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0055" windowHeight="7695"/>
  </bookViews>
  <sheets>
    <sheet name="FAR No. 5 " sheetId="10" r:id="rId1"/>
    <sheet name="FAR No. 4 " sheetId="9" r:id="rId2"/>
    <sheet name="FAR No. 1 (Summary)" sheetId="8" r:id="rId3"/>
    <sheet name="FAR No. 1.A (Detailed)" sheetId="7" r:id="rId4"/>
    <sheet name="LOSA" sheetId="6" r:id="rId5"/>
    <sheet name="FAR2.A(Detailed)" sheetId="5" r:id="rId6"/>
    <sheet name="FAR 2(Summary)" sheetId="4" r:id="rId7"/>
  </sheets>
  <externalReferences>
    <externalReference r:id="rId8"/>
    <externalReference r:id="rId9"/>
  </externalReferences>
  <definedNames>
    <definedName name="_xlnm._FilterDatabase" localSheetId="4" hidden="1">LOSA!$H$40:$K$148</definedName>
    <definedName name="_GoBack" localSheetId="2">'FAR No. 1 (Summary)'!$B$314</definedName>
    <definedName name="_xlnm.Print_Area" localSheetId="1">'FAR No. 4 '!$C$3:$AG$113</definedName>
    <definedName name="_xlnm.Print_Area" localSheetId="0">'FAR No. 5 '!$A$1:$U$67</definedName>
    <definedName name="_xlnm.Print_Area" localSheetId="4">LOSA!$A$1:$V$161</definedName>
    <definedName name="_xlnm.Print_Titles" localSheetId="4">LOSA!$2:$15</definedName>
  </definedNames>
  <calcPr calcId="124519" calcOnSave="0"/>
</workbook>
</file>

<file path=xl/calcChain.xml><?xml version="1.0" encoding="utf-8"?>
<calcChain xmlns="http://schemas.openxmlformats.org/spreadsheetml/2006/main">
  <c r="U42" i="10"/>
  <c r="T42"/>
  <c r="R42"/>
  <c r="Q42"/>
  <c r="P42"/>
  <c r="N42"/>
  <c r="M42"/>
  <c r="L42"/>
  <c r="K42"/>
  <c r="S35"/>
  <c r="S42" s="1"/>
  <c r="O35"/>
  <c r="O42" s="1"/>
  <c r="I73" i="9"/>
  <c r="P70"/>
  <c r="P73" s="1"/>
  <c r="AB64"/>
  <c r="R63"/>
  <c r="K55"/>
  <c r="M28"/>
  <c r="J28"/>
  <c r="H28"/>
  <c r="G28"/>
  <c r="AB27"/>
  <c r="AF27" s="1"/>
  <c r="AB26"/>
  <c r="AF26" s="1"/>
  <c r="AB25"/>
  <c r="AF25" s="1"/>
  <c r="AE24"/>
  <c r="AC24"/>
  <c r="AB24"/>
  <c r="AF24" s="1"/>
  <c r="P24"/>
  <c r="V24" s="1"/>
  <c r="K24"/>
  <c r="Q65" s="1"/>
  <c r="AF23"/>
  <c r="AB23"/>
  <c r="AC22"/>
  <c r="AB22"/>
  <c r="AF22" s="1"/>
  <c r="AE21"/>
  <c r="AE28" s="1"/>
  <c r="AD21"/>
  <c r="AD28" s="1"/>
  <c r="AC21"/>
  <c r="AC28" s="1"/>
  <c r="AB21"/>
  <c r="AB28" s="1"/>
  <c r="U21"/>
  <c r="P21"/>
  <c r="P28" s="1"/>
  <c r="K21"/>
  <c r="K28" s="1"/>
  <c r="Z298" i="8"/>
  <c r="U297"/>
  <c r="T297"/>
  <c r="S297"/>
  <c r="R297"/>
  <c r="V297" s="1"/>
  <c r="P297"/>
  <c r="O297"/>
  <c r="N297"/>
  <c r="M297"/>
  <c r="Q297" s="1"/>
  <c r="Y297" s="1"/>
  <c r="K297"/>
  <c r="J297"/>
  <c r="I297"/>
  <c r="H297"/>
  <c r="L297" s="1"/>
  <c r="X297" s="1"/>
  <c r="F297"/>
  <c r="E297"/>
  <c r="G297" s="1"/>
  <c r="W297" s="1"/>
  <c r="U296"/>
  <c r="T296"/>
  <c r="S296"/>
  <c r="R296"/>
  <c r="V296" s="1"/>
  <c r="P296"/>
  <c r="O296"/>
  <c r="N296"/>
  <c r="M296"/>
  <c r="Q296" s="1"/>
  <c r="Y296" s="1"/>
  <c r="K296"/>
  <c r="J296"/>
  <c r="I296"/>
  <c r="H296"/>
  <c r="L296" s="1"/>
  <c r="X296" s="1"/>
  <c r="F296"/>
  <c r="E296"/>
  <c r="G296" s="1"/>
  <c r="W296" s="1"/>
  <c r="U295"/>
  <c r="T295"/>
  <c r="S295"/>
  <c r="R295"/>
  <c r="V295" s="1"/>
  <c r="P295"/>
  <c r="O295"/>
  <c r="N295"/>
  <c r="M295"/>
  <c r="Q295" s="1"/>
  <c r="Y295" s="1"/>
  <c r="K295"/>
  <c r="J295"/>
  <c r="I295"/>
  <c r="H295"/>
  <c r="L295" s="1"/>
  <c r="X295" s="1"/>
  <c r="F295"/>
  <c r="E295"/>
  <c r="G295" s="1"/>
  <c r="W295" s="1"/>
  <c r="U294"/>
  <c r="T294"/>
  <c r="S294"/>
  <c r="R294"/>
  <c r="V294" s="1"/>
  <c r="P294"/>
  <c r="O294"/>
  <c r="N294"/>
  <c r="M294"/>
  <c r="Q294" s="1"/>
  <c r="Y294" s="1"/>
  <c r="K294"/>
  <c r="J294"/>
  <c r="I294"/>
  <c r="H294"/>
  <c r="L294" s="1"/>
  <c r="X294" s="1"/>
  <c r="F294"/>
  <c r="E294"/>
  <c r="G294" s="1"/>
  <c r="W294" s="1"/>
  <c r="U293"/>
  <c r="U298" s="1"/>
  <c r="T293"/>
  <c r="T298" s="1"/>
  <c r="S293"/>
  <c r="S298" s="1"/>
  <c r="R293"/>
  <c r="V293" s="1"/>
  <c r="V298" s="1"/>
  <c r="P293"/>
  <c r="P298" s="1"/>
  <c r="O293"/>
  <c r="O298" s="1"/>
  <c r="N293"/>
  <c r="N298" s="1"/>
  <c r="M293"/>
  <c r="M298" s="1"/>
  <c r="K293"/>
  <c r="K298" s="1"/>
  <c r="J293"/>
  <c r="J298" s="1"/>
  <c r="I293"/>
  <c r="I298" s="1"/>
  <c r="H293"/>
  <c r="L293" s="1"/>
  <c r="F293"/>
  <c r="F298" s="1"/>
  <c r="E293"/>
  <c r="E298" s="1"/>
  <c r="Z289"/>
  <c r="T289"/>
  <c r="R289"/>
  <c r="P289"/>
  <c r="N289"/>
  <c r="J289"/>
  <c r="H289"/>
  <c r="F289"/>
  <c r="U288"/>
  <c r="U289" s="1"/>
  <c r="T288"/>
  <c r="S288"/>
  <c r="S289" s="1"/>
  <c r="R288"/>
  <c r="V288" s="1"/>
  <c r="V289" s="1"/>
  <c r="P288"/>
  <c r="O288"/>
  <c r="O289" s="1"/>
  <c r="N288"/>
  <c r="M288"/>
  <c r="Q288" s="1"/>
  <c r="K288"/>
  <c r="K289" s="1"/>
  <c r="J288"/>
  <c r="I288"/>
  <c r="I289" s="1"/>
  <c r="H288"/>
  <c r="L288" s="1"/>
  <c r="F288"/>
  <c r="E288"/>
  <c r="G288" s="1"/>
  <c r="Z285"/>
  <c r="U284"/>
  <c r="T284"/>
  <c r="S284"/>
  <c r="R284"/>
  <c r="V284" s="1"/>
  <c r="P284"/>
  <c r="O284"/>
  <c r="N284"/>
  <c r="M284"/>
  <c r="Q284" s="1"/>
  <c r="Y284" s="1"/>
  <c r="K284"/>
  <c r="J284"/>
  <c r="I284"/>
  <c r="H284"/>
  <c r="L284" s="1"/>
  <c r="X284" s="1"/>
  <c r="F284"/>
  <c r="E284"/>
  <c r="G284" s="1"/>
  <c r="W284" s="1"/>
  <c r="U283"/>
  <c r="T283"/>
  <c r="S283"/>
  <c r="R283"/>
  <c r="V283" s="1"/>
  <c r="P283"/>
  <c r="O283"/>
  <c r="N283"/>
  <c r="M283"/>
  <c r="Q283" s="1"/>
  <c r="Y283" s="1"/>
  <c r="K283"/>
  <c r="J283"/>
  <c r="I283"/>
  <c r="H283"/>
  <c r="L283" s="1"/>
  <c r="X283" s="1"/>
  <c r="F283"/>
  <c r="E283"/>
  <c r="G283" s="1"/>
  <c r="W283" s="1"/>
  <c r="U281"/>
  <c r="T281"/>
  <c r="S281"/>
  <c r="R281"/>
  <c r="V281" s="1"/>
  <c r="P281"/>
  <c r="O281"/>
  <c r="N281"/>
  <c r="M281"/>
  <c r="Q281" s="1"/>
  <c r="Y281" s="1"/>
  <c r="K281"/>
  <c r="J281"/>
  <c r="I281"/>
  <c r="H281"/>
  <c r="L281" s="1"/>
  <c r="X281" s="1"/>
  <c r="F281"/>
  <c r="E281"/>
  <c r="G281" s="1"/>
  <c r="W281" s="1"/>
  <c r="U280"/>
  <c r="T280"/>
  <c r="S280"/>
  <c r="R280"/>
  <c r="V280" s="1"/>
  <c r="P280"/>
  <c r="O280"/>
  <c r="N280"/>
  <c r="M280"/>
  <c r="Q280" s="1"/>
  <c r="Y280" s="1"/>
  <c r="K280"/>
  <c r="J280"/>
  <c r="I280"/>
  <c r="H280"/>
  <c r="L280" s="1"/>
  <c r="X280" s="1"/>
  <c r="F280"/>
  <c r="E280"/>
  <c r="G280" s="1"/>
  <c r="W280" s="1"/>
  <c r="U279"/>
  <c r="T279"/>
  <c r="S279"/>
  <c r="R279"/>
  <c r="V279" s="1"/>
  <c r="P279"/>
  <c r="O279"/>
  <c r="N279"/>
  <c r="M279"/>
  <c r="Q279" s="1"/>
  <c r="Y279" s="1"/>
  <c r="K279"/>
  <c r="J279"/>
  <c r="I279"/>
  <c r="H279"/>
  <c r="L279" s="1"/>
  <c r="X279" s="1"/>
  <c r="F279"/>
  <c r="E279"/>
  <c r="G279" s="1"/>
  <c r="W279" s="1"/>
  <c r="U278"/>
  <c r="T278"/>
  <c r="S278"/>
  <c r="R278"/>
  <c r="V278" s="1"/>
  <c r="P278"/>
  <c r="O278"/>
  <c r="N278"/>
  <c r="M278"/>
  <c r="Q278" s="1"/>
  <c r="Y278" s="1"/>
  <c r="K278"/>
  <c r="J278"/>
  <c r="I278"/>
  <c r="H278"/>
  <c r="L278" s="1"/>
  <c r="X278" s="1"/>
  <c r="F278"/>
  <c r="E278"/>
  <c r="G278" s="1"/>
  <c r="W278" s="1"/>
  <c r="U276"/>
  <c r="T276"/>
  <c r="S276"/>
  <c r="R276"/>
  <c r="V276" s="1"/>
  <c r="P276"/>
  <c r="O276"/>
  <c r="N276"/>
  <c r="M276"/>
  <c r="Q276" s="1"/>
  <c r="Y276" s="1"/>
  <c r="K276"/>
  <c r="J276"/>
  <c r="I276"/>
  <c r="H276"/>
  <c r="L276" s="1"/>
  <c r="X276" s="1"/>
  <c r="F276"/>
  <c r="E276"/>
  <c r="G276" s="1"/>
  <c r="W276" s="1"/>
  <c r="U275"/>
  <c r="T275"/>
  <c r="S275"/>
  <c r="R275"/>
  <c r="V275" s="1"/>
  <c r="P275"/>
  <c r="O275"/>
  <c r="N275"/>
  <c r="M275"/>
  <c r="Q275" s="1"/>
  <c r="Y275" s="1"/>
  <c r="K275"/>
  <c r="J275"/>
  <c r="I275"/>
  <c r="H275"/>
  <c r="L275" s="1"/>
  <c r="X275" s="1"/>
  <c r="F275"/>
  <c r="E275"/>
  <c r="G275" s="1"/>
  <c r="W275" s="1"/>
  <c r="U274"/>
  <c r="T274"/>
  <c r="S274"/>
  <c r="R274"/>
  <c r="V274" s="1"/>
  <c r="P274"/>
  <c r="O274"/>
  <c r="N274"/>
  <c r="M274"/>
  <c r="Q274" s="1"/>
  <c r="Y274" s="1"/>
  <c r="K274"/>
  <c r="J274"/>
  <c r="I274"/>
  <c r="H274"/>
  <c r="L274" s="1"/>
  <c r="X274" s="1"/>
  <c r="F274"/>
  <c r="E274"/>
  <c r="G274" s="1"/>
  <c r="W274" s="1"/>
  <c r="U273"/>
  <c r="T273"/>
  <c r="S273"/>
  <c r="R273"/>
  <c r="V273" s="1"/>
  <c r="P273"/>
  <c r="O273"/>
  <c r="N273"/>
  <c r="M273"/>
  <c r="Q273" s="1"/>
  <c r="Y273" s="1"/>
  <c r="K273"/>
  <c r="J273"/>
  <c r="I273"/>
  <c r="H273"/>
  <c r="L273" s="1"/>
  <c r="X273" s="1"/>
  <c r="F273"/>
  <c r="E273"/>
  <c r="G273" s="1"/>
  <c r="W273" s="1"/>
  <c r="U271"/>
  <c r="T271"/>
  <c r="S271"/>
  <c r="R271"/>
  <c r="V271" s="1"/>
  <c r="P271"/>
  <c r="O271"/>
  <c r="N271"/>
  <c r="M271"/>
  <c r="Q271" s="1"/>
  <c r="Y271" s="1"/>
  <c r="K271"/>
  <c r="J271"/>
  <c r="I271"/>
  <c r="H271"/>
  <c r="L271" s="1"/>
  <c r="X271" s="1"/>
  <c r="F271"/>
  <c r="E271"/>
  <c r="G271" s="1"/>
  <c r="W271" s="1"/>
  <c r="U269"/>
  <c r="T269"/>
  <c r="S269"/>
  <c r="R269"/>
  <c r="V269" s="1"/>
  <c r="P269"/>
  <c r="O269"/>
  <c r="N269"/>
  <c r="M269"/>
  <c r="Q269" s="1"/>
  <c r="Y269" s="1"/>
  <c r="K269"/>
  <c r="J269"/>
  <c r="I269"/>
  <c r="H269"/>
  <c r="L269" s="1"/>
  <c r="X269" s="1"/>
  <c r="F269"/>
  <c r="E269"/>
  <c r="G269" s="1"/>
  <c r="W269" s="1"/>
  <c r="U267"/>
  <c r="T267"/>
  <c r="S267"/>
  <c r="R267"/>
  <c r="V267" s="1"/>
  <c r="P267"/>
  <c r="O267"/>
  <c r="N267"/>
  <c r="M267"/>
  <c r="Q267" s="1"/>
  <c r="Y267" s="1"/>
  <c r="K267"/>
  <c r="J267"/>
  <c r="I267"/>
  <c r="H267"/>
  <c r="L267" s="1"/>
  <c r="X267" s="1"/>
  <c r="F267"/>
  <c r="E267"/>
  <c r="G267" s="1"/>
  <c r="W267" s="1"/>
  <c r="U265"/>
  <c r="T265"/>
  <c r="S265"/>
  <c r="R265"/>
  <c r="V265" s="1"/>
  <c r="P265"/>
  <c r="O265"/>
  <c r="N265"/>
  <c r="M265"/>
  <c r="Q265" s="1"/>
  <c r="Y265" s="1"/>
  <c r="K265"/>
  <c r="J265"/>
  <c r="I265"/>
  <c r="H265"/>
  <c r="L265" s="1"/>
  <c r="X265" s="1"/>
  <c r="F265"/>
  <c r="E265"/>
  <c r="G265" s="1"/>
  <c r="W265" s="1"/>
  <c r="U264"/>
  <c r="T264"/>
  <c r="S264"/>
  <c r="R264"/>
  <c r="V264" s="1"/>
  <c r="P264"/>
  <c r="O264"/>
  <c r="N264"/>
  <c r="M264"/>
  <c r="Q264" s="1"/>
  <c r="Y264" s="1"/>
  <c r="K264"/>
  <c r="J264"/>
  <c r="I264"/>
  <c r="H264"/>
  <c r="L264" s="1"/>
  <c r="X264" s="1"/>
  <c r="F264"/>
  <c r="E264"/>
  <c r="G264" s="1"/>
  <c r="W264" s="1"/>
  <c r="U263"/>
  <c r="T263"/>
  <c r="S263"/>
  <c r="R263"/>
  <c r="V263" s="1"/>
  <c r="P263"/>
  <c r="O263"/>
  <c r="N263"/>
  <c r="M263"/>
  <c r="Q263" s="1"/>
  <c r="Y263" s="1"/>
  <c r="K263"/>
  <c r="J263"/>
  <c r="I263"/>
  <c r="H263"/>
  <c r="L263" s="1"/>
  <c r="X263" s="1"/>
  <c r="F263"/>
  <c r="E263"/>
  <c r="G263" s="1"/>
  <c r="W263" s="1"/>
  <c r="U261"/>
  <c r="U285" s="1"/>
  <c r="T261"/>
  <c r="T285" s="1"/>
  <c r="S261"/>
  <c r="S285" s="1"/>
  <c r="R261"/>
  <c r="V261" s="1"/>
  <c r="V285" s="1"/>
  <c r="P261"/>
  <c r="P285" s="1"/>
  <c r="O261"/>
  <c r="O285" s="1"/>
  <c r="N261"/>
  <c r="N285" s="1"/>
  <c r="M261"/>
  <c r="M285" s="1"/>
  <c r="K261"/>
  <c r="K285" s="1"/>
  <c r="J261"/>
  <c r="J285" s="1"/>
  <c r="I261"/>
  <c r="I285" s="1"/>
  <c r="H261"/>
  <c r="L261" s="1"/>
  <c r="F261"/>
  <c r="F285" s="1"/>
  <c r="E261"/>
  <c r="E285" s="1"/>
  <c r="Z256"/>
  <c r="T256"/>
  <c r="R256"/>
  <c r="P256"/>
  <c r="N256"/>
  <c r="M256"/>
  <c r="U255"/>
  <c r="U256" s="1"/>
  <c r="T255"/>
  <c r="S255"/>
  <c r="S256" s="1"/>
  <c r="R255"/>
  <c r="V255" s="1"/>
  <c r="V256" s="1"/>
  <c r="P255"/>
  <c r="O255"/>
  <c r="Q255" s="1"/>
  <c r="N255"/>
  <c r="K255"/>
  <c r="K256" s="1"/>
  <c r="J255"/>
  <c r="J256" s="1"/>
  <c r="I255"/>
  <c r="I256" s="1"/>
  <c r="H255"/>
  <c r="H256" s="1"/>
  <c r="F255"/>
  <c r="F256" s="1"/>
  <c r="E255"/>
  <c r="E256" s="1"/>
  <c r="Z250"/>
  <c r="U249"/>
  <c r="T249"/>
  <c r="S249"/>
  <c r="R249"/>
  <c r="V249" s="1"/>
  <c r="P249"/>
  <c r="O249"/>
  <c r="N249"/>
  <c r="M249"/>
  <c r="Q249" s="1"/>
  <c r="Y249" s="1"/>
  <c r="K249"/>
  <c r="J249"/>
  <c r="I249"/>
  <c r="H249"/>
  <c r="L249" s="1"/>
  <c r="X249" s="1"/>
  <c r="G249"/>
  <c r="F249"/>
  <c r="E249"/>
  <c r="U248"/>
  <c r="T248"/>
  <c r="S248"/>
  <c r="R248"/>
  <c r="V248" s="1"/>
  <c r="P248"/>
  <c r="O248"/>
  <c r="N248"/>
  <c r="M248"/>
  <c r="Q248" s="1"/>
  <c r="Y248" s="1"/>
  <c r="K248"/>
  <c r="J248"/>
  <c r="I248"/>
  <c r="H248"/>
  <c r="L248" s="1"/>
  <c r="X248" s="1"/>
  <c r="G248"/>
  <c r="W248" s="1"/>
  <c r="F248"/>
  <c r="E248"/>
  <c r="U247"/>
  <c r="T247"/>
  <c r="S247"/>
  <c r="R247"/>
  <c r="V247" s="1"/>
  <c r="P247"/>
  <c r="O247"/>
  <c r="N247"/>
  <c r="M247"/>
  <c r="Q247" s="1"/>
  <c r="Y247" s="1"/>
  <c r="K247"/>
  <c r="J247"/>
  <c r="I247"/>
  <c r="H247"/>
  <c r="L247" s="1"/>
  <c r="X247" s="1"/>
  <c r="G247"/>
  <c r="F247"/>
  <c r="E247"/>
  <c r="U246"/>
  <c r="T246"/>
  <c r="S246"/>
  <c r="R246"/>
  <c r="V246" s="1"/>
  <c r="P246"/>
  <c r="O246"/>
  <c r="N246"/>
  <c r="M246"/>
  <c r="Q246" s="1"/>
  <c r="Y246" s="1"/>
  <c r="K246"/>
  <c r="J246"/>
  <c r="I246"/>
  <c r="H246"/>
  <c r="L246" s="1"/>
  <c r="X246" s="1"/>
  <c r="G246"/>
  <c r="W246" s="1"/>
  <c r="F246"/>
  <c r="E246"/>
  <c r="U245"/>
  <c r="U250" s="1"/>
  <c r="T245"/>
  <c r="T250" s="1"/>
  <c r="S245"/>
  <c r="S250" s="1"/>
  <c r="R245"/>
  <c r="R250" s="1"/>
  <c r="P245"/>
  <c r="P250" s="1"/>
  <c r="O245"/>
  <c r="O250" s="1"/>
  <c r="N245"/>
  <c r="N250" s="1"/>
  <c r="M245"/>
  <c r="Q245" s="1"/>
  <c r="K245"/>
  <c r="K250" s="1"/>
  <c r="J245"/>
  <c r="J250" s="1"/>
  <c r="I245"/>
  <c r="I250" s="1"/>
  <c r="H245"/>
  <c r="H250" s="1"/>
  <c r="G245"/>
  <c r="F245"/>
  <c r="F250" s="1"/>
  <c r="E245"/>
  <c r="E250" s="1"/>
  <c r="Z241"/>
  <c r="U240"/>
  <c r="T240"/>
  <c r="S240"/>
  <c r="R240"/>
  <c r="V240" s="1"/>
  <c r="P240"/>
  <c r="O240"/>
  <c r="N240"/>
  <c r="M240"/>
  <c r="Q240" s="1"/>
  <c r="Y240" s="1"/>
  <c r="K240"/>
  <c r="J240"/>
  <c r="I240"/>
  <c r="H240"/>
  <c r="L240" s="1"/>
  <c r="X240" s="1"/>
  <c r="F240"/>
  <c r="E240"/>
  <c r="G240" s="1"/>
  <c r="W240" s="1"/>
  <c r="U239"/>
  <c r="T239"/>
  <c r="S239"/>
  <c r="R239"/>
  <c r="V239" s="1"/>
  <c r="P239"/>
  <c r="O239"/>
  <c r="N239"/>
  <c r="M239"/>
  <c r="Q239" s="1"/>
  <c r="Y239" s="1"/>
  <c r="K239"/>
  <c r="J239"/>
  <c r="I239"/>
  <c r="H239"/>
  <c r="L239" s="1"/>
  <c r="X239" s="1"/>
  <c r="F239"/>
  <c r="E239"/>
  <c r="G239" s="1"/>
  <c r="W239" s="1"/>
  <c r="U238"/>
  <c r="T238"/>
  <c r="S238"/>
  <c r="R238"/>
  <c r="V238" s="1"/>
  <c r="P238"/>
  <c r="O238"/>
  <c r="N238"/>
  <c r="M238"/>
  <c r="Q238" s="1"/>
  <c r="Y238" s="1"/>
  <c r="K238"/>
  <c r="J238"/>
  <c r="I238"/>
  <c r="H238"/>
  <c r="L238" s="1"/>
  <c r="X238" s="1"/>
  <c r="F238"/>
  <c r="E238"/>
  <c r="G238" s="1"/>
  <c r="W238" s="1"/>
  <c r="U237"/>
  <c r="T237"/>
  <c r="S237"/>
  <c r="R237"/>
  <c r="V237" s="1"/>
  <c r="P237"/>
  <c r="O237"/>
  <c r="N237"/>
  <c r="M237"/>
  <c r="Q237" s="1"/>
  <c r="Y237" s="1"/>
  <c r="K237"/>
  <c r="J237"/>
  <c r="I237"/>
  <c r="H237"/>
  <c r="L237" s="1"/>
  <c r="X237" s="1"/>
  <c r="F237"/>
  <c r="E237"/>
  <c r="G237" s="1"/>
  <c r="W237" s="1"/>
  <c r="U235"/>
  <c r="T235"/>
  <c r="S235"/>
  <c r="R235"/>
  <c r="V235" s="1"/>
  <c r="P235"/>
  <c r="O235"/>
  <c r="N235"/>
  <c r="M235"/>
  <c r="Q235" s="1"/>
  <c r="Y235" s="1"/>
  <c r="K235"/>
  <c r="J235"/>
  <c r="I235"/>
  <c r="H235"/>
  <c r="L235" s="1"/>
  <c r="X235" s="1"/>
  <c r="F235"/>
  <c r="E235"/>
  <c r="G235" s="1"/>
  <c r="W235" s="1"/>
  <c r="U234"/>
  <c r="T234"/>
  <c r="S234"/>
  <c r="R234"/>
  <c r="V234" s="1"/>
  <c r="P234"/>
  <c r="O234"/>
  <c r="N234"/>
  <c r="M234"/>
  <c r="Q234" s="1"/>
  <c r="Y234" s="1"/>
  <c r="K234"/>
  <c r="J234"/>
  <c r="I234"/>
  <c r="H234"/>
  <c r="L234" s="1"/>
  <c r="X234" s="1"/>
  <c r="F234"/>
  <c r="E234"/>
  <c r="G234" s="1"/>
  <c r="W234" s="1"/>
  <c r="U233"/>
  <c r="T233"/>
  <c r="S233"/>
  <c r="R233"/>
  <c r="V233" s="1"/>
  <c r="P233"/>
  <c r="O233"/>
  <c r="N233"/>
  <c r="M233"/>
  <c r="Q233" s="1"/>
  <c r="Y233" s="1"/>
  <c r="K233"/>
  <c r="J233"/>
  <c r="I233"/>
  <c r="H233"/>
  <c r="L233" s="1"/>
  <c r="X233" s="1"/>
  <c r="F233"/>
  <c r="E233"/>
  <c r="G233" s="1"/>
  <c r="W233" s="1"/>
  <c r="U232"/>
  <c r="T232"/>
  <c r="S232"/>
  <c r="R232"/>
  <c r="V232" s="1"/>
  <c r="P232"/>
  <c r="O232"/>
  <c r="N232"/>
  <c r="M232"/>
  <c r="Q232" s="1"/>
  <c r="Y232" s="1"/>
  <c r="K232"/>
  <c r="J232"/>
  <c r="I232"/>
  <c r="H232"/>
  <c r="L232" s="1"/>
  <c r="X232" s="1"/>
  <c r="F232"/>
  <c r="E232"/>
  <c r="G232" s="1"/>
  <c r="W232" s="1"/>
  <c r="U230"/>
  <c r="T230"/>
  <c r="S230"/>
  <c r="R230"/>
  <c r="V230" s="1"/>
  <c r="P230"/>
  <c r="O230"/>
  <c r="N230"/>
  <c r="M230"/>
  <c r="Q230" s="1"/>
  <c r="Y230" s="1"/>
  <c r="K230"/>
  <c r="J230"/>
  <c r="I230"/>
  <c r="H230"/>
  <c r="L230" s="1"/>
  <c r="X230" s="1"/>
  <c r="F230"/>
  <c r="E230"/>
  <c r="G230" s="1"/>
  <c r="W230" s="1"/>
  <c r="U229"/>
  <c r="T229"/>
  <c r="S229"/>
  <c r="R229"/>
  <c r="V229" s="1"/>
  <c r="P229"/>
  <c r="O229"/>
  <c r="N229"/>
  <c r="M229"/>
  <c r="Q229" s="1"/>
  <c r="Y229" s="1"/>
  <c r="K229"/>
  <c r="J229"/>
  <c r="I229"/>
  <c r="H229"/>
  <c r="L229" s="1"/>
  <c r="X229" s="1"/>
  <c r="F229"/>
  <c r="E229"/>
  <c r="G229" s="1"/>
  <c r="W229" s="1"/>
  <c r="U228"/>
  <c r="T228"/>
  <c r="S228"/>
  <c r="R228"/>
  <c r="V228" s="1"/>
  <c r="P228"/>
  <c r="O228"/>
  <c r="N228"/>
  <c r="M228"/>
  <c r="Q228" s="1"/>
  <c r="Y228" s="1"/>
  <c r="K228"/>
  <c r="J228"/>
  <c r="I228"/>
  <c r="H228"/>
  <c r="L228" s="1"/>
  <c r="X228" s="1"/>
  <c r="F228"/>
  <c r="E228"/>
  <c r="G228" s="1"/>
  <c r="W228" s="1"/>
  <c r="U227"/>
  <c r="T227"/>
  <c r="S227"/>
  <c r="R227"/>
  <c r="V227" s="1"/>
  <c r="P227"/>
  <c r="O227"/>
  <c r="N227"/>
  <c r="M227"/>
  <c r="Q227" s="1"/>
  <c r="Y227" s="1"/>
  <c r="K227"/>
  <c r="J227"/>
  <c r="I227"/>
  <c r="H227"/>
  <c r="L227" s="1"/>
  <c r="X227" s="1"/>
  <c r="F227"/>
  <c r="E227"/>
  <c r="U225"/>
  <c r="T225"/>
  <c r="S225"/>
  <c r="R225"/>
  <c r="P225"/>
  <c r="O225"/>
  <c r="N225"/>
  <c r="M225"/>
  <c r="Q225" s="1"/>
  <c r="K225"/>
  <c r="J225"/>
  <c r="I225"/>
  <c r="H225"/>
  <c r="L225" s="1"/>
  <c r="F225"/>
  <c r="E225"/>
  <c r="G225" s="1"/>
  <c r="W225" s="1"/>
  <c r="U224"/>
  <c r="T224"/>
  <c r="S224"/>
  <c r="R224"/>
  <c r="V224" s="1"/>
  <c r="P224"/>
  <c r="O224"/>
  <c r="N224"/>
  <c r="M224"/>
  <c r="K224"/>
  <c r="J224"/>
  <c r="I224"/>
  <c r="H224"/>
  <c r="L224" s="1"/>
  <c r="F224"/>
  <c r="E224"/>
  <c r="G224" s="1"/>
  <c r="U223"/>
  <c r="T223"/>
  <c r="S223"/>
  <c r="R223"/>
  <c r="V223" s="1"/>
  <c r="P223"/>
  <c r="O223"/>
  <c r="N223"/>
  <c r="M223"/>
  <c r="Q223" s="1"/>
  <c r="Y223" s="1"/>
  <c r="K223"/>
  <c r="J223"/>
  <c r="I223"/>
  <c r="H223"/>
  <c r="F223"/>
  <c r="E223"/>
  <c r="G223" s="1"/>
  <c r="U221"/>
  <c r="T221"/>
  <c r="S221"/>
  <c r="R221"/>
  <c r="V221" s="1"/>
  <c r="P221"/>
  <c r="O221"/>
  <c r="N221"/>
  <c r="M221"/>
  <c r="Q221" s="1"/>
  <c r="K221"/>
  <c r="J221"/>
  <c r="I221"/>
  <c r="H221"/>
  <c r="L221" s="1"/>
  <c r="X221" s="1"/>
  <c r="F221"/>
  <c r="E221"/>
  <c r="U219"/>
  <c r="T219"/>
  <c r="S219"/>
  <c r="R219"/>
  <c r="P219"/>
  <c r="O219"/>
  <c r="N219"/>
  <c r="M219"/>
  <c r="Q219" s="1"/>
  <c r="K219"/>
  <c r="J219"/>
  <c r="I219"/>
  <c r="H219"/>
  <c r="L219" s="1"/>
  <c r="F219"/>
  <c r="E219"/>
  <c r="G219" s="1"/>
  <c r="W219" s="1"/>
  <c r="U217"/>
  <c r="T217"/>
  <c r="S217"/>
  <c r="R217"/>
  <c r="V217" s="1"/>
  <c r="P217"/>
  <c r="O217"/>
  <c r="N217"/>
  <c r="M217"/>
  <c r="K217"/>
  <c r="J217"/>
  <c r="I217"/>
  <c r="H217"/>
  <c r="L217" s="1"/>
  <c r="F217"/>
  <c r="E217"/>
  <c r="G217" s="1"/>
  <c r="U216"/>
  <c r="T216"/>
  <c r="S216"/>
  <c r="R216"/>
  <c r="V216" s="1"/>
  <c r="P216"/>
  <c r="O216"/>
  <c r="N216"/>
  <c r="M216"/>
  <c r="Q216" s="1"/>
  <c r="Y216" s="1"/>
  <c r="K216"/>
  <c r="J216"/>
  <c r="I216"/>
  <c r="H216"/>
  <c r="F216"/>
  <c r="E216"/>
  <c r="G216" s="1"/>
  <c r="U215"/>
  <c r="T215"/>
  <c r="S215"/>
  <c r="R215"/>
  <c r="V215" s="1"/>
  <c r="P215"/>
  <c r="O215"/>
  <c r="N215"/>
  <c r="M215"/>
  <c r="Q215" s="1"/>
  <c r="K215"/>
  <c r="J215"/>
  <c r="I215"/>
  <c r="H215"/>
  <c r="L215" s="1"/>
  <c r="X215" s="1"/>
  <c r="F215"/>
  <c r="E215"/>
  <c r="U214"/>
  <c r="T214"/>
  <c r="S214"/>
  <c r="R214"/>
  <c r="P214"/>
  <c r="O214"/>
  <c r="N214"/>
  <c r="M214"/>
  <c r="Q214" s="1"/>
  <c r="K214"/>
  <c r="J214"/>
  <c r="I214"/>
  <c r="H214"/>
  <c r="L214" s="1"/>
  <c r="X214" s="1"/>
  <c r="F214"/>
  <c r="E214"/>
  <c r="G214" s="1"/>
  <c r="W214" s="1"/>
  <c r="U213"/>
  <c r="T213"/>
  <c r="S213"/>
  <c r="R213"/>
  <c r="V213" s="1"/>
  <c r="P213"/>
  <c r="O213"/>
  <c r="N213"/>
  <c r="M213"/>
  <c r="Q213" s="1"/>
  <c r="Y213" s="1"/>
  <c r="K213"/>
  <c r="J213"/>
  <c r="I213"/>
  <c r="H213"/>
  <c r="L213" s="1"/>
  <c r="X213" s="1"/>
  <c r="F213"/>
  <c r="E213"/>
  <c r="G213" s="1"/>
  <c r="W213" s="1"/>
  <c r="U212"/>
  <c r="T212"/>
  <c r="S212"/>
  <c r="R212"/>
  <c r="V212" s="1"/>
  <c r="P212"/>
  <c r="O212"/>
  <c r="N212"/>
  <c r="M212"/>
  <c r="Q212" s="1"/>
  <c r="Y212" s="1"/>
  <c r="K212"/>
  <c r="J212"/>
  <c r="I212"/>
  <c r="H212"/>
  <c r="L212" s="1"/>
  <c r="X212" s="1"/>
  <c r="F212"/>
  <c r="E212"/>
  <c r="G212" s="1"/>
  <c r="W212" s="1"/>
  <c r="U211"/>
  <c r="T211"/>
  <c r="S211"/>
  <c r="R211"/>
  <c r="V211" s="1"/>
  <c r="P211"/>
  <c r="O211"/>
  <c r="N211"/>
  <c r="M211"/>
  <c r="Q211" s="1"/>
  <c r="Y211" s="1"/>
  <c r="K211"/>
  <c r="J211"/>
  <c r="I211"/>
  <c r="H211"/>
  <c r="L211" s="1"/>
  <c r="X211" s="1"/>
  <c r="F211"/>
  <c r="E211"/>
  <c r="G211" s="1"/>
  <c r="W211" s="1"/>
  <c r="U210"/>
  <c r="T210"/>
  <c r="S210"/>
  <c r="R210"/>
  <c r="V210" s="1"/>
  <c r="P210"/>
  <c r="O210"/>
  <c r="N210"/>
  <c r="M210"/>
  <c r="Q210" s="1"/>
  <c r="Y210" s="1"/>
  <c r="K210"/>
  <c r="J210"/>
  <c r="I210"/>
  <c r="H210"/>
  <c r="L210" s="1"/>
  <c r="X210" s="1"/>
  <c r="F210"/>
  <c r="E210"/>
  <c r="G210" s="1"/>
  <c r="W210" s="1"/>
  <c r="U209"/>
  <c r="T209"/>
  <c r="S209"/>
  <c r="R209"/>
  <c r="V209" s="1"/>
  <c r="P209"/>
  <c r="O209"/>
  <c r="N209"/>
  <c r="M209"/>
  <c r="Q209" s="1"/>
  <c r="Y209" s="1"/>
  <c r="K209"/>
  <c r="J209"/>
  <c r="I209"/>
  <c r="H209"/>
  <c r="L209" s="1"/>
  <c r="X209" s="1"/>
  <c r="F209"/>
  <c r="E209"/>
  <c r="G209" s="1"/>
  <c r="W209" s="1"/>
  <c r="U208"/>
  <c r="T208"/>
  <c r="S208"/>
  <c r="R208"/>
  <c r="V208" s="1"/>
  <c r="P208"/>
  <c r="O208"/>
  <c r="N208"/>
  <c r="M208"/>
  <c r="Q208" s="1"/>
  <c r="Y208" s="1"/>
  <c r="K208"/>
  <c r="J208"/>
  <c r="I208"/>
  <c r="H208"/>
  <c r="L208" s="1"/>
  <c r="X208" s="1"/>
  <c r="F208"/>
  <c r="E208"/>
  <c r="G208" s="1"/>
  <c r="W208" s="1"/>
  <c r="U207"/>
  <c r="T207"/>
  <c r="S207"/>
  <c r="R207"/>
  <c r="V207" s="1"/>
  <c r="P207"/>
  <c r="O207"/>
  <c r="N207"/>
  <c r="M207"/>
  <c r="Q207" s="1"/>
  <c r="Y207" s="1"/>
  <c r="K207"/>
  <c r="J207"/>
  <c r="I207"/>
  <c r="H207"/>
  <c r="L207" s="1"/>
  <c r="X207" s="1"/>
  <c r="F207"/>
  <c r="E207"/>
  <c r="G207" s="1"/>
  <c r="W207" s="1"/>
  <c r="U205"/>
  <c r="T205"/>
  <c r="S205"/>
  <c r="R205"/>
  <c r="V205" s="1"/>
  <c r="P205"/>
  <c r="O205"/>
  <c r="N205"/>
  <c r="M205"/>
  <c r="Q205" s="1"/>
  <c r="Y205" s="1"/>
  <c r="K205"/>
  <c r="J205"/>
  <c r="I205"/>
  <c r="H205"/>
  <c r="L205" s="1"/>
  <c r="X205" s="1"/>
  <c r="F205"/>
  <c r="E205"/>
  <c r="G205" s="1"/>
  <c r="W205" s="1"/>
  <c r="U203"/>
  <c r="T203"/>
  <c r="S203"/>
  <c r="R203"/>
  <c r="V203" s="1"/>
  <c r="P203"/>
  <c r="O203"/>
  <c r="N203"/>
  <c r="M203"/>
  <c r="Q203" s="1"/>
  <c r="Y203" s="1"/>
  <c r="K203"/>
  <c r="J203"/>
  <c r="I203"/>
  <c r="H203"/>
  <c r="L203" s="1"/>
  <c r="X203" s="1"/>
  <c r="F203"/>
  <c r="E203"/>
  <c r="G203" s="1"/>
  <c r="W203" s="1"/>
  <c r="U202"/>
  <c r="T202"/>
  <c r="S202"/>
  <c r="R202"/>
  <c r="V202" s="1"/>
  <c r="P202"/>
  <c r="O202"/>
  <c r="N202"/>
  <c r="M202"/>
  <c r="Q202" s="1"/>
  <c r="Y202" s="1"/>
  <c r="K202"/>
  <c r="J202"/>
  <c r="I202"/>
  <c r="H202"/>
  <c r="L202" s="1"/>
  <c r="X202" s="1"/>
  <c r="F202"/>
  <c r="E202"/>
  <c r="G202" s="1"/>
  <c r="W202" s="1"/>
  <c r="U200"/>
  <c r="T200"/>
  <c r="S200"/>
  <c r="R200"/>
  <c r="V200" s="1"/>
  <c r="P200"/>
  <c r="O200"/>
  <c r="N200"/>
  <c r="M200"/>
  <c r="Q200" s="1"/>
  <c r="Y200" s="1"/>
  <c r="K200"/>
  <c r="J200"/>
  <c r="I200"/>
  <c r="H200"/>
  <c r="L200" s="1"/>
  <c r="X200" s="1"/>
  <c r="F200"/>
  <c r="E200"/>
  <c r="G200" s="1"/>
  <c r="W200" s="1"/>
  <c r="U199"/>
  <c r="T199"/>
  <c r="S199"/>
  <c r="R199"/>
  <c r="V199" s="1"/>
  <c r="P199"/>
  <c r="O199"/>
  <c r="N199"/>
  <c r="M199"/>
  <c r="Q199" s="1"/>
  <c r="Y199" s="1"/>
  <c r="K199"/>
  <c r="J199"/>
  <c r="I199"/>
  <c r="H199"/>
  <c r="L199" s="1"/>
  <c r="X199" s="1"/>
  <c r="F199"/>
  <c r="E199"/>
  <c r="G199" s="1"/>
  <c r="W199" s="1"/>
  <c r="U197"/>
  <c r="T197"/>
  <c r="S197"/>
  <c r="R197"/>
  <c r="V197" s="1"/>
  <c r="P197"/>
  <c r="O197"/>
  <c r="N197"/>
  <c r="M197"/>
  <c r="Q197" s="1"/>
  <c r="Y197" s="1"/>
  <c r="K197"/>
  <c r="J197"/>
  <c r="I197"/>
  <c r="H197"/>
  <c r="L197" s="1"/>
  <c r="X197" s="1"/>
  <c r="F197"/>
  <c r="E197"/>
  <c r="G197" s="1"/>
  <c r="W197" s="1"/>
  <c r="U196"/>
  <c r="T196"/>
  <c r="S196"/>
  <c r="R196"/>
  <c r="V196" s="1"/>
  <c r="P196"/>
  <c r="O196"/>
  <c r="N196"/>
  <c r="M196"/>
  <c r="Q196" s="1"/>
  <c r="Y196" s="1"/>
  <c r="K196"/>
  <c r="J196"/>
  <c r="I196"/>
  <c r="H196"/>
  <c r="L196" s="1"/>
  <c r="X196" s="1"/>
  <c r="F196"/>
  <c r="E196"/>
  <c r="G196" s="1"/>
  <c r="W196" s="1"/>
  <c r="U194"/>
  <c r="T194"/>
  <c r="S194"/>
  <c r="R194"/>
  <c r="V194" s="1"/>
  <c r="P194"/>
  <c r="O194"/>
  <c r="N194"/>
  <c r="M194"/>
  <c r="Q194" s="1"/>
  <c r="Y194" s="1"/>
  <c r="K194"/>
  <c r="J194"/>
  <c r="I194"/>
  <c r="H194"/>
  <c r="L194" s="1"/>
  <c r="X194" s="1"/>
  <c r="F194"/>
  <c r="E194"/>
  <c r="G194" s="1"/>
  <c r="W194" s="1"/>
  <c r="U192"/>
  <c r="T192"/>
  <c r="S192"/>
  <c r="R192"/>
  <c r="V192" s="1"/>
  <c r="P192"/>
  <c r="O192"/>
  <c r="N192"/>
  <c r="M192"/>
  <c r="Q192" s="1"/>
  <c r="Y192" s="1"/>
  <c r="K192"/>
  <c r="J192"/>
  <c r="I192"/>
  <c r="H192"/>
  <c r="L192" s="1"/>
  <c r="X192" s="1"/>
  <c r="F192"/>
  <c r="E192"/>
  <c r="G192" s="1"/>
  <c r="W192" s="1"/>
  <c r="U190"/>
  <c r="T190"/>
  <c r="S190"/>
  <c r="R190"/>
  <c r="V190" s="1"/>
  <c r="P190"/>
  <c r="O190"/>
  <c r="N190"/>
  <c r="M190"/>
  <c r="Q190" s="1"/>
  <c r="Y190" s="1"/>
  <c r="K190"/>
  <c r="J190"/>
  <c r="I190"/>
  <c r="H190"/>
  <c r="L190" s="1"/>
  <c r="X190" s="1"/>
  <c r="F190"/>
  <c r="E190"/>
  <c r="G190" s="1"/>
  <c r="W190" s="1"/>
  <c r="U189"/>
  <c r="T189"/>
  <c r="S189"/>
  <c r="R189"/>
  <c r="V189" s="1"/>
  <c r="P189"/>
  <c r="O189"/>
  <c r="N189"/>
  <c r="M189"/>
  <c r="Q189" s="1"/>
  <c r="Y189" s="1"/>
  <c r="K189"/>
  <c r="J189"/>
  <c r="I189"/>
  <c r="H189"/>
  <c r="L189" s="1"/>
  <c r="X189" s="1"/>
  <c r="F189"/>
  <c r="E189"/>
  <c r="G189" s="1"/>
  <c r="W189" s="1"/>
  <c r="U188"/>
  <c r="T188"/>
  <c r="S188"/>
  <c r="R188"/>
  <c r="V188" s="1"/>
  <c r="P188"/>
  <c r="O188"/>
  <c r="N188"/>
  <c r="M188"/>
  <c r="Q188" s="1"/>
  <c r="Y188" s="1"/>
  <c r="K188"/>
  <c r="J188"/>
  <c r="I188"/>
  <c r="H188"/>
  <c r="L188" s="1"/>
  <c r="X188" s="1"/>
  <c r="F188"/>
  <c r="E188"/>
  <c r="G188" s="1"/>
  <c r="W188" s="1"/>
  <c r="U187"/>
  <c r="T187"/>
  <c r="S187"/>
  <c r="R187"/>
  <c r="V187" s="1"/>
  <c r="P187"/>
  <c r="O187"/>
  <c r="N187"/>
  <c r="M187"/>
  <c r="Q187" s="1"/>
  <c r="Y187" s="1"/>
  <c r="K187"/>
  <c r="J187"/>
  <c r="I187"/>
  <c r="H187"/>
  <c r="L187" s="1"/>
  <c r="X187" s="1"/>
  <c r="F187"/>
  <c r="E187"/>
  <c r="G187" s="1"/>
  <c r="W187" s="1"/>
  <c r="U185"/>
  <c r="T185"/>
  <c r="S185"/>
  <c r="R185"/>
  <c r="V185" s="1"/>
  <c r="P185"/>
  <c r="O185"/>
  <c r="N185"/>
  <c r="M185"/>
  <c r="Q185" s="1"/>
  <c r="Y185" s="1"/>
  <c r="K185"/>
  <c r="J185"/>
  <c r="I185"/>
  <c r="H185"/>
  <c r="L185" s="1"/>
  <c r="X185" s="1"/>
  <c r="F185"/>
  <c r="E185"/>
  <c r="G185" s="1"/>
  <c r="W185" s="1"/>
  <c r="U183"/>
  <c r="T183"/>
  <c r="S183"/>
  <c r="R183"/>
  <c r="V183" s="1"/>
  <c r="P183"/>
  <c r="O183"/>
  <c r="N183"/>
  <c r="M183"/>
  <c r="Q183" s="1"/>
  <c r="Y183" s="1"/>
  <c r="K183"/>
  <c r="J183"/>
  <c r="I183"/>
  <c r="H183"/>
  <c r="L183" s="1"/>
  <c r="X183" s="1"/>
  <c r="F183"/>
  <c r="E183"/>
  <c r="G183" s="1"/>
  <c r="W183" s="1"/>
  <c r="U182"/>
  <c r="T182"/>
  <c r="S182"/>
  <c r="R182"/>
  <c r="V182" s="1"/>
  <c r="P182"/>
  <c r="O182"/>
  <c r="N182"/>
  <c r="M182"/>
  <c r="Q182" s="1"/>
  <c r="Y182" s="1"/>
  <c r="K182"/>
  <c r="J182"/>
  <c r="I182"/>
  <c r="H182"/>
  <c r="L182" s="1"/>
  <c r="X182" s="1"/>
  <c r="F182"/>
  <c r="E182"/>
  <c r="G182" s="1"/>
  <c r="W182" s="1"/>
  <c r="U180"/>
  <c r="T180"/>
  <c r="S180"/>
  <c r="R180"/>
  <c r="V180" s="1"/>
  <c r="P180"/>
  <c r="O180"/>
  <c r="N180"/>
  <c r="M180"/>
  <c r="Q180" s="1"/>
  <c r="Y180" s="1"/>
  <c r="K180"/>
  <c r="J180"/>
  <c r="I180"/>
  <c r="H180"/>
  <c r="L180" s="1"/>
  <c r="X180" s="1"/>
  <c r="F180"/>
  <c r="E180"/>
  <c r="G180" s="1"/>
  <c r="W180" s="1"/>
  <c r="U178"/>
  <c r="T178"/>
  <c r="S178"/>
  <c r="R178"/>
  <c r="V178" s="1"/>
  <c r="P178"/>
  <c r="O178"/>
  <c r="N178"/>
  <c r="M178"/>
  <c r="Q178" s="1"/>
  <c r="Y178" s="1"/>
  <c r="K178"/>
  <c r="J178"/>
  <c r="I178"/>
  <c r="H178"/>
  <c r="L178" s="1"/>
  <c r="X178" s="1"/>
  <c r="F178"/>
  <c r="E178"/>
  <c r="G178" s="1"/>
  <c r="W178" s="1"/>
  <c r="U177"/>
  <c r="T177"/>
  <c r="S177"/>
  <c r="R177"/>
  <c r="V177" s="1"/>
  <c r="P177"/>
  <c r="O177"/>
  <c r="N177"/>
  <c r="M177"/>
  <c r="Q177" s="1"/>
  <c r="Y177" s="1"/>
  <c r="K177"/>
  <c r="J177"/>
  <c r="I177"/>
  <c r="H177"/>
  <c r="L177" s="1"/>
  <c r="X177" s="1"/>
  <c r="F177"/>
  <c r="E177"/>
  <c r="G177" s="1"/>
  <c r="W177" s="1"/>
  <c r="U176"/>
  <c r="T176"/>
  <c r="S176"/>
  <c r="R176"/>
  <c r="V176" s="1"/>
  <c r="P176"/>
  <c r="O176"/>
  <c r="N176"/>
  <c r="M176"/>
  <c r="Q176" s="1"/>
  <c r="Y176" s="1"/>
  <c r="K176"/>
  <c r="J176"/>
  <c r="I176"/>
  <c r="H176"/>
  <c r="L176" s="1"/>
  <c r="X176" s="1"/>
  <c r="F176"/>
  <c r="E176"/>
  <c r="G176" s="1"/>
  <c r="W176" s="1"/>
  <c r="U175"/>
  <c r="T175"/>
  <c r="S175"/>
  <c r="R175"/>
  <c r="V175" s="1"/>
  <c r="P175"/>
  <c r="O175"/>
  <c r="N175"/>
  <c r="M175"/>
  <c r="Q175" s="1"/>
  <c r="Y175" s="1"/>
  <c r="K175"/>
  <c r="J175"/>
  <c r="I175"/>
  <c r="H175"/>
  <c r="L175" s="1"/>
  <c r="X175" s="1"/>
  <c r="F175"/>
  <c r="E175"/>
  <c r="G175" s="1"/>
  <c r="W175" s="1"/>
  <c r="U173"/>
  <c r="T173"/>
  <c r="S173"/>
  <c r="R173"/>
  <c r="V173" s="1"/>
  <c r="P173"/>
  <c r="O173"/>
  <c r="N173"/>
  <c r="M173"/>
  <c r="Q173" s="1"/>
  <c r="Y173" s="1"/>
  <c r="K173"/>
  <c r="J173"/>
  <c r="I173"/>
  <c r="H173"/>
  <c r="L173" s="1"/>
  <c r="X173" s="1"/>
  <c r="F173"/>
  <c r="E173"/>
  <c r="G173" s="1"/>
  <c r="W173" s="1"/>
  <c r="U172"/>
  <c r="T172"/>
  <c r="S172"/>
  <c r="R172"/>
  <c r="V172" s="1"/>
  <c r="P172"/>
  <c r="O172"/>
  <c r="N172"/>
  <c r="M172"/>
  <c r="Q172" s="1"/>
  <c r="Y172" s="1"/>
  <c r="K172"/>
  <c r="J172"/>
  <c r="I172"/>
  <c r="H172"/>
  <c r="L172" s="1"/>
  <c r="X172" s="1"/>
  <c r="F172"/>
  <c r="E172"/>
  <c r="G172" s="1"/>
  <c r="W172" s="1"/>
  <c r="U170"/>
  <c r="T170"/>
  <c r="S170"/>
  <c r="R170"/>
  <c r="V170" s="1"/>
  <c r="P170"/>
  <c r="O170"/>
  <c r="N170"/>
  <c r="M170"/>
  <c r="Q170" s="1"/>
  <c r="Y170" s="1"/>
  <c r="K170"/>
  <c r="J170"/>
  <c r="I170"/>
  <c r="H170"/>
  <c r="L170" s="1"/>
  <c r="X170" s="1"/>
  <c r="F170"/>
  <c r="E170"/>
  <c r="G170" s="1"/>
  <c r="W170" s="1"/>
  <c r="U169"/>
  <c r="U241" s="1"/>
  <c r="T169"/>
  <c r="T241" s="1"/>
  <c r="S169"/>
  <c r="S241" s="1"/>
  <c r="R169"/>
  <c r="R241" s="1"/>
  <c r="P169"/>
  <c r="P241" s="1"/>
  <c r="O169"/>
  <c r="O241" s="1"/>
  <c r="N169"/>
  <c r="N241" s="1"/>
  <c r="M169"/>
  <c r="M241" s="1"/>
  <c r="K169"/>
  <c r="K241" s="1"/>
  <c r="J169"/>
  <c r="J241" s="1"/>
  <c r="I169"/>
  <c r="I241" s="1"/>
  <c r="H169"/>
  <c r="H241" s="1"/>
  <c r="F169"/>
  <c r="F241" s="1"/>
  <c r="E169"/>
  <c r="E241" s="1"/>
  <c r="Z165"/>
  <c r="U164"/>
  <c r="T164"/>
  <c r="S164"/>
  <c r="R164"/>
  <c r="V164" s="1"/>
  <c r="P164"/>
  <c r="O164"/>
  <c r="N164"/>
  <c r="M164"/>
  <c r="Q164" s="1"/>
  <c r="Y164" s="1"/>
  <c r="K164"/>
  <c r="J164"/>
  <c r="I164"/>
  <c r="H164"/>
  <c r="L164" s="1"/>
  <c r="X164" s="1"/>
  <c r="F164"/>
  <c r="E164"/>
  <c r="G164" s="1"/>
  <c r="W164" s="1"/>
  <c r="U163"/>
  <c r="T163"/>
  <c r="S163"/>
  <c r="R163"/>
  <c r="V163" s="1"/>
  <c r="P163"/>
  <c r="O163"/>
  <c r="N163"/>
  <c r="M163"/>
  <c r="Q163" s="1"/>
  <c r="Y163" s="1"/>
  <c r="K163"/>
  <c r="J163"/>
  <c r="I163"/>
  <c r="H163"/>
  <c r="L163" s="1"/>
  <c r="X163" s="1"/>
  <c r="F163"/>
  <c r="E163"/>
  <c r="G163" s="1"/>
  <c r="W163" s="1"/>
  <c r="U161"/>
  <c r="T161"/>
  <c r="S161"/>
  <c r="R161"/>
  <c r="V161" s="1"/>
  <c r="P161"/>
  <c r="O161"/>
  <c r="N161"/>
  <c r="M161"/>
  <c r="Q161" s="1"/>
  <c r="Y161" s="1"/>
  <c r="K161"/>
  <c r="J161"/>
  <c r="I161"/>
  <c r="H161"/>
  <c r="L161" s="1"/>
  <c r="X161" s="1"/>
  <c r="F161"/>
  <c r="E161"/>
  <c r="G161" s="1"/>
  <c r="W161" s="1"/>
  <c r="U160"/>
  <c r="T160"/>
  <c r="S160"/>
  <c r="R160"/>
  <c r="V160" s="1"/>
  <c r="P160"/>
  <c r="O160"/>
  <c r="N160"/>
  <c r="M160"/>
  <c r="Q160" s="1"/>
  <c r="Y160" s="1"/>
  <c r="K160"/>
  <c r="J160"/>
  <c r="I160"/>
  <c r="H160"/>
  <c r="L160" s="1"/>
  <c r="X160" s="1"/>
  <c r="F160"/>
  <c r="E160"/>
  <c r="G160" s="1"/>
  <c r="W160" s="1"/>
  <c r="U159"/>
  <c r="T159"/>
  <c r="S159"/>
  <c r="R159"/>
  <c r="V159" s="1"/>
  <c r="P159"/>
  <c r="O159"/>
  <c r="N159"/>
  <c r="M159"/>
  <c r="Q159" s="1"/>
  <c r="Y159" s="1"/>
  <c r="K159"/>
  <c r="J159"/>
  <c r="I159"/>
  <c r="H159"/>
  <c r="L159" s="1"/>
  <c r="X159" s="1"/>
  <c r="F159"/>
  <c r="E159"/>
  <c r="G159" s="1"/>
  <c r="W159" s="1"/>
  <c r="U158"/>
  <c r="T158"/>
  <c r="S158"/>
  <c r="R158"/>
  <c r="V158" s="1"/>
  <c r="P158"/>
  <c r="O158"/>
  <c r="N158"/>
  <c r="M158"/>
  <c r="Q158" s="1"/>
  <c r="Y158" s="1"/>
  <c r="K158"/>
  <c r="J158"/>
  <c r="I158"/>
  <c r="H158"/>
  <c r="L158" s="1"/>
  <c r="X158" s="1"/>
  <c r="F158"/>
  <c r="E158"/>
  <c r="G158" s="1"/>
  <c r="W158" s="1"/>
  <c r="U156"/>
  <c r="T156"/>
  <c r="S156"/>
  <c r="R156"/>
  <c r="V156" s="1"/>
  <c r="P156"/>
  <c r="O156"/>
  <c r="N156"/>
  <c r="M156"/>
  <c r="Q156" s="1"/>
  <c r="Y156" s="1"/>
  <c r="K156"/>
  <c r="J156"/>
  <c r="I156"/>
  <c r="H156"/>
  <c r="L156" s="1"/>
  <c r="X156" s="1"/>
  <c r="F156"/>
  <c r="E156"/>
  <c r="G156" s="1"/>
  <c r="W156" s="1"/>
  <c r="U155"/>
  <c r="T155"/>
  <c r="S155"/>
  <c r="R155"/>
  <c r="V155" s="1"/>
  <c r="P155"/>
  <c r="O155"/>
  <c r="N155"/>
  <c r="M155"/>
  <c r="Q155" s="1"/>
  <c r="Y155" s="1"/>
  <c r="K155"/>
  <c r="J155"/>
  <c r="I155"/>
  <c r="H155"/>
  <c r="L155" s="1"/>
  <c r="X155" s="1"/>
  <c r="F155"/>
  <c r="E155"/>
  <c r="G155" s="1"/>
  <c r="W155" s="1"/>
  <c r="U154"/>
  <c r="T154"/>
  <c r="S154"/>
  <c r="R154"/>
  <c r="V154" s="1"/>
  <c r="P154"/>
  <c r="O154"/>
  <c r="N154"/>
  <c r="M154"/>
  <c r="Q154" s="1"/>
  <c r="Y154" s="1"/>
  <c r="K154"/>
  <c r="J154"/>
  <c r="I154"/>
  <c r="H154"/>
  <c r="L154" s="1"/>
  <c r="X154" s="1"/>
  <c r="F154"/>
  <c r="E154"/>
  <c r="G154" s="1"/>
  <c r="W154" s="1"/>
  <c r="U152"/>
  <c r="T152"/>
  <c r="S152"/>
  <c r="R152"/>
  <c r="V152" s="1"/>
  <c r="P152"/>
  <c r="O152"/>
  <c r="N152"/>
  <c r="M152"/>
  <c r="Q152" s="1"/>
  <c r="Y152" s="1"/>
  <c r="K152"/>
  <c r="J152"/>
  <c r="I152"/>
  <c r="H152"/>
  <c r="L152" s="1"/>
  <c r="X152" s="1"/>
  <c r="F152"/>
  <c r="E152"/>
  <c r="G152" s="1"/>
  <c r="W152" s="1"/>
  <c r="U150"/>
  <c r="T150"/>
  <c r="S150"/>
  <c r="R150"/>
  <c r="V150" s="1"/>
  <c r="P150"/>
  <c r="O150"/>
  <c r="N150"/>
  <c r="M150"/>
  <c r="Q150" s="1"/>
  <c r="Y150" s="1"/>
  <c r="K150"/>
  <c r="J150"/>
  <c r="I150"/>
  <c r="H150"/>
  <c r="L150" s="1"/>
  <c r="X150" s="1"/>
  <c r="F150"/>
  <c r="E150"/>
  <c r="G150" s="1"/>
  <c r="W150" s="1"/>
  <c r="U148"/>
  <c r="T148"/>
  <c r="S148"/>
  <c r="R148"/>
  <c r="V148" s="1"/>
  <c r="P148"/>
  <c r="O148"/>
  <c r="N148"/>
  <c r="M148"/>
  <c r="Q148" s="1"/>
  <c r="Y148" s="1"/>
  <c r="K148"/>
  <c r="J148"/>
  <c r="I148"/>
  <c r="H148"/>
  <c r="L148" s="1"/>
  <c r="X148" s="1"/>
  <c r="F148"/>
  <c r="E148"/>
  <c r="G148" s="1"/>
  <c r="W148" s="1"/>
  <c r="U146"/>
  <c r="T146"/>
  <c r="S146"/>
  <c r="R146"/>
  <c r="V146" s="1"/>
  <c r="P146"/>
  <c r="O146"/>
  <c r="N146"/>
  <c r="M146"/>
  <c r="Q146" s="1"/>
  <c r="Y146" s="1"/>
  <c r="K146"/>
  <c r="J146"/>
  <c r="I146"/>
  <c r="H146"/>
  <c r="L146" s="1"/>
  <c r="X146" s="1"/>
  <c r="F146"/>
  <c r="E146"/>
  <c r="G146" s="1"/>
  <c r="W146" s="1"/>
  <c r="U145"/>
  <c r="T145"/>
  <c r="S145"/>
  <c r="R145"/>
  <c r="V145" s="1"/>
  <c r="P145"/>
  <c r="O145"/>
  <c r="N145"/>
  <c r="M145"/>
  <c r="Q145" s="1"/>
  <c r="Y145" s="1"/>
  <c r="K145"/>
  <c r="J145"/>
  <c r="I145"/>
  <c r="H145"/>
  <c r="L145" s="1"/>
  <c r="X145" s="1"/>
  <c r="F145"/>
  <c r="E145"/>
  <c r="G145" s="1"/>
  <c r="W145" s="1"/>
  <c r="U144"/>
  <c r="T144"/>
  <c r="S144"/>
  <c r="R144"/>
  <c r="V144" s="1"/>
  <c r="P144"/>
  <c r="O144"/>
  <c r="N144"/>
  <c r="M144"/>
  <c r="Q144" s="1"/>
  <c r="Y144" s="1"/>
  <c r="K144"/>
  <c r="J144"/>
  <c r="I144"/>
  <c r="H144"/>
  <c r="L144" s="1"/>
  <c r="X144" s="1"/>
  <c r="F144"/>
  <c r="E144"/>
  <c r="G144" s="1"/>
  <c r="W144" s="1"/>
  <c r="U142"/>
  <c r="U165" s="1"/>
  <c r="T142"/>
  <c r="T165" s="1"/>
  <c r="S142"/>
  <c r="S165" s="1"/>
  <c r="R142"/>
  <c r="R165" s="1"/>
  <c r="P142"/>
  <c r="P165" s="1"/>
  <c r="O142"/>
  <c r="O165" s="1"/>
  <c r="N142"/>
  <c r="N165" s="1"/>
  <c r="M142"/>
  <c r="M165" s="1"/>
  <c r="K142"/>
  <c r="K165" s="1"/>
  <c r="J142"/>
  <c r="J165" s="1"/>
  <c r="I142"/>
  <c r="I165" s="1"/>
  <c r="H142"/>
  <c r="H165" s="1"/>
  <c r="F142"/>
  <c r="F165" s="1"/>
  <c r="E142"/>
  <c r="E165" s="1"/>
  <c r="Z137"/>
  <c r="Y137"/>
  <c r="X137"/>
  <c r="U136"/>
  <c r="U137" s="1"/>
  <c r="T136"/>
  <c r="T137" s="1"/>
  <c r="S136"/>
  <c r="S137" s="1"/>
  <c r="R136"/>
  <c r="V136" s="1"/>
  <c r="V137" s="1"/>
  <c r="P136"/>
  <c r="P137" s="1"/>
  <c r="O136"/>
  <c r="O137" s="1"/>
  <c r="N136"/>
  <c r="N137" s="1"/>
  <c r="M136"/>
  <c r="M137" s="1"/>
  <c r="K136"/>
  <c r="K137" s="1"/>
  <c r="J136"/>
  <c r="J137" s="1"/>
  <c r="I136"/>
  <c r="I137" s="1"/>
  <c r="H136"/>
  <c r="L136" s="1"/>
  <c r="L137" s="1"/>
  <c r="F136"/>
  <c r="F137" s="1"/>
  <c r="E136"/>
  <c r="E137" s="1"/>
  <c r="Z132"/>
  <c r="U131"/>
  <c r="T131"/>
  <c r="S131"/>
  <c r="R131"/>
  <c r="V131" s="1"/>
  <c r="P131"/>
  <c r="O131"/>
  <c r="N131"/>
  <c r="M131"/>
  <c r="Q131" s="1"/>
  <c r="Y131" s="1"/>
  <c r="K131"/>
  <c r="J131"/>
  <c r="I131"/>
  <c r="H131"/>
  <c r="L131" s="1"/>
  <c r="X131" s="1"/>
  <c r="F131"/>
  <c r="E131"/>
  <c r="G131" s="1"/>
  <c r="W131" s="1"/>
  <c r="U130"/>
  <c r="T130"/>
  <c r="S130"/>
  <c r="R130"/>
  <c r="V130" s="1"/>
  <c r="P130"/>
  <c r="O130"/>
  <c r="N130"/>
  <c r="M130"/>
  <c r="K130"/>
  <c r="J130"/>
  <c r="I130"/>
  <c r="H130"/>
  <c r="L130" s="1"/>
  <c r="F130"/>
  <c r="E130"/>
  <c r="G130" s="1"/>
  <c r="W130" s="1"/>
  <c r="U129"/>
  <c r="T129"/>
  <c r="S129"/>
  <c r="R129"/>
  <c r="V129" s="1"/>
  <c r="P129"/>
  <c r="O129"/>
  <c r="N129"/>
  <c r="M129"/>
  <c r="Q129" s="1"/>
  <c r="Y129" s="1"/>
  <c r="K129"/>
  <c r="J129"/>
  <c r="I129"/>
  <c r="H129"/>
  <c r="L129" s="1"/>
  <c r="X129" s="1"/>
  <c r="F129"/>
  <c r="E129"/>
  <c r="G129" s="1"/>
  <c r="W129" s="1"/>
  <c r="U128"/>
  <c r="T128"/>
  <c r="S128"/>
  <c r="R128"/>
  <c r="V128" s="1"/>
  <c r="P128"/>
  <c r="O128"/>
  <c r="N128"/>
  <c r="M128"/>
  <c r="Q128" s="1"/>
  <c r="Y128" s="1"/>
  <c r="K128"/>
  <c r="J128"/>
  <c r="I128"/>
  <c r="H128"/>
  <c r="L128" s="1"/>
  <c r="X128" s="1"/>
  <c r="F128"/>
  <c r="E128"/>
  <c r="G128" s="1"/>
  <c r="W128" s="1"/>
  <c r="U127"/>
  <c r="U132" s="1"/>
  <c r="T127"/>
  <c r="S127"/>
  <c r="S132" s="1"/>
  <c r="R127"/>
  <c r="P127"/>
  <c r="O127"/>
  <c r="O132" s="1"/>
  <c r="N127"/>
  <c r="M127"/>
  <c r="M132" s="1"/>
  <c r="K127"/>
  <c r="K132" s="1"/>
  <c r="J127"/>
  <c r="I127"/>
  <c r="I132" s="1"/>
  <c r="H127"/>
  <c r="F127"/>
  <c r="E127"/>
  <c r="E132" s="1"/>
  <c r="Z123"/>
  <c r="U122"/>
  <c r="T122"/>
  <c r="S122"/>
  <c r="R122"/>
  <c r="V122" s="1"/>
  <c r="P122"/>
  <c r="O122"/>
  <c r="N122"/>
  <c r="M122"/>
  <c r="Q122" s="1"/>
  <c r="Y122" s="1"/>
  <c r="K122"/>
  <c r="J122"/>
  <c r="I122"/>
  <c r="H122"/>
  <c r="L122" s="1"/>
  <c r="X122" s="1"/>
  <c r="F122"/>
  <c r="E122"/>
  <c r="G122" s="1"/>
  <c r="W122" s="1"/>
  <c r="U121"/>
  <c r="T121"/>
  <c r="S121"/>
  <c r="R121"/>
  <c r="V121" s="1"/>
  <c r="P121"/>
  <c r="O121"/>
  <c r="N121"/>
  <c r="M121"/>
  <c r="Q121" s="1"/>
  <c r="Y121" s="1"/>
  <c r="K121"/>
  <c r="J121"/>
  <c r="I121"/>
  <c r="H121"/>
  <c r="L121" s="1"/>
  <c r="X121" s="1"/>
  <c r="F121"/>
  <c r="E121"/>
  <c r="G121" s="1"/>
  <c r="W121" s="1"/>
  <c r="U120"/>
  <c r="T120"/>
  <c r="S120"/>
  <c r="R120"/>
  <c r="V120" s="1"/>
  <c r="P120"/>
  <c r="O120"/>
  <c r="N120"/>
  <c r="M120"/>
  <c r="Q120" s="1"/>
  <c r="Y120" s="1"/>
  <c r="K120"/>
  <c r="J120"/>
  <c r="I120"/>
  <c r="H120"/>
  <c r="L120" s="1"/>
  <c r="X120" s="1"/>
  <c r="F120"/>
  <c r="E120"/>
  <c r="G120" s="1"/>
  <c r="W120" s="1"/>
  <c r="U119"/>
  <c r="T119"/>
  <c r="S119"/>
  <c r="R119"/>
  <c r="V119" s="1"/>
  <c r="P119"/>
  <c r="O119"/>
  <c r="N119"/>
  <c r="M119"/>
  <c r="Q119" s="1"/>
  <c r="Y119" s="1"/>
  <c r="K119"/>
  <c r="J119"/>
  <c r="I119"/>
  <c r="H119"/>
  <c r="L119" s="1"/>
  <c r="X119" s="1"/>
  <c r="F119"/>
  <c r="E119"/>
  <c r="G119" s="1"/>
  <c r="W119" s="1"/>
  <c r="U117"/>
  <c r="T117"/>
  <c r="S117"/>
  <c r="R117"/>
  <c r="V117" s="1"/>
  <c r="P117"/>
  <c r="O117"/>
  <c r="N117"/>
  <c r="M117"/>
  <c r="Q117" s="1"/>
  <c r="Y117" s="1"/>
  <c r="K117"/>
  <c r="J117"/>
  <c r="I117"/>
  <c r="H117"/>
  <c r="L117" s="1"/>
  <c r="X117" s="1"/>
  <c r="F117"/>
  <c r="E117"/>
  <c r="G117" s="1"/>
  <c r="W117" s="1"/>
  <c r="U116"/>
  <c r="T116"/>
  <c r="S116"/>
  <c r="R116"/>
  <c r="V116" s="1"/>
  <c r="P116"/>
  <c r="O116"/>
  <c r="N116"/>
  <c r="M116"/>
  <c r="Q116" s="1"/>
  <c r="Y116" s="1"/>
  <c r="K116"/>
  <c r="J116"/>
  <c r="I116"/>
  <c r="H116"/>
  <c r="L116" s="1"/>
  <c r="X116" s="1"/>
  <c r="F116"/>
  <c r="E116"/>
  <c r="G116" s="1"/>
  <c r="W116" s="1"/>
  <c r="U115"/>
  <c r="T115"/>
  <c r="S115"/>
  <c r="R115"/>
  <c r="V115" s="1"/>
  <c r="P115"/>
  <c r="O115"/>
  <c r="N115"/>
  <c r="M115"/>
  <c r="Q115" s="1"/>
  <c r="Y115" s="1"/>
  <c r="K115"/>
  <c r="J115"/>
  <c r="I115"/>
  <c r="H115"/>
  <c r="L115" s="1"/>
  <c r="X115" s="1"/>
  <c r="F115"/>
  <c r="E115"/>
  <c r="G115" s="1"/>
  <c r="W115" s="1"/>
  <c r="U114"/>
  <c r="T114"/>
  <c r="S114"/>
  <c r="R114"/>
  <c r="V114" s="1"/>
  <c r="P114"/>
  <c r="O114"/>
  <c r="N114"/>
  <c r="M114"/>
  <c r="Q114" s="1"/>
  <c r="Y114" s="1"/>
  <c r="K114"/>
  <c r="J114"/>
  <c r="I114"/>
  <c r="H114"/>
  <c r="L114" s="1"/>
  <c r="X114" s="1"/>
  <c r="F114"/>
  <c r="E114"/>
  <c r="G114" s="1"/>
  <c r="W114" s="1"/>
  <c r="U112"/>
  <c r="T112"/>
  <c r="S112"/>
  <c r="R112"/>
  <c r="V112" s="1"/>
  <c r="P112"/>
  <c r="O112"/>
  <c r="N112"/>
  <c r="M112"/>
  <c r="Q112" s="1"/>
  <c r="Y112" s="1"/>
  <c r="K112"/>
  <c r="J112"/>
  <c r="I112"/>
  <c r="H112"/>
  <c r="L112" s="1"/>
  <c r="X112" s="1"/>
  <c r="F112"/>
  <c r="E112"/>
  <c r="G112" s="1"/>
  <c r="W112" s="1"/>
  <c r="U111"/>
  <c r="T111"/>
  <c r="S111"/>
  <c r="R111"/>
  <c r="V111" s="1"/>
  <c r="P111"/>
  <c r="O111"/>
  <c r="N111"/>
  <c r="M111"/>
  <c r="Q111" s="1"/>
  <c r="Y111" s="1"/>
  <c r="K111"/>
  <c r="J111"/>
  <c r="I111"/>
  <c r="H111"/>
  <c r="L111" s="1"/>
  <c r="X111" s="1"/>
  <c r="F111"/>
  <c r="E111"/>
  <c r="G111" s="1"/>
  <c r="W111" s="1"/>
  <c r="U110"/>
  <c r="T110"/>
  <c r="S110"/>
  <c r="R110"/>
  <c r="V110" s="1"/>
  <c r="P110"/>
  <c r="O110"/>
  <c r="N110"/>
  <c r="M110"/>
  <c r="Q110" s="1"/>
  <c r="Y110" s="1"/>
  <c r="K110"/>
  <c r="J110"/>
  <c r="I110"/>
  <c r="H110"/>
  <c r="L110" s="1"/>
  <c r="X110" s="1"/>
  <c r="F110"/>
  <c r="E110"/>
  <c r="G110" s="1"/>
  <c r="W110" s="1"/>
  <c r="U109"/>
  <c r="T109"/>
  <c r="S109"/>
  <c r="R109"/>
  <c r="V109" s="1"/>
  <c r="P109"/>
  <c r="O109"/>
  <c r="N109"/>
  <c r="M109"/>
  <c r="Q109" s="1"/>
  <c r="Y109" s="1"/>
  <c r="K109"/>
  <c r="J109"/>
  <c r="I109"/>
  <c r="H109"/>
  <c r="L109" s="1"/>
  <c r="X109" s="1"/>
  <c r="F109"/>
  <c r="E109"/>
  <c r="G109" s="1"/>
  <c r="W109" s="1"/>
  <c r="U107"/>
  <c r="T107"/>
  <c r="S107"/>
  <c r="R107"/>
  <c r="V107" s="1"/>
  <c r="P107"/>
  <c r="O107"/>
  <c r="N107"/>
  <c r="M107"/>
  <c r="Q107" s="1"/>
  <c r="Y107" s="1"/>
  <c r="K107"/>
  <c r="J107"/>
  <c r="I107"/>
  <c r="H107"/>
  <c r="L107" s="1"/>
  <c r="X107" s="1"/>
  <c r="F107"/>
  <c r="E107"/>
  <c r="G107" s="1"/>
  <c r="W107" s="1"/>
  <c r="U106"/>
  <c r="T106"/>
  <c r="S106"/>
  <c r="R106"/>
  <c r="V106" s="1"/>
  <c r="P106"/>
  <c r="O106"/>
  <c r="N106"/>
  <c r="M106"/>
  <c r="Q106" s="1"/>
  <c r="Y106" s="1"/>
  <c r="K106"/>
  <c r="J106"/>
  <c r="I106"/>
  <c r="H106"/>
  <c r="L106" s="1"/>
  <c r="X106" s="1"/>
  <c r="F106"/>
  <c r="E106"/>
  <c r="G106" s="1"/>
  <c r="W106" s="1"/>
  <c r="U105"/>
  <c r="T105"/>
  <c r="S105"/>
  <c r="R105"/>
  <c r="V105" s="1"/>
  <c r="P105"/>
  <c r="O105"/>
  <c r="N105"/>
  <c r="M105"/>
  <c r="Q105" s="1"/>
  <c r="Y105" s="1"/>
  <c r="K105"/>
  <c r="J105"/>
  <c r="I105"/>
  <c r="H105"/>
  <c r="L105" s="1"/>
  <c r="X105" s="1"/>
  <c r="F105"/>
  <c r="E105"/>
  <c r="G105" s="1"/>
  <c r="W105" s="1"/>
  <c r="U103"/>
  <c r="T103"/>
  <c r="S103"/>
  <c r="R103"/>
  <c r="V103" s="1"/>
  <c r="P103"/>
  <c r="O103"/>
  <c r="N103"/>
  <c r="M103"/>
  <c r="Q103" s="1"/>
  <c r="Y103" s="1"/>
  <c r="K103"/>
  <c r="J103"/>
  <c r="I103"/>
  <c r="H103"/>
  <c r="L103" s="1"/>
  <c r="X103" s="1"/>
  <c r="F103"/>
  <c r="E103"/>
  <c r="G103" s="1"/>
  <c r="W103" s="1"/>
  <c r="U101"/>
  <c r="T101"/>
  <c r="S101"/>
  <c r="R101"/>
  <c r="V101" s="1"/>
  <c r="P101"/>
  <c r="O101"/>
  <c r="N101"/>
  <c r="M101"/>
  <c r="Q101" s="1"/>
  <c r="Y101" s="1"/>
  <c r="K101"/>
  <c r="J101"/>
  <c r="I101"/>
  <c r="H101"/>
  <c r="L101" s="1"/>
  <c r="X101" s="1"/>
  <c r="F101"/>
  <c r="E101"/>
  <c r="G101" s="1"/>
  <c r="W101" s="1"/>
  <c r="U99"/>
  <c r="T99"/>
  <c r="S99"/>
  <c r="R99"/>
  <c r="V99" s="1"/>
  <c r="P99"/>
  <c r="O99"/>
  <c r="N99"/>
  <c r="M99"/>
  <c r="Q99" s="1"/>
  <c r="Y99" s="1"/>
  <c r="K99"/>
  <c r="J99"/>
  <c r="I99"/>
  <c r="H99"/>
  <c r="L99" s="1"/>
  <c r="X99" s="1"/>
  <c r="F99"/>
  <c r="E99"/>
  <c r="G99" s="1"/>
  <c r="W99" s="1"/>
  <c r="U98"/>
  <c r="T98"/>
  <c r="S98"/>
  <c r="R98"/>
  <c r="V98" s="1"/>
  <c r="P98"/>
  <c r="O98"/>
  <c r="N98"/>
  <c r="M98"/>
  <c r="Q98" s="1"/>
  <c r="Y98" s="1"/>
  <c r="K98"/>
  <c r="J98"/>
  <c r="I98"/>
  <c r="H98"/>
  <c r="L98" s="1"/>
  <c r="X98" s="1"/>
  <c r="F98"/>
  <c r="E98"/>
  <c r="G98" s="1"/>
  <c r="W98" s="1"/>
  <c r="U97"/>
  <c r="T97"/>
  <c r="S97"/>
  <c r="R97"/>
  <c r="V97" s="1"/>
  <c r="P97"/>
  <c r="O97"/>
  <c r="N97"/>
  <c r="M97"/>
  <c r="Q97" s="1"/>
  <c r="Y97" s="1"/>
  <c r="K97"/>
  <c r="J97"/>
  <c r="I97"/>
  <c r="H97"/>
  <c r="L97" s="1"/>
  <c r="X97" s="1"/>
  <c r="F97"/>
  <c r="E97"/>
  <c r="G97" s="1"/>
  <c r="W97" s="1"/>
  <c r="U96"/>
  <c r="T96"/>
  <c r="S96"/>
  <c r="R96"/>
  <c r="V96" s="1"/>
  <c r="P96"/>
  <c r="O96"/>
  <c r="N96"/>
  <c r="M96"/>
  <c r="Q96" s="1"/>
  <c r="Y96" s="1"/>
  <c r="K96"/>
  <c r="J96"/>
  <c r="I96"/>
  <c r="H96"/>
  <c r="L96" s="1"/>
  <c r="X96" s="1"/>
  <c r="F96"/>
  <c r="E96"/>
  <c r="G96" s="1"/>
  <c r="W96" s="1"/>
  <c r="U95"/>
  <c r="T95"/>
  <c r="S95"/>
  <c r="R95"/>
  <c r="V95" s="1"/>
  <c r="P95"/>
  <c r="O95"/>
  <c r="N95"/>
  <c r="M95"/>
  <c r="Q95" s="1"/>
  <c r="Y95" s="1"/>
  <c r="K95"/>
  <c r="J95"/>
  <c r="I95"/>
  <c r="H95"/>
  <c r="L95" s="1"/>
  <c r="X95" s="1"/>
  <c r="F95"/>
  <c r="E95"/>
  <c r="G95" s="1"/>
  <c r="W95" s="1"/>
  <c r="U94"/>
  <c r="T94"/>
  <c r="S94"/>
  <c r="R94"/>
  <c r="V94" s="1"/>
  <c r="P94"/>
  <c r="O94"/>
  <c r="N94"/>
  <c r="M94"/>
  <c r="Q94" s="1"/>
  <c r="Y94" s="1"/>
  <c r="K94"/>
  <c r="J94"/>
  <c r="I94"/>
  <c r="H94"/>
  <c r="L94" s="1"/>
  <c r="X94" s="1"/>
  <c r="F94"/>
  <c r="E94"/>
  <c r="G94" s="1"/>
  <c r="W94" s="1"/>
  <c r="U93"/>
  <c r="T93"/>
  <c r="S93"/>
  <c r="R93"/>
  <c r="V93" s="1"/>
  <c r="P93"/>
  <c r="O93"/>
  <c r="N93"/>
  <c r="M93"/>
  <c r="Q93" s="1"/>
  <c r="Y93" s="1"/>
  <c r="K93"/>
  <c r="J93"/>
  <c r="I93"/>
  <c r="H93"/>
  <c r="L93" s="1"/>
  <c r="X93" s="1"/>
  <c r="F93"/>
  <c r="E93"/>
  <c r="G93" s="1"/>
  <c r="W93" s="1"/>
  <c r="U92"/>
  <c r="T92"/>
  <c r="S92"/>
  <c r="R92"/>
  <c r="V92" s="1"/>
  <c r="P92"/>
  <c r="O92"/>
  <c r="N92"/>
  <c r="M92"/>
  <c r="Q92" s="1"/>
  <c r="Y92" s="1"/>
  <c r="K92"/>
  <c r="J92"/>
  <c r="I92"/>
  <c r="H92"/>
  <c r="L92" s="1"/>
  <c r="X92" s="1"/>
  <c r="F92"/>
  <c r="E92"/>
  <c r="G92" s="1"/>
  <c r="W92" s="1"/>
  <c r="U91"/>
  <c r="T91"/>
  <c r="S91"/>
  <c r="R91"/>
  <c r="V91" s="1"/>
  <c r="P91"/>
  <c r="O91"/>
  <c r="N91"/>
  <c r="M91"/>
  <c r="Q91" s="1"/>
  <c r="Y91" s="1"/>
  <c r="K91"/>
  <c r="J91"/>
  <c r="I91"/>
  <c r="H91"/>
  <c r="L91" s="1"/>
  <c r="X91" s="1"/>
  <c r="F91"/>
  <c r="E91"/>
  <c r="G91" s="1"/>
  <c r="W91" s="1"/>
  <c r="U90"/>
  <c r="T90"/>
  <c r="S90"/>
  <c r="R90"/>
  <c r="V90" s="1"/>
  <c r="P90"/>
  <c r="O90"/>
  <c r="N90"/>
  <c r="M90"/>
  <c r="Q90" s="1"/>
  <c r="Y90" s="1"/>
  <c r="K90"/>
  <c r="J90"/>
  <c r="I90"/>
  <c r="H90"/>
  <c r="L90" s="1"/>
  <c r="X90" s="1"/>
  <c r="F90"/>
  <c r="E90"/>
  <c r="G90" s="1"/>
  <c r="W90" s="1"/>
  <c r="U89"/>
  <c r="T89"/>
  <c r="S89"/>
  <c r="R89"/>
  <c r="V89" s="1"/>
  <c r="P89"/>
  <c r="O89"/>
  <c r="N89"/>
  <c r="M89"/>
  <c r="Q89" s="1"/>
  <c r="Y89" s="1"/>
  <c r="K89"/>
  <c r="J89"/>
  <c r="I89"/>
  <c r="H89"/>
  <c r="L89" s="1"/>
  <c r="X89" s="1"/>
  <c r="F89"/>
  <c r="E89"/>
  <c r="G89" s="1"/>
  <c r="W89" s="1"/>
  <c r="U87"/>
  <c r="T87"/>
  <c r="S87"/>
  <c r="R87"/>
  <c r="V87" s="1"/>
  <c r="P87"/>
  <c r="O87"/>
  <c r="N87"/>
  <c r="M87"/>
  <c r="Q87" s="1"/>
  <c r="Y87" s="1"/>
  <c r="K87"/>
  <c r="J87"/>
  <c r="I87"/>
  <c r="H87"/>
  <c r="L87" s="1"/>
  <c r="X87" s="1"/>
  <c r="F87"/>
  <c r="E87"/>
  <c r="G87" s="1"/>
  <c r="W87" s="1"/>
  <c r="U85"/>
  <c r="T85"/>
  <c r="S85"/>
  <c r="R85"/>
  <c r="V85" s="1"/>
  <c r="P85"/>
  <c r="O85"/>
  <c r="N85"/>
  <c r="M85"/>
  <c r="Q85" s="1"/>
  <c r="Y85" s="1"/>
  <c r="K85"/>
  <c r="J85"/>
  <c r="I85"/>
  <c r="H85"/>
  <c r="L85" s="1"/>
  <c r="X85" s="1"/>
  <c r="F85"/>
  <c r="E85"/>
  <c r="G85" s="1"/>
  <c r="W85" s="1"/>
  <c r="U84"/>
  <c r="T84"/>
  <c r="S84"/>
  <c r="R84"/>
  <c r="V84" s="1"/>
  <c r="P84"/>
  <c r="O84"/>
  <c r="N84"/>
  <c r="M84"/>
  <c r="Q84" s="1"/>
  <c r="Y84" s="1"/>
  <c r="K84"/>
  <c r="J84"/>
  <c r="I84"/>
  <c r="H84"/>
  <c r="L84" s="1"/>
  <c r="X84" s="1"/>
  <c r="F84"/>
  <c r="E84"/>
  <c r="G84" s="1"/>
  <c r="W84" s="1"/>
  <c r="U82"/>
  <c r="T82"/>
  <c r="S82"/>
  <c r="R82"/>
  <c r="V82" s="1"/>
  <c r="P82"/>
  <c r="O82"/>
  <c r="N82"/>
  <c r="M82"/>
  <c r="Q82" s="1"/>
  <c r="Y82" s="1"/>
  <c r="K82"/>
  <c r="J82"/>
  <c r="I82"/>
  <c r="H82"/>
  <c r="L82" s="1"/>
  <c r="X82" s="1"/>
  <c r="F82"/>
  <c r="E82"/>
  <c r="G82" s="1"/>
  <c r="W82" s="1"/>
  <c r="U81"/>
  <c r="T81"/>
  <c r="S81"/>
  <c r="R81"/>
  <c r="V81" s="1"/>
  <c r="P81"/>
  <c r="O81"/>
  <c r="N81"/>
  <c r="M81"/>
  <c r="Q81" s="1"/>
  <c r="Y81" s="1"/>
  <c r="K81"/>
  <c r="J81"/>
  <c r="I81"/>
  <c r="H81"/>
  <c r="L81" s="1"/>
  <c r="X81" s="1"/>
  <c r="F81"/>
  <c r="E81"/>
  <c r="G81" s="1"/>
  <c r="W81" s="1"/>
  <c r="U79"/>
  <c r="T79"/>
  <c r="S79"/>
  <c r="R79"/>
  <c r="V79" s="1"/>
  <c r="P79"/>
  <c r="O79"/>
  <c r="N79"/>
  <c r="M79"/>
  <c r="Q79" s="1"/>
  <c r="Y79" s="1"/>
  <c r="K79"/>
  <c r="J79"/>
  <c r="I79"/>
  <c r="H79"/>
  <c r="L79" s="1"/>
  <c r="X79" s="1"/>
  <c r="F79"/>
  <c r="E79"/>
  <c r="G79" s="1"/>
  <c r="W79" s="1"/>
  <c r="U78"/>
  <c r="T78"/>
  <c r="S78"/>
  <c r="R78"/>
  <c r="V78" s="1"/>
  <c r="P78"/>
  <c r="O78"/>
  <c r="N78"/>
  <c r="M78"/>
  <c r="Q78" s="1"/>
  <c r="Y78" s="1"/>
  <c r="K78"/>
  <c r="J78"/>
  <c r="I78"/>
  <c r="H78"/>
  <c r="L78" s="1"/>
  <c r="X78" s="1"/>
  <c r="F78"/>
  <c r="E78"/>
  <c r="G78" s="1"/>
  <c r="W78" s="1"/>
  <c r="U76"/>
  <c r="T76"/>
  <c r="S76"/>
  <c r="R76"/>
  <c r="V76" s="1"/>
  <c r="P76"/>
  <c r="O76"/>
  <c r="N76"/>
  <c r="M76"/>
  <c r="Q76" s="1"/>
  <c r="Y76" s="1"/>
  <c r="K76"/>
  <c r="J76"/>
  <c r="I76"/>
  <c r="H76"/>
  <c r="L76" s="1"/>
  <c r="X76" s="1"/>
  <c r="F76"/>
  <c r="E76"/>
  <c r="G76" s="1"/>
  <c r="W76" s="1"/>
  <c r="U74"/>
  <c r="T74"/>
  <c r="S74"/>
  <c r="R74"/>
  <c r="V74" s="1"/>
  <c r="P74"/>
  <c r="O74"/>
  <c r="N74"/>
  <c r="M74"/>
  <c r="Q74" s="1"/>
  <c r="Y74" s="1"/>
  <c r="K74"/>
  <c r="J74"/>
  <c r="I74"/>
  <c r="H74"/>
  <c r="L74" s="1"/>
  <c r="X74" s="1"/>
  <c r="F74"/>
  <c r="E74"/>
  <c r="G74" s="1"/>
  <c r="W74" s="1"/>
  <c r="U72"/>
  <c r="T72"/>
  <c r="S72"/>
  <c r="R72"/>
  <c r="V72" s="1"/>
  <c r="P72"/>
  <c r="O72"/>
  <c r="N72"/>
  <c r="M72"/>
  <c r="Q72" s="1"/>
  <c r="Y72" s="1"/>
  <c r="K72"/>
  <c r="J72"/>
  <c r="I72"/>
  <c r="H72"/>
  <c r="L72" s="1"/>
  <c r="X72" s="1"/>
  <c r="F72"/>
  <c r="E72"/>
  <c r="G72" s="1"/>
  <c r="W72" s="1"/>
  <c r="U71"/>
  <c r="T71"/>
  <c r="S71"/>
  <c r="R71"/>
  <c r="V71" s="1"/>
  <c r="P71"/>
  <c r="O71"/>
  <c r="N71"/>
  <c r="M71"/>
  <c r="Q71" s="1"/>
  <c r="Y71" s="1"/>
  <c r="K71"/>
  <c r="J71"/>
  <c r="I71"/>
  <c r="H71"/>
  <c r="L71" s="1"/>
  <c r="X71" s="1"/>
  <c r="F71"/>
  <c r="E71"/>
  <c r="G71" s="1"/>
  <c r="W71" s="1"/>
  <c r="U70"/>
  <c r="T70"/>
  <c r="S70"/>
  <c r="R70"/>
  <c r="V70" s="1"/>
  <c r="P70"/>
  <c r="O70"/>
  <c r="N70"/>
  <c r="M70"/>
  <c r="Q70" s="1"/>
  <c r="Y70" s="1"/>
  <c r="K70"/>
  <c r="J70"/>
  <c r="I70"/>
  <c r="H70"/>
  <c r="L70" s="1"/>
  <c r="X70" s="1"/>
  <c r="F70"/>
  <c r="E70"/>
  <c r="G70" s="1"/>
  <c r="W70" s="1"/>
  <c r="U69"/>
  <c r="T69"/>
  <c r="S69"/>
  <c r="R69"/>
  <c r="V69" s="1"/>
  <c r="P69"/>
  <c r="O69"/>
  <c r="N69"/>
  <c r="M69"/>
  <c r="Q69" s="1"/>
  <c r="Y69" s="1"/>
  <c r="K69"/>
  <c r="J69"/>
  <c r="I69"/>
  <c r="H69"/>
  <c r="L69" s="1"/>
  <c r="X69" s="1"/>
  <c r="F69"/>
  <c r="E69"/>
  <c r="G69" s="1"/>
  <c r="W69" s="1"/>
  <c r="U67"/>
  <c r="T67"/>
  <c r="S67"/>
  <c r="R67"/>
  <c r="V67" s="1"/>
  <c r="P67"/>
  <c r="O67"/>
  <c r="N67"/>
  <c r="M67"/>
  <c r="Q67" s="1"/>
  <c r="Y67" s="1"/>
  <c r="K67"/>
  <c r="J67"/>
  <c r="I67"/>
  <c r="H67"/>
  <c r="L67" s="1"/>
  <c r="X67" s="1"/>
  <c r="F67"/>
  <c r="E67"/>
  <c r="G67" s="1"/>
  <c r="W67" s="1"/>
  <c r="U65"/>
  <c r="T65"/>
  <c r="S65"/>
  <c r="R65"/>
  <c r="V65" s="1"/>
  <c r="P65"/>
  <c r="O65"/>
  <c r="N65"/>
  <c r="M65"/>
  <c r="Q65" s="1"/>
  <c r="Y65" s="1"/>
  <c r="K65"/>
  <c r="J65"/>
  <c r="I65"/>
  <c r="H65"/>
  <c r="L65" s="1"/>
  <c r="X65" s="1"/>
  <c r="F65"/>
  <c r="E65"/>
  <c r="G65" s="1"/>
  <c r="W65" s="1"/>
  <c r="U64"/>
  <c r="T64"/>
  <c r="S64"/>
  <c r="R64"/>
  <c r="V64" s="1"/>
  <c r="P64"/>
  <c r="O64"/>
  <c r="N64"/>
  <c r="M64"/>
  <c r="Q64" s="1"/>
  <c r="Y64" s="1"/>
  <c r="K64"/>
  <c r="J64"/>
  <c r="I64"/>
  <c r="H64"/>
  <c r="L64" s="1"/>
  <c r="X64" s="1"/>
  <c r="F64"/>
  <c r="E64"/>
  <c r="G64" s="1"/>
  <c r="W64" s="1"/>
  <c r="U62"/>
  <c r="T62"/>
  <c r="S62"/>
  <c r="R62"/>
  <c r="V62" s="1"/>
  <c r="P62"/>
  <c r="O62"/>
  <c r="N62"/>
  <c r="M62"/>
  <c r="Q62" s="1"/>
  <c r="Y62" s="1"/>
  <c r="K62"/>
  <c r="J62"/>
  <c r="I62"/>
  <c r="H62"/>
  <c r="L62" s="1"/>
  <c r="X62" s="1"/>
  <c r="F62"/>
  <c r="E62"/>
  <c r="G62" s="1"/>
  <c r="W62" s="1"/>
  <c r="U60"/>
  <c r="T60"/>
  <c r="S60"/>
  <c r="R60"/>
  <c r="V60" s="1"/>
  <c r="P60"/>
  <c r="O60"/>
  <c r="N60"/>
  <c r="M60"/>
  <c r="Q60" s="1"/>
  <c r="Y60" s="1"/>
  <c r="K60"/>
  <c r="J60"/>
  <c r="I60"/>
  <c r="H60"/>
  <c r="L60" s="1"/>
  <c r="X60" s="1"/>
  <c r="F60"/>
  <c r="E60"/>
  <c r="G60" s="1"/>
  <c r="W60" s="1"/>
  <c r="U59"/>
  <c r="T59"/>
  <c r="S59"/>
  <c r="R59"/>
  <c r="V59" s="1"/>
  <c r="P59"/>
  <c r="O59"/>
  <c r="N59"/>
  <c r="M59"/>
  <c r="Q59" s="1"/>
  <c r="Y59" s="1"/>
  <c r="K59"/>
  <c r="J59"/>
  <c r="I59"/>
  <c r="H59"/>
  <c r="L59" s="1"/>
  <c r="X59" s="1"/>
  <c r="F59"/>
  <c r="E59"/>
  <c r="G59" s="1"/>
  <c r="W59" s="1"/>
  <c r="U58"/>
  <c r="T58"/>
  <c r="S58"/>
  <c r="R58"/>
  <c r="V58" s="1"/>
  <c r="P58"/>
  <c r="O58"/>
  <c r="N58"/>
  <c r="M58"/>
  <c r="Q58" s="1"/>
  <c r="Y58" s="1"/>
  <c r="K58"/>
  <c r="J58"/>
  <c r="I58"/>
  <c r="H58"/>
  <c r="L58" s="1"/>
  <c r="X58" s="1"/>
  <c r="F58"/>
  <c r="E58"/>
  <c r="G58" s="1"/>
  <c r="W58" s="1"/>
  <c r="U57"/>
  <c r="T57"/>
  <c r="S57"/>
  <c r="R57"/>
  <c r="V57" s="1"/>
  <c r="P57"/>
  <c r="O57"/>
  <c r="N57"/>
  <c r="M57"/>
  <c r="Q57" s="1"/>
  <c r="Y57" s="1"/>
  <c r="K57"/>
  <c r="J57"/>
  <c r="I57"/>
  <c r="H57"/>
  <c r="L57" s="1"/>
  <c r="X57" s="1"/>
  <c r="F57"/>
  <c r="E57"/>
  <c r="G57" s="1"/>
  <c r="W57" s="1"/>
  <c r="U56"/>
  <c r="T56"/>
  <c r="S56"/>
  <c r="R56"/>
  <c r="V56" s="1"/>
  <c r="P56"/>
  <c r="O56"/>
  <c r="N56"/>
  <c r="M56"/>
  <c r="Q56" s="1"/>
  <c r="Y56" s="1"/>
  <c r="K56"/>
  <c r="J56"/>
  <c r="I56"/>
  <c r="H56"/>
  <c r="L56" s="1"/>
  <c r="X56" s="1"/>
  <c r="F56"/>
  <c r="E56"/>
  <c r="G56" s="1"/>
  <c r="W56" s="1"/>
  <c r="U55"/>
  <c r="T55"/>
  <c r="S55"/>
  <c r="R55"/>
  <c r="V55" s="1"/>
  <c r="P55"/>
  <c r="O55"/>
  <c r="N55"/>
  <c r="M55"/>
  <c r="Q55" s="1"/>
  <c r="Y55" s="1"/>
  <c r="K55"/>
  <c r="J55"/>
  <c r="I55"/>
  <c r="H55"/>
  <c r="L55" s="1"/>
  <c r="X55" s="1"/>
  <c r="F55"/>
  <c r="E55"/>
  <c r="G55" s="1"/>
  <c r="W55" s="1"/>
  <c r="U54"/>
  <c r="T54"/>
  <c r="S54"/>
  <c r="R54"/>
  <c r="V54" s="1"/>
  <c r="P54"/>
  <c r="O54"/>
  <c r="N54"/>
  <c r="M54"/>
  <c r="Q54" s="1"/>
  <c r="Y54" s="1"/>
  <c r="K54"/>
  <c r="J54"/>
  <c r="I54"/>
  <c r="H54"/>
  <c r="L54" s="1"/>
  <c r="X54" s="1"/>
  <c r="F54"/>
  <c r="E54"/>
  <c r="G54" s="1"/>
  <c r="W54" s="1"/>
  <c r="U53"/>
  <c r="T53"/>
  <c r="S53"/>
  <c r="R53"/>
  <c r="V53" s="1"/>
  <c r="P53"/>
  <c r="O53"/>
  <c r="N53"/>
  <c r="M53"/>
  <c r="Q53" s="1"/>
  <c r="Y53" s="1"/>
  <c r="K53"/>
  <c r="J53"/>
  <c r="I53"/>
  <c r="H53"/>
  <c r="L53" s="1"/>
  <c r="X53" s="1"/>
  <c r="F53"/>
  <c r="E53"/>
  <c r="G53" s="1"/>
  <c r="W53" s="1"/>
  <c r="U52"/>
  <c r="T52"/>
  <c r="S52"/>
  <c r="R52"/>
  <c r="V52" s="1"/>
  <c r="P52"/>
  <c r="O52"/>
  <c r="N52"/>
  <c r="M52"/>
  <c r="Q52" s="1"/>
  <c r="Y52" s="1"/>
  <c r="K52"/>
  <c r="J52"/>
  <c r="I52"/>
  <c r="H52"/>
  <c r="L52" s="1"/>
  <c r="X52" s="1"/>
  <c r="F52"/>
  <c r="E52"/>
  <c r="G52" s="1"/>
  <c r="W52" s="1"/>
  <c r="U51"/>
  <c r="U123" s="1"/>
  <c r="T51"/>
  <c r="T123" s="1"/>
  <c r="S51"/>
  <c r="S123" s="1"/>
  <c r="R51"/>
  <c r="V51" s="1"/>
  <c r="V123" s="1"/>
  <c r="P51"/>
  <c r="P123" s="1"/>
  <c r="O51"/>
  <c r="O123" s="1"/>
  <c r="N51"/>
  <c r="N123" s="1"/>
  <c r="M51"/>
  <c r="M123" s="1"/>
  <c r="K51"/>
  <c r="K123" s="1"/>
  <c r="J51"/>
  <c r="J123" s="1"/>
  <c r="I51"/>
  <c r="I123" s="1"/>
  <c r="H51"/>
  <c r="L51" s="1"/>
  <c r="F51"/>
  <c r="F123" s="1"/>
  <c r="E51"/>
  <c r="E123" s="1"/>
  <c r="Z46"/>
  <c r="U45"/>
  <c r="T45"/>
  <c r="S45"/>
  <c r="R45"/>
  <c r="V45" s="1"/>
  <c r="P45"/>
  <c r="O45"/>
  <c r="N45"/>
  <c r="M45"/>
  <c r="Q45" s="1"/>
  <c r="Y45" s="1"/>
  <c r="K45"/>
  <c r="J45"/>
  <c r="I45"/>
  <c r="H45"/>
  <c r="L45" s="1"/>
  <c r="X45" s="1"/>
  <c r="F45"/>
  <c r="E45"/>
  <c r="G45" s="1"/>
  <c r="W45" s="1"/>
  <c r="U44"/>
  <c r="T44"/>
  <c r="S44"/>
  <c r="R44"/>
  <c r="V44" s="1"/>
  <c r="P44"/>
  <c r="O44"/>
  <c r="N44"/>
  <c r="M44"/>
  <c r="Q44" s="1"/>
  <c r="Y44" s="1"/>
  <c r="K44"/>
  <c r="J44"/>
  <c r="I44"/>
  <c r="H44"/>
  <c r="L44" s="1"/>
  <c r="X44" s="1"/>
  <c r="F44"/>
  <c r="E44"/>
  <c r="G44" s="1"/>
  <c r="W44" s="1"/>
  <c r="U42"/>
  <c r="T42"/>
  <c r="S42"/>
  <c r="R42"/>
  <c r="V42" s="1"/>
  <c r="P42"/>
  <c r="O42"/>
  <c r="N42"/>
  <c r="M42"/>
  <c r="Q42" s="1"/>
  <c r="Y42" s="1"/>
  <c r="K42"/>
  <c r="J42"/>
  <c r="I42"/>
  <c r="H42"/>
  <c r="L42" s="1"/>
  <c r="X42" s="1"/>
  <c r="F42"/>
  <c r="E42"/>
  <c r="G42" s="1"/>
  <c r="W42" s="1"/>
  <c r="U41"/>
  <c r="T41"/>
  <c r="S41"/>
  <c r="R41"/>
  <c r="V41" s="1"/>
  <c r="P41"/>
  <c r="O41"/>
  <c r="N41"/>
  <c r="M41"/>
  <c r="Q41" s="1"/>
  <c r="Y41" s="1"/>
  <c r="K41"/>
  <c r="J41"/>
  <c r="I41"/>
  <c r="H41"/>
  <c r="L41" s="1"/>
  <c r="X41" s="1"/>
  <c r="F41"/>
  <c r="E41"/>
  <c r="G41" s="1"/>
  <c r="W41" s="1"/>
  <c r="U40"/>
  <c r="T40"/>
  <c r="S40"/>
  <c r="R40"/>
  <c r="V40" s="1"/>
  <c r="P40"/>
  <c r="O40"/>
  <c r="N40"/>
  <c r="M40"/>
  <c r="Q40" s="1"/>
  <c r="Y40" s="1"/>
  <c r="K40"/>
  <c r="J40"/>
  <c r="I40"/>
  <c r="H40"/>
  <c r="L40" s="1"/>
  <c r="X40" s="1"/>
  <c r="F40"/>
  <c r="E40"/>
  <c r="G40" s="1"/>
  <c r="W40" s="1"/>
  <c r="U39"/>
  <c r="T39"/>
  <c r="S39"/>
  <c r="R39"/>
  <c r="V39" s="1"/>
  <c r="P39"/>
  <c r="O39"/>
  <c r="N39"/>
  <c r="M39"/>
  <c r="Q39" s="1"/>
  <c r="Y39" s="1"/>
  <c r="K39"/>
  <c r="J39"/>
  <c r="I39"/>
  <c r="H39"/>
  <c r="L39" s="1"/>
  <c r="X39" s="1"/>
  <c r="F39"/>
  <c r="E39"/>
  <c r="G39" s="1"/>
  <c r="W39" s="1"/>
  <c r="U37"/>
  <c r="T37"/>
  <c r="S37"/>
  <c r="R37"/>
  <c r="V37" s="1"/>
  <c r="P37"/>
  <c r="O37"/>
  <c r="N37"/>
  <c r="M37"/>
  <c r="Q37" s="1"/>
  <c r="Y37" s="1"/>
  <c r="K37"/>
  <c r="J37"/>
  <c r="I37"/>
  <c r="H37"/>
  <c r="L37" s="1"/>
  <c r="X37" s="1"/>
  <c r="F37"/>
  <c r="E37"/>
  <c r="G37" s="1"/>
  <c r="W37" s="1"/>
  <c r="U36"/>
  <c r="T36"/>
  <c r="S36"/>
  <c r="R36"/>
  <c r="V36" s="1"/>
  <c r="P36"/>
  <c r="O36"/>
  <c r="N36"/>
  <c r="M36"/>
  <c r="Q36" s="1"/>
  <c r="Y36" s="1"/>
  <c r="K36"/>
  <c r="J36"/>
  <c r="I36"/>
  <c r="H36"/>
  <c r="L36" s="1"/>
  <c r="X36" s="1"/>
  <c r="F36"/>
  <c r="E36"/>
  <c r="G36" s="1"/>
  <c r="W36" s="1"/>
  <c r="U35"/>
  <c r="T35"/>
  <c r="S35"/>
  <c r="R35"/>
  <c r="V35" s="1"/>
  <c r="P35"/>
  <c r="O35"/>
  <c r="N35"/>
  <c r="M35"/>
  <c r="Q35" s="1"/>
  <c r="Y35" s="1"/>
  <c r="K35"/>
  <c r="J35"/>
  <c r="I35"/>
  <c r="H35"/>
  <c r="L35" s="1"/>
  <c r="X35" s="1"/>
  <c r="F35"/>
  <c r="E35"/>
  <c r="G35" s="1"/>
  <c r="W35" s="1"/>
  <c r="U33"/>
  <c r="T33"/>
  <c r="S33"/>
  <c r="R33"/>
  <c r="V33" s="1"/>
  <c r="P33"/>
  <c r="O33"/>
  <c r="N33"/>
  <c r="M33"/>
  <c r="Q33" s="1"/>
  <c r="Y33" s="1"/>
  <c r="K33"/>
  <c r="J33"/>
  <c r="I33"/>
  <c r="H33"/>
  <c r="L33" s="1"/>
  <c r="X33" s="1"/>
  <c r="F33"/>
  <c r="E33"/>
  <c r="G33" s="1"/>
  <c r="W33" s="1"/>
  <c r="U31"/>
  <c r="T31"/>
  <c r="S31"/>
  <c r="R31"/>
  <c r="V31" s="1"/>
  <c r="P31"/>
  <c r="O31"/>
  <c r="N31"/>
  <c r="M31"/>
  <c r="Q31" s="1"/>
  <c r="Y31" s="1"/>
  <c r="K31"/>
  <c r="J31"/>
  <c r="I31"/>
  <c r="H31"/>
  <c r="L31" s="1"/>
  <c r="X31" s="1"/>
  <c r="F31"/>
  <c r="E31"/>
  <c r="G31" s="1"/>
  <c r="W31" s="1"/>
  <c r="U29"/>
  <c r="T29"/>
  <c r="S29"/>
  <c r="R29"/>
  <c r="V29" s="1"/>
  <c r="P29"/>
  <c r="O29"/>
  <c r="N29"/>
  <c r="M29"/>
  <c r="Q29" s="1"/>
  <c r="Y29" s="1"/>
  <c r="K29"/>
  <c r="J29"/>
  <c r="I29"/>
  <c r="H29"/>
  <c r="L29" s="1"/>
  <c r="X29" s="1"/>
  <c r="F29"/>
  <c r="E29"/>
  <c r="G29" s="1"/>
  <c r="W29" s="1"/>
  <c r="U27"/>
  <c r="T27"/>
  <c r="S27"/>
  <c r="R27"/>
  <c r="V27" s="1"/>
  <c r="P27"/>
  <c r="O27"/>
  <c r="N27"/>
  <c r="M27"/>
  <c r="Q27" s="1"/>
  <c r="Y27" s="1"/>
  <c r="K27"/>
  <c r="J27"/>
  <c r="I27"/>
  <c r="H27"/>
  <c r="L27" s="1"/>
  <c r="X27" s="1"/>
  <c r="F27"/>
  <c r="E27"/>
  <c r="G27" s="1"/>
  <c r="W27" s="1"/>
  <c r="U26"/>
  <c r="T26"/>
  <c r="S26"/>
  <c r="R26"/>
  <c r="V26" s="1"/>
  <c r="P26"/>
  <c r="O26"/>
  <c r="N26"/>
  <c r="M26"/>
  <c r="Q26" s="1"/>
  <c r="Y26" s="1"/>
  <c r="K26"/>
  <c r="J26"/>
  <c r="I26"/>
  <c r="H26"/>
  <c r="L26" s="1"/>
  <c r="X26" s="1"/>
  <c r="F26"/>
  <c r="E26"/>
  <c r="G26" s="1"/>
  <c r="W26" s="1"/>
  <c r="U25"/>
  <c r="T25"/>
  <c r="S25"/>
  <c r="R25"/>
  <c r="V25" s="1"/>
  <c r="P25"/>
  <c r="O25"/>
  <c r="N25"/>
  <c r="M25"/>
  <c r="Q25" s="1"/>
  <c r="Y25" s="1"/>
  <c r="K25"/>
  <c r="J25"/>
  <c r="I25"/>
  <c r="H25"/>
  <c r="L25" s="1"/>
  <c r="X25" s="1"/>
  <c r="F25"/>
  <c r="E25"/>
  <c r="G25" s="1"/>
  <c r="W25" s="1"/>
  <c r="U23"/>
  <c r="U46" s="1"/>
  <c r="T23"/>
  <c r="T46" s="1"/>
  <c r="S23"/>
  <c r="S46" s="1"/>
  <c r="R23"/>
  <c r="R46" s="1"/>
  <c r="P23"/>
  <c r="P46" s="1"/>
  <c r="O23"/>
  <c r="O46" s="1"/>
  <c r="N23"/>
  <c r="N46" s="1"/>
  <c r="M23"/>
  <c r="M46" s="1"/>
  <c r="K23"/>
  <c r="K46" s="1"/>
  <c r="J23"/>
  <c r="J46" s="1"/>
  <c r="I23"/>
  <c r="I46" s="1"/>
  <c r="H23"/>
  <c r="H46" s="1"/>
  <c r="F23"/>
  <c r="F46" s="1"/>
  <c r="E23"/>
  <c r="E46" s="1"/>
  <c r="BJ999" i="7"/>
  <c r="BD999"/>
  <c r="BC999"/>
  <c r="BB999"/>
  <c r="AZ999"/>
  <c r="AY999"/>
  <c r="AX999"/>
  <c r="AV999"/>
  <c r="AU999"/>
  <c r="AT999"/>
  <c r="AR999"/>
  <c r="AQ999"/>
  <c r="AP999"/>
  <c r="AM999"/>
  <c r="AL999"/>
  <c r="AK999"/>
  <c r="AI999"/>
  <c r="AH999"/>
  <c r="AG999"/>
  <c r="AE999"/>
  <c r="AD999"/>
  <c r="Z999"/>
  <c r="Y999"/>
  <c r="W999"/>
  <c r="V999"/>
  <c r="U999"/>
  <c r="S999"/>
  <c r="R999"/>
  <c r="Q999"/>
  <c r="P999"/>
  <c r="O999"/>
  <c r="N999"/>
  <c r="M999"/>
  <c r="L999"/>
  <c r="F999"/>
  <c r="BE998"/>
  <c r="BA998"/>
  <c r="AW998"/>
  <c r="AS998"/>
  <c r="BF998" s="1"/>
  <c r="AN998"/>
  <c r="AJ998"/>
  <c r="AF998"/>
  <c r="AB998"/>
  <c r="AO998" s="1"/>
  <c r="BI998" s="1"/>
  <c r="X998"/>
  <c r="T998"/>
  <c r="G998"/>
  <c r="BG998" s="1"/>
  <c r="E998"/>
  <c r="BE997"/>
  <c r="BA997"/>
  <c r="AW997"/>
  <c r="AS997"/>
  <c r="BF997" s="1"/>
  <c r="AN997"/>
  <c r="AJ997"/>
  <c r="AF997"/>
  <c r="AB997"/>
  <c r="AO997" s="1"/>
  <c r="BI997" s="1"/>
  <c r="T997"/>
  <c r="X997" s="1"/>
  <c r="BH997" s="1"/>
  <c r="E997"/>
  <c r="G997" s="1"/>
  <c r="BE996"/>
  <c r="BA996"/>
  <c r="AW996"/>
  <c r="AS996"/>
  <c r="BF996" s="1"/>
  <c r="AN996"/>
  <c r="AJ996"/>
  <c r="AF996"/>
  <c r="AB996"/>
  <c r="AO996" s="1"/>
  <c r="BI996" s="1"/>
  <c r="X996"/>
  <c r="BH996" s="1"/>
  <c r="T996"/>
  <c r="G996"/>
  <c r="BG996" s="1"/>
  <c r="E996"/>
  <c r="BE995"/>
  <c r="BA995"/>
  <c r="AW995"/>
  <c r="AS995"/>
  <c r="BF995" s="1"/>
  <c r="AN995"/>
  <c r="AJ995"/>
  <c r="AF995"/>
  <c r="AB995"/>
  <c r="AO995" s="1"/>
  <c r="BI995" s="1"/>
  <c r="T995"/>
  <c r="X995" s="1"/>
  <c r="BH995" s="1"/>
  <c r="E995"/>
  <c r="G995" s="1"/>
  <c r="BE994"/>
  <c r="BE999" s="1"/>
  <c r="BA994"/>
  <c r="BA999" s="1"/>
  <c r="AW994"/>
  <c r="AW999" s="1"/>
  <c r="AS994"/>
  <c r="AS999" s="1"/>
  <c r="AN994"/>
  <c r="AN999" s="1"/>
  <c r="AJ994"/>
  <c r="AJ999" s="1"/>
  <c r="AF994"/>
  <c r="AF999" s="1"/>
  <c r="AB994"/>
  <c r="AO994" s="1"/>
  <c r="X994"/>
  <c r="X999" s="1"/>
  <c r="T994"/>
  <c r="T999" s="1"/>
  <c r="G994"/>
  <c r="BG994" s="1"/>
  <c r="E994"/>
  <c r="E999" s="1"/>
  <c r="BJ990"/>
  <c r="BD990"/>
  <c r="BC990"/>
  <c r="BB990"/>
  <c r="AZ990"/>
  <c r="AY990"/>
  <c r="AX990"/>
  <c r="AV990"/>
  <c r="AU990"/>
  <c r="AT990"/>
  <c r="AR990"/>
  <c r="AQ990"/>
  <c r="AP990"/>
  <c r="AM990"/>
  <c r="AL990"/>
  <c r="AK990"/>
  <c r="AI990"/>
  <c r="AH990"/>
  <c r="AG990"/>
  <c r="AE990"/>
  <c r="AD990"/>
  <c r="Z990"/>
  <c r="Y990"/>
  <c r="W990"/>
  <c r="V990"/>
  <c r="U990"/>
  <c r="S990"/>
  <c r="R990"/>
  <c r="Q990"/>
  <c r="P990"/>
  <c r="O990"/>
  <c r="N990"/>
  <c r="M990"/>
  <c r="L990"/>
  <c r="F990"/>
  <c r="BE989"/>
  <c r="BA989"/>
  <c r="AW989"/>
  <c r="AS989"/>
  <c r="BF989" s="1"/>
  <c r="AN989"/>
  <c r="AJ989"/>
  <c r="AF989"/>
  <c r="AB989"/>
  <c r="AO989" s="1"/>
  <c r="BI989" s="1"/>
  <c r="T989"/>
  <c r="X989" s="1"/>
  <c r="E989"/>
  <c r="G989" s="1"/>
  <c r="BG989" s="1"/>
  <c r="BE988"/>
  <c r="BA988"/>
  <c r="AW988"/>
  <c r="AS988"/>
  <c r="BF988" s="1"/>
  <c r="AN988"/>
  <c r="AJ988"/>
  <c r="AF988"/>
  <c r="AB988"/>
  <c r="AO988" s="1"/>
  <c r="BI988" s="1"/>
  <c r="X988"/>
  <c r="T988"/>
  <c r="G988"/>
  <c r="BG988" s="1"/>
  <c r="E988"/>
  <c r="BE987"/>
  <c r="BA987"/>
  <c r="AW987"/>
  <c r="AS987"/>
  <c r="BF987" s="1"/>
  <c r="AN987"/>
  <c r="AJ987"/>
  <c r="AF987"/>
  <c r="AB987"/>
  <c r="AO987" s="1"/>
  <c r="BI987" s="1"/>
  <c r="T987"/>
  <c r="X987" s="1"/>
  <c r="E987"/>
  <c r="G987" s="1"/>
  <c r="BG987" s="1"/>
  <c r="BE986"/>
  <c r="BA986"/>
  <c r="AW986"/>
  <c r="AS986"/>
  <c r="BF986" s="1"/>
  <c r="AN986"/>
  <c r="AJ986"/>
  <c r="AF986"/>
  <c r="AB986"/>
  <c r="AO986" s="1"/>
  <c r="BI986" s="1"/>
  <c r="X986"/>
  <c r="T986"/>
  <c r="G986"/>
  <c r="BG986" s="1"/>
  <c r="E986"/>
  <c r="BE984"/>
  <c r="BA984"/>
  <c r="AW984"/>
  <c r="AS984"/>
  <c r="BF984" s="1"/>
  <c r="AN984"/>
  <c r="AJ984"/>
  <c r="AF984"/>
  <c r="AB984"/>
  <c r="AO984" s="1"/>
  <c r="BI984" s="1"/>
  <c r="T984"/>
  <c r="X984" s="1"/>
  <c r="E984"/>
  <c r="G984" s="1"/>
  <c r="BG984" s="1"/>
  <c r="BE983"/>
  <c r="BA983"/>
  <c r="AW983"/>
  <c r="AS983"/>
  <c r="BF983" s="1"/>
  <c r="AN983"/>
  <c r="AJ983"/>
  <c r="AF983"/>
  <c r="AB983"/>
  <c r="AO983" s="1"/>
  <c r="BI983" s="1"/>
  <c r="X983"/>
  <c r="T983"/>
  <c r="G983"/>
  <c r="BG983" s="1"/>
  <c r="E983"/>
  <c r="BE982"/>
  <c r="BA982"/>
  <c r="AW982"/>
  <c r="AS982"/>
  <c r="BF982" s="1"/>
  <c r="AN982"/>
  <c r="AJ982"/>
  <c r="AF982"/>
  <c r="AB982"/>
  <c r="AO982" s="1"/>
  <c r="BI982" s="1"/>
  <c r="T982"/>
  <c r="X982" s="1"/>
  <c r="E982"/>
  <c r="G982" s="1"/>
  <c r="BG982" s="1"/>
  <c r="BE981"/>
  <c r="BA981"/>
  <c r="AW981"/>
  <c r="AS981"/>
  <c r="BF981" s="1"/>
  <c r="AN981"/>
  <c r="AJ981"/>
  <c r="AF981"/>
  <c r="AB981"/>
  <c r="AO981" s="1"/>
  <c r="BI981" s="1"/>
  <c r="X981"/>
  <c r="T981"/>
  <c r="G981"/>
  <c r="BG981" s="1"/>
  <c r="E981"/>
  <c r="BE979"/>
  <c r="BA979"/>
  <c r="AW979"/>
  <c r="AS979"/>
  <c r="BF979" s="1"/>
  <c r="AN979"/>
  <c r="AJ979"/>
  <c r="AF979"/>
  <c r="AB979"/>
  <c r="AO979" s="1"/>
  <c r="BI979" s="1"/>
  <c r="T979"/>
  <c r="X979" s="1"/>
  <c r="E979"/>
  <c r="G979" s="1"/>
  <c r="BG979" s="1"/>
  <c r="BE978"/>
  <c r="BA978"/>
  <c r="AW978"/>
  <c r="AS978"/>
  <c r="BF978" s="1"/>
  <c r="AN978"/>
  <c r="AJ978"/>
  <c r="AF978"/>
  <c r="AB978"/>
  <c r="AO978" s="1"/>
  <c r="BI978" s="1"/>
  <c r="X978"/>
  <c r="T978"/>
  <c r="G978"/>
  <c r="BG978" s="1"/>
  <c r="E978"/>
  <c r="BE977"/>
  <c r="BA977"/>
  <c r="AW977"/>
  <c r="AS977"/>
  <c r="BF977" s="1"/>
  <c r="AN977"/>
  <c r="AJ977"/>
  <c r="AF977"/>
  <c r="AB977"/>
  <c r="AO977" s="1"/>
  <c r="BI977" s="1"/>
  <c r="T977"/>
  <c r="X977" s="1"/>
  <c r="E977"/>
  <c r="G977" s="1"/>
  <c r="BG977" s="1"/>
  <c r="BE976"/>
  <c r="BA976"/>
  <c r="AW976"/>
  <c r="AS976"/>
  <c r="BF976" s="1"/>
  <c r="AN976"/>
  <c r="AJ976"/>
  <c r="AF976"/>
  <c r="AB976"/>
  <c r="AO976" s="1"/>
  <c r="BI976" s="1"/>
  <c r="X976"/>
  <c r="T976"/>
  <c r="G976"/>
  <c r="BG976" s="1"/>
  <c r="E976"/>
  <c r="BE974"/>
  <c r="BA974"/>
  <c r="AW974"/>
  <c r="AS974"/>
  <c r="BF974" s="1"/>
  <c r="AN974"/>
  <c r="AJ974"/>
  <c r="AF974"/>
  <c r="AB974"/>
  <c r="AO974" s="1"/>
  <c r="BI974" s="1"/>
  <c r="T974"/>
  <c r="X974" s="1"/>
  <c r="E974"/>
  <c r="G974" s="1"/>
  <c r="BG974" s="1"/>
  <c r="BE973"/>
  <c r="BA973"/>
  <c r="AW973"/>
  <c r="AS973"/>
  <c r="BF973" s="1"/>
  <c r="AN973"/>
  <c r="AJ973"/>
  <c r="AF973"/>
  <c r="AB973"/>
  <c r="AO973" s="1"/>
  <c r="BI973" s="1"/>
  <c r="X973"/>
  <c r="T973"/>
  <c r="G973"/>
  <c r="BG973" s="1"/>
  <c r="E973"/>
  <c r="BE972"/>
  <c r="BA972"/>
  <c r="AW972"/>
  <c r="AS972"/>
  <c r="BF972" s="1"/>
  <c r="AN972"/>
  <c r="AJ972"/>
  <c r="AF972"/>
  <c r="AB972"/>
  <c r="AO972" s="1"/>
  <c r="BI972" s="1"/>
  <c r="T972"/>
  <c r="X972" s="1"/>
  <c r="E972"/>
  <c r="G972" s="1"/>
  <c r="BG972" s="1"/>
  <c r="BE970"/>
  <c r="BA970"/>
  <c r="AW970"/>
  <c r="AS970"/>
  <c r="BF970" s="1"/>
  <c r="AN970"/>
  <c r="AJ970"/>
  <c r="AF970"/>
  <c r="AB970"/>
  <c r="AO970" s="1"/>
  <c r="BI970" s="1"/>
  <c r="X970"/>
  <c r="T970"/>
  <c r="G970"/>
  <c r="BG970" s="1"/>
  <c r="E970"/>
  <c r="BE968"/>
  <c r="BA968"/>
  <c r="AW968"/>
  <c r="AS968"/>
  <c r="BF968" s="1"/>
  <c r="AN968"/>
  <c r="AJ968"/>
  <c r="AF968"/>
  <c r="AB968"/>
  <c r="AO968" s="1"/>
  <c r="BI968" s="1"/>
  <c r="T968"/>
  <c r="X968" s="1"/>
  <c r="E968"/>
  <c r="G968" s="1"/>
  <c r="BG968" s="1"/>
  <c r="BE966"/>
  <c r="BA966"/>
  <c r="AW966"/>
  <c r="AS966"/>
  <c r="BF966" s="1"/>
  <c r="AN966"/>
  <c r="AJ966"/>
  <c r="AF966"/>
  <c r="AB966"/>
  <c r="AO966" s="1"/>
  <c r="BI966" s="1"/>
  <c r="X966"/>
  <c r="T966"/>
  <c r="G966"/>
  <c r="BG966" s="1"/>
  <c r="E966"/>
  <c r="BE965"/>
  <c r="BA965"/>
  <c r="AW965"/>
  <c r="AS965"/>
  <c r="BF965" s="1"/>
  <c r="AN965"/>
  <c r="AJ965"/>
  <c r="AF965"/>
  <c r="AB965"/>
  <c r="AO965" s="1"/>
  <c r="BI965" s="1"/>
  <c r="T965"/>
  <c r="X965" s="1"/>
  <c r="E965"/>
  <c r="G965" s="1"/>
  <c r="BG965" s="1"/>
  <c r="BE964"/>
  <c r="BA964"/>
  <c r="AW964"/>
  <c r="AS964"/>
  <c r="BF964" s="1"/>
  <c r="AN964"/>
  <c r="AJ964"/>
  <c r="AF964"/>
  <c r="AB964"/>
  <c r="AO964" s="1"/>
  <c r="BI964" s="1"/>
  <c r="X964"/>
  <c r="T964"/>
  <c r="G964"/>
  <c r="BG964" s="1"/>
  <c r="E964"/>
  <c r="BE963"/>
  <c r="BA963"/>
  <c r="AW963"/>
  <c r="AS963"/>
  <c r="BF963" s="1"/>
  <c r="AN963"/>
  <c r="AJ963"/>
  <c r="AF963"/>
  <c r="AB963"/>
  <c r="AO963" s="1"/>
  <c r="BI963" s="1"/>
  <c r="T963"/>
  <c r="X963" s="1"/>
  <c r="E963"/>
  <c r="G963" s="1"/>
  <c r="BG963" s="1"/>
  <c r="BE962"/>
  <c r="BA962"/>
  <c r="AW962"/>
  <c r="AS962"/>
  <c r="BF962" s="1"/>
  <c r="AN962"/>
  <c r="AJ962"/>
  <c r="AF962"/>
  <c r="AB962"/>
  <c r="AO962" s="1"/>
  <c r="BI962" s="1"/>
  <c r="X962"/>
  <c r="T962"/>
  <c r="G962"/>
  <c r="BG962" s="1"/>
  <c r="E962"/>
  <c r="BE961"/>
  <c r="BA961"/>
  <c r="AW961"/>
  <c r="AS961"/>
  <c r="BF961" s="1"/>
  <c r="AN961"/>
  <c r="AJ961"/>
  <c r="AF961"/>
  <c r="AB961"/>
  <c r="AO961" s="1"/>
  <c r="BI961" s="1"/>
  <c r="T961"/>
  <c r="X961" s="1"/>
  <c r="E961"/>
  <c r="G961" s="1"/>
  <c r="BG961" s="1"/>
  <c r="BE960"/>
  <c r="BA960"/>
  <c r="AW960"/>
  <c r="AS960"/>
  <c r="BF960" s="1"/>
  <c r="AN960"/>
  <c r="AJ960"/>
  <c r="AF960"/>
  <c r="AB960"/>
  <c r="AO960" s="1"/>
  <c r="BI960" s="1"/>
  <c r="X960"/>
  <c r="T960"/>
  <c r="G960"/>
  <c r="BG960" s="1"/>
  <c r="E960"/>
  <c r="BE959"/>
  <c r="BA959"/>
  <c r="AW959"/>
  <c r="AS959"/>
  <c r="BF959" s="1"/>
  <c r="AN959"/>
  <c r="AJ959"/>
  <c r="AF959"/>
  <c r="AB959"/>
  <c r="AO959" s="1"/>
  <c r="BI959" s="1"/>
  <c r="T959"/>
  <c r="X959" s="1"/>
  <c r="E959"/>
  <c r="G959" s="1"/>
  <c r="BG959" s="1"/>
  <c r="BE958"/>
  <c r="BA958"/>
  <c r="AW958"/>
  <c r="AS958"/>
  <c r="BF958" s="1"/>
  <c r="AN958"/>
  <c r="AJ958"/>
  <c r="AF958"/>
  <c r="AB958"/>
  <c r="AO958" s="1"/>
  <c r="BI958" s="1"/>
  <c r="X958"/>
  <c r="T958"/>
  <c r="G958"/>
  <c r="BG958" s="1"/>
  <c r="E958"/>
  <c r="BE957"/>
  <c r="BA957"/>
  <c r="AW957"/>
  <c r="AS957"/>
  <c r="BF957" s="1"/>
  <c r="AN957"/>
  <c r="AJ957"/>
  <c r="AF957"/>
  <c r="AB957"/>
  <c r="AO957" s="1"/>
  <c r="BI957" s="1"/>
  <c r="T957"/>
  <c r="X957" s="1"/>
  <c r="E957"/>
  <c r="G957" s="1"/>
  <c r="BG957" s="1"/>
  <c r="BE956"/>
  <c r="BA956"/>
  <c r="AW956"/>
  <c r="AS956"/>
  <c r="BF956" s="1"/>
  <c r="AN956"/>
  <c r="AJ956"/>
  <c r="AF956"/>
  <c r="AB956"/>
  <c r="AO956" s="1"/>
  <c r="BI956" s="1"/>
  <c r="X956"/>
  <c r="T956"/>
  <c r="G956"/>
  <c r="BG956" s="1"/>
  <c r="E956"/>
  <c r="BE954"/>
  <c r="BA954"/>
  <c r="AW954"/>
  <c r="AS954"/>
  <c r="BF954" s="1"/>
  <c r="AN954"/>
  <c r="AJ954"/>
  <c r="AF954"/>
  <c r="AB954"/>
  <c r="AO954" s="1"/>
  <c r="BI954" s="1"/>
  <c r="T954"/>
  <c r="X954" s="1"/>
  <c r="E954"/>
  <c r="G954" s="1"/>
  <c r="BG954" s="1"/>
  <c r="BE952"/>
  <c r="BA952"/>
  <c r="AW952"/>
  <c r="AS952"/>
  <c r="BF952" s="1"/>
  <c r="AN952"/>
  <c r="AJ952"/>
  <c r="AF952"/>
  <c r="AB952"/>
  <c r="AO952" s="1"/>
  <c r="BI952" s="1"/>
  <c r="X952"/>
  <c r="T952"/>
  <c r="G952"/>
  <c r="BG952" s="1"/>
  <c r="E952"/>
  <c r="BE951"/>
  <c r="BA951"/>
  <c r="AW951"/>
  <c r="AS951"/>
  <c r="BF951" s="1"/>
  <c r="AN951"/>
  <c r="AJ951"/>
  <c r="AF951"/>
  <c r="AB951"/>
  <c r="AO951" s="1"/>
  <c r="BI951" s="1"/>
  <c r="T951"/>
  <c r="X951" s="1"/>
  <c r="E951"/>
  <c r="G951" s="1"/>
  <c r="BG951" s="1"/>
  <c r="BE949"/>
  <c r="BA949"/>
  <c r="AW949"/>
  <c r="AS949"/>
  <c r="BF949" s="1"/>
  <c r="AN949"/>
  <c r="AJ949"/>
  <c r="AF949"/>
  <c r="AB949"/>
  <c r="AO949" s="1"/>
  <c r="BI949" s="1"/>
  <c r="X949"/>
  <c r="T949"/>
  <c r="G949"/>
  <c r="BG949" s="1"/>
  <c r="E949"/>
  <c r="BE948"/>
  <c r="BA948"/>
  <c r="AW948"/>
  <c r="AS948"/>
  <c r="BF948" s="1"/>
  <c r="AN948"/>
  <c r="AJ948"/>
  <c r="AF948"/>
  <c r="AB948"/>
  <c r="AO948" s="1"/>
  <c r="BI948" s="1"/>
  <c r="T948"/>
  <c r="X948" s="1"/>
  <c r="E948"/>
  <c r="G948" s="1"/>
  <c r="BG948" s="1"/>
  <c r="BE946"/>
  <c r="BA946"/>
  <c r="AW946"/>
  <c r="AS946"/>
  <c r="BF946" s="1"/>
  <c r="AN946"/>
  <c r="AJ946"/>
  <c r="AF946"/>
  <c r="AB946"/>
  <c r="AO946" s="1"/>
  <c r="BI946" s="1"/>
  <c r="X946"/>
  <c r="T946"/>
  <c r="G946"/>
  <c r="BG946" s="1"/>
  <c r="E946"/>
  <c r="BE945"/>
  <c r="BA945"/>
  <c r="AW945"/>
  <c r="AS945"/>
  <c r="BF945" s="1"/>
  <c r="AN945"/>
  <c r="AJ945"/>
  <c r="AF945"/>
  <c r="AB945"/>
  <c r="AO945" s="1"/>
  <c r="BI945" s="1"/>
  <c r="T945"/>
  <c r="X945" s="1"/>
  <c r="E945"/>
  <c r="G945" s="1"/>
  <c r="BG945" s="1"/>
  <c r="BE943"/>
  <c r="BA943"/>
  <c r="AW943"/>
  <c r="AS943"/>
  <c r="BF943" s="1"/>
  <c r="AN943"/>
  <c r="AJ943"/>
  <c r="AF943"/>
  <c r="AB943"/>
  <c r="AO943" s="1"/>
  <c r="BI943" s="1"/>
  <c r="X943"/>
  <c r="T943"/>
  <c r="G943"/>
  <c r="BG943" s="1"/>
  <c r="E943"/>
  <c r="BE942"/>
  <c r="BA942"/>
  <c r="AW942"/>
  <c r="AS942"/>
  <c r="BF942" s="1"/>
  <c r="AN942"/>
  <c r="AJ942"/>
  <c r="AF942"/>
  <c r="AB942"/>
  <c r="AO942" s="1"/>
  <c r="BI942" s="1"/>
  <c r="T942"/>
  <c r="X942" s="1"/>
  <c r="G942"/>
  <c r="BE941"/>
  <c r="BA941"/>
  <c r="AW941"/>
  <c r="AS941"/>
  <c r="BF941" s="1"/>
  <c r="AN941"/>
  <c r="AJ941"/>
  <c r="AF941"/>
  <c r="AB941"/>
  <c r="AO941" s="1"/>
  <c r="BI941" s="1"/>
  <c r="T941"/>
  <c r="X941" s="1"/>
  <c r="E941"/>
  <c r="G941" s="1"/>
  <c r="BG941" s="1"/>
  <c r="BE939"/>
  <c r="BA939"/>
  <c r="AW939"/>
  <c r="AS939"/>
  <c r="BF939" s="1"/>
  <c r="AN939"/>
  <c r="AJ939"/>
  <c r="AF939"/>
  <c r="AB939"/>
  <c r="AO939" s="1"/>
  <c r="BI939" s="1"/>
  <c r="X939"/>
  <c r="T939"/>
  <c r="G939"/>
  <c r="BG939" s="1"/>
  <c r="E939"/>
  <c r="BE938"/>
  <c r="BA938"/>
  <c r="AW938"/>
  <c r="AS938"/>
  <c r="BF938" s="1"/>
  <c r="AN938"/>
  <c r="AJ938"/>
  <c r="AF938"/>
  <c r="AB938"/>
  <c r="AO938" s="1"/>
  <c r="BI938" s="1"/>
  <c r="T938"/>
  <c r="X938" s="1"/>
  <c r="E938"/>
  <c r="G938" s="1"/>
  <c r="BG938" s="1"/>
  <c r="BE937"/>
  <c r="BA937"/>
  <c r="AW937"/>
  <c r="AS937"/>
  <c r="BF937" s="1"/>
  <c r="AN937"/>
  <c r="AJ937"/>
  <c r="AF937"/>
  <c r="AB937"/>
  <c r="AO937" s="1"/>
  <c r="BI937" s="1"/>
  <c r="X937"/>
  <c r="T937"/>
  <c r="G937"/>
  <c r="BG937" s="1"/>
  <c r="E937"/>
  <c r="BE936"/>
  <c r="BA936"/>
  <c r="AW936"/>
  <c r="AS936"/>
  <c r="BF936" s="1"/>
  <c r="AN936"/>
  <c r="AJ936"/>
  <c r="AF936"/>
  <c r="AB936"/>
  <c r="AO936" s="1"/>
  <c r="BI936" s="1"/>
  <c r="T936"/>
  <c r="X936" s="1"/>
  <c r="E936"/>
  <c r="G936" s="1"/>
  <c r="BG936" s="1"/>
  <c r="BE934"/>
  <c r="BA934"/>
  <c r="AW934"/>
  <c r="AS934"/>
  <c r="BF934" s="1"/>
  <c r="AN934"/>
  <c r="AJ934"/>
  <c r="AF934"/>
  <c r="AB934"/>
  <c r="AO934" s="1"/>
  <c r="X934"/>
  <c r="BH934" s="1"/>
  <c r="T934"/>
  <c r="G934"/>
  <c r="BG934" s="1"/>
  <c r="E934"/>
  <c r="BE932"/>
  <c r="BA932"/>
  <c r="AW932"/>
  <c r="AS932"/>
  <c r="BF932" s="1"/>
  <c r="AN932"/>
  <c r="AJ932"/>
  <c r="AF932"/>
  <c r="AB932"/>
  <c r="AO932" s="1"/>
  <c r="BI932" s="1"/>
  <c r="T932"/>
  <c r="X932" s="1"/>
  <c r="BE931"/>
  <c r="BA931"/>
  <c r="AW931"/>
  <c r="AS931"/>
  <c r="BF931" s="1"/>
  <c r="AN931"/>
  <c r="AJ931"/>
  <c r="AF931"/>
  <c r="AB931"/>
  <c r="X931"/>
  <c r="T931"/>
  <c r="G931"/>
  <c r="BG931" s="1"/>
  <c r="E931"/>
  <c r="BE929"/>
  <c r="BA929"/>
  <c r="AW929"/>
  <c r="AS929"/>
  <c r="AN929"/>
  <c r="AJ929"/>
  <c r="AF929"/>
  <c r="AB929"/>
  <c r="AO929" s="1"/>
  <c r="T929"/>
  <c r="X929" s="1"/>
  <c r="E929"/>
  <c r="G929" s="1"/>
  <c r="BG929" s="1"/>
  <c r="BE927"/>
  <c r="BA927"/>
  <c r="AW927"/>
  <c r="AS927"/>
  <c r="BF927" s="1"/>
  <c r="AN927"/>
  <c r="AJ927"/>
  <c r="AF927"/>
  <c r="AB927"/>
  <c r="AO927" s="1"/>
  <c r="X927"/>
  <c r="BH927" s="1"/>
  <c r="T927"/>
  <c r="G927"/>
  <c r="BG927" s="1"/>
  <c r="E927"/>
  <c r="BE926"/>
  <c r="BA926"/>
  <c r="AW926"/>
  <c r="AS926"/>
  <c r="BF926" s="1"/>
  <c r="AN926"/>
  <c r="AJ926"/>
  <c r="AF926"/>
  <c r="AB926"/>
  <c r="AO926" s="1"/>
  <c r="BI926" s="1"/>
  <c r="T926"/>
  <c r="X926" s="1"/>
  <c r="BE925"/>
  <c r="BA925"/>
  <c r="AW925"/>
  <c r="AS925"/>
  <c r="BF925" s="1"/>
  <c r="AN925"/>
  <c r="AJ925"/>
  <c r="AF925"/>
  <c r="AB925"/>
  <c r="AO925" s="1"/>
  <c r="BI925" s="1"/>
  <c r="T925"/>
  <c r="X925" s="1"/>
  <c r="BH925" s="1"/>
  <c r="E925"/>
  <c r="G925" s="1"/>
  <c r="BG925" s="1"/>
  <c r="BE924"/>
  <c r="BA924"/>
  <c r="AW924"/>
  <c r="AS924"/>
  <c r="BF924" s="1"/>
  <c r="AN924"/>
  <c r="AJ924"/>
  <c r="AF924"/>
  <c r="AB924"/>
  <c r="AO924" s="1"/>
  <c r="BI924" s="1"/>
  <c r="X924"/>
  <c r="T924"/>
  <c r="G924"/>
  <c r="BG924" s="1"/>
  <c r="E924"/>
  <c r="BE922"/>
  <c r="BA922"/>
  <c r="AW922"/>
  <c r="AS922"/>
  <c r="BF922" s="1"/>
  <c r="AN922"/>
  <c r="AJ922"/>
  <c r="AF922"/>
  <c r="AB922"/>
  <c r="AO922" s="1"/>
  <c r="BI922" s="1"/>
  <c r="T922"/>
  <c r="X922" s="1"/>
  <c r="E922"/>
  <c r="G922" s="1"/>
  <c r="BG922" s="1"/>
  <c r="BE921"/>
  <c r="BA921"/>
  <c r="AW921"/>
  <c r="AS921"/>
  <c r="BF921" s="1"/>
  <c r="AN921"/>
  <c r="AJ921"/>
  <c r="AF921"/>
  <c r="AB921"/>
  <c r="AO921" s="1"/>
  <c r="BI921" s="1"/>
  <c r="X921"/>
  <c r="T921"/>
  <c r="G921"/>
  <c r="BG921" s="1"/>
  <c r="E921"/>
  <c r="BE919"/>
  <c r="BA919"/>
  <c r="AW919"/>
  <c r="AS919"/>
  <c r="BF919" s="1"/>
  <c r="AN919"/>
  <c r="AJ919"/>
  <c r="AF919"/>
  <c r="AB919"/>
  <c r="AO919" s="1"/>
  <c r="BI919" s="1"/>
  <c r="T919"/>
  <c r="X919" s="1"/>
  <c r="E919"/>
  <c r="G919" s="1"/>
  <c r="BG919" s="1"/>
  <c r="BE918"/>
  <c r="BA918"/>
  <c r="BA990" s="1"/>
  <c r="AW918"/>
  <c r="AS918"/>
  <c r="AS990" s="1"/>
  <c r="AN918"/>
  <c r="AN990" s="1"/>
  <c r="AJ918"/>
  <c r="AF918"/>
  <c r="AF990" s="1"/>
  <c r="AB918"/>
  <c r="X918"/>
  <c r="T918"/>
  <c r="G918"/>
  <c r="BG918" s="1"/>
  <c r="E918"/>
  <c r="BJ913"/>
  <c r="BJ1000" s="1"/>
  <c r="BD913"/>
  <c r="BD1000" s="1"/>
  <c r="BC913"/>
  <c r="BC1000" s="1"/>
  <c r="BB913"/>
  <c r="BB1000" s="1"/>
  <c r="AZ913"/>
  <c r="AZ1000" s="1"/>
  <c r="AY913"/>
  <c r="AY1000" s="1"/>
  <c r="AX913"/>
  <c r="AX1000" s="1"/>
  <c r="AV913"/>
  <c r="AV1000" s="1"/>
  <c r="AU913"/>
  <c r="AU1000" s="1"/>
  <c r="AT913"/>
  <c r="AT1000" s="1"/>
  <c r="AR913"/>
  <c r="AR1000" s="1"/>
  <c r="AQ913"/>
  <c r="AQ1000" s="1"/>
  <c r="AP913"/>
  <c r="AP1000" s="1"/>
  <c r="AM913"/>
  <c r="AM1000" s="1"/>
  <c r="AL913"/>
  <c r="AL1000" s="1"/>
  <c r="AK913"/>
  <c r="AK1000" s="1"/>
  <c r="AI913"/>
  <c r="AI1000" s="1"/>
  <c r="AH913"/>
  <c r="AH1000" s="1"/>
  <c r="AG913"/>
  <c r="AG1000" s="1"/>
  <c r="AE913"/>
  <c r="AE1000" s="1"/>
  <c r="AD913"/>
  <c r="AD1000" s="1"/>
  <c r="Z913"/>
  <c r="Z1000" s="1"/>
  <c r="Y913"/>
  <c r="Y1000" s="1"/>
  <c r="W913"/>
  <c r="W1000" s="1"/>
  <c r="V913"/>
  <c r="V1000" s="1"/>
  <c r="U913"/>
  <c r="U1000" s="1"/>
  <c r="S913"/>
  <c r="S1000" s="1"/>
  <c r="R913"/>
  <c r="R1000" s="1"/>
  <c r="Q913"/>
  <c r="Q1000" s="1"/>
  <c r="P913"/>
  <c r="P1000" s="1"/>
  <c r="O913"/>
  <c r="O1000" s="1"/>
  <c r="N913"/>
  <c r="N1000" s="1"/>
  <c r="M913"/>
  <c r="M1000" s="1"/>
  <c r="L913"/>
  <c r="L1000" s="1"/>
  <c r="F913"/>
  <c r="F1000" s="1"/>
  <c r="BE912"/>
  <c r="BA912"/>
  <c r="AW912"/>
  <c r="AS912"/>
  <c r="BF912" s="1"/>
  <c r="AN912"/>
  <c r="AJ912"/>
  <c r="AF912"/>
  <c r="AB912"/>
  <c r="AO912" s="1"/>
  <c r="BI912" s="1"/>
  <c r="T912"/>
  <c r="X912" s="1"/>
  <c r="E912"/>
  <c r="G912" s="1"/>
  <c r="BG912" s="1"/>
  <c r="BE911"/>
  <c r="BA911"/>
  <c r="AW911"/>
  <c r="AS911"/>
  <c r="BF911" s="1"/>
  <c r="AN911"/>
  <c r="AJ911"/>
  <c r="AF911"/>
  <c r="AB911"/>
  <c r="AO911" s="1"/>
  <c r="BI911" s="1"/>
  <c r="X911"/>
  <c r="T911"/>
  <c r="G911"/>
  <c r="BG911" s="1"/>
  <c r="E911"/>
  <c r="BE909"/>
  <c r="BA909"/>
  <c r="AW909"/>
  <c r="AS909"/>
  <c r="BF909" s="1"/>
  <c r="AN909"/>
  <c r="AJ909"/>
  <c r="AF909"/>
  <c r="AB909"/>
  <c r="AO909" s="1"/>
  <c r="BI909" s="1"/>
  <c r="T909"/>
  <c r="X909" s="1"/>
  <c r="E909"/>
  <c r="G909" s="1"/>
  <c r="BG909" s="1"/>
  <c r="BE908"/>
  <c r="BA908"/>
  <c r="AW908"/>
  <c r="AS908"/>
  <c r="BF908" s="1"/>
  <c r="AN908"/>
  <c r="AJ908"/>
  <c r="AF908"/>
  <c r="AB908"/>
  <c r="AO908" s="1"/>
  <c r="BI908" s="1"/>
  <c r="X908"/>
  <c r="T908"/>
  <c r="G908"/>
  <c r="BG908" s="1"/>
  <c r="E908"/>
  <c r="BE907"/>
  <c r="BA907"/>
  <c r="AW907"/>
  <c r="AS907"/>
  <c r="BF907" s="1"/>
  <c r="AN907"/>
  <c r="AJ907"/>
  <c r="AF907"/>
  <c r="AB907"/>
  <c r="AO907" s="1"/>
  <c r="BI907" s="1"/>
  <c r="T907"/>
  <c r="X907" s="1"/>
  <c r="E907"/>
  <c r="G907" s="1"/>
  <c r="BG907" s="1"/>
  <c r="BE906"/>
  <c r="BA906"/>
  <c r="AW906"/>
  <c r="AS906"/>
  <c r="BF906" s="1"/>
  <c r="AN906"/>
  <c r="AJ906"/>
  <c r="AF906"/>
  <c r="AB906"/>
  <c r="AO906" s="1"/>
  <c r="BI906" s="1"/>
  <c r="X906"/>
  <c r="T906"/>
  <c r="G906"/>
  <c r="BG906" s="1"/>
  <c r="E906"/>
  <c r="BE904"/>
  <c r="BA904"/>
  <c r="AW904"/>
  <c r="AS904"/>
  <c r="BF904" s="1"/>
  <c r="AN904"/>
  <c r="AJ904"/>
  <c r="AF904"/>
  <c r="AB904"/>
  <c r="AO904" s="1"/>
  <c r="BI904" s="1"/>
  <c r="T904"/>
  <c r="X904" s="1"/>
  <c r="E904"/>
  <c r="G904" s="1"/>
  <c r="BG904" s="1"/>
  <c r="BE903"/>
  <c r="BA903"/>
  <c r="AW903"/>
  <c r="AS903"/>
  <c r="BF903" s="1"/>
  <c r="AN903"/>
  <c r="AJ903"/>
  <c r="AF903"/>
  <c r="AB903"/>
  <c r="AO903" s="1"/>
  <c r="BI903" s="1"/>
  <c r="X903"/>
  <c r="T903"/>
  <c r="G903"/>
  <c r="BG903" s="1"/>
  <c r="E903"/>
  <c r="BA902"/>
  <c r="AW902"/>
  <c r="AS902"/>
  <c r="BF902" s="1"/>
  <c r="AN902"/>
  <c r="AJ902"/>
  <c r="AF902"/>
  <c r="AB902"/>
  <c r="AO902" s="1"/>
  <c r="BI902" s="1"/>
  <c r="X902"/>
  <c r="BH902" s="1"/>
  <c r="T902"/>
  <c r="G902"/>
  <c r="BG902" s="1"/>
  <c r="E902"/>
  <c r="BE901"/>
  <c r="BA901"/>
  <c r="AW901"/>
  <c r="AS901"/>
  <c r="BF901" s="1"/>
  <c r="AN901"/>
  <c r="AJ901"/>
  <c r="AF901"/>
  <c r="AB901"/>
  <c r="AO901" s="1"/>
  <c r="BI901" s="1"/>
  <c r="T901"/>
  <c r="X901" s="1"/>
  <c r="BH901" s="1"/>
  <c r="E901"/>
  <c r="G901" s="1"/>
  <c r="BE899"/>
  <c r="BA899"/>
  <c r="AW899"/>
  <c r="AS899"/>
  <c r="BF899" s="1"/>
  <c r="AN899"/>
  <c r="AJ899"/>
  <c r="AF899"/>
  <c r="AB899"/>
  <c r="AO899" s="1"/>
  <c r="BI899" s="1"/>
  <c r="X899"/>
  <c r="BH899" s="1"/>
  <c r="T899"/>
  <c r="G899"/>
  <c r="BG899" s="1"/>
  <c r="E899"/>
  <c r="BE897"/>
  <c r="BA897"/>
  <c r="AW897"/>
  <c r="AS897"/>
  <c r="BF897" s="1"/>
  <c r="AN897"/>
  <c r="AJ897"/>
  <c r="AF897"/>
  <c r="AB897"/>
  <c r="AO897" s="1"/>
  <c r="BI897" s="1"/>
  <c r="T897"/>
  <c r="X897" s="1"/>
  <c r="BH897" s="1"/>
  <c r="E897"/>
  <c r="G897" s="1"/>
  <c r="BE895"/>
  <c r="BA895"/>
  <c r="AW895"/>
  <c r="AS895"/>
  <c r="BF895" s="1"/>
  <c r="AN895"/>
  <c r="AJ895"/>
  <c r="AF895"/>
  <c r="AB895"/>
  <c r="AO895" s="1"/>
  <c r="BI895" s="1"/>
  <c r="X895"/>
  <c r="BH895" s="1"/>
  <c r="T895"/>
  <c r="G895"/>
  <c r="BG895" s="1"/>
  <c r="E895"/>
  <c r="BE893"/>
  <c r="BA893"/>
  <c r="AW893"/>
  <c r="AS893"/>
  <c r="BF893" s="1"/>
  <c r="AN893"/>
  <c r="AJ893"/>
  <c r="AF893"/>
  <c r="AB893"/>
  <c r="AO893" s="1"/>
  <c r="BI893" s="1"/>
  <c r="T893"/>
  <c r="X893" s="1"/>
  <c r="BH893" s="1"/>
  <c r="E893"/>
  <c r="G893" s="1"/>
  <c r="BE892"/>
  <c r="BA892"/>
  <c r="AW892"/>
  <c r="AS892"/>
  <c r="BF892" s="1"/>
  <c r="AN892"/>
  <c r="AJ892"/>
  <c r="AF892"/>
  <c r="AB892"/>
  <c r="AO892" s="1"/>
  <c r="BI892" s="1"/>
  <c r="X892"/>
  <c r="BH892" s="1"/>
  <c r="T892"/>
  <c r="G892"/>
  <c r="BG892" s="1"/>
  <c r="E892"/>
  <c r="BE891"/>
  <c r="BA891"/>
  <c r="AW891"/>
  <c r="AS891"/>
  <c r="BF891" s="1"/>
  <c r="AN891"/>
  <c r="AJ891"/>
  <c r="AF891"/>
  <c r="AB891"/>
  <c r="AO891" s="1"/>
  <c r="BI891" s="1"/>
  <c r="T891"/>
  <c r="X891" s="1"/>
  <c r="BH891" s="1"/>
  <c r="E891"/>
  <c r="G891" s="1"/>
  <c r="BG891" s="1"/>
  <c r="BE889"/>
  <c r="BE913" s="1"/>
  <c r="BA889"/>
  <c r="BA913" s="1"/>
  <c r="BA1000" s="1"/>
  <c r="AW889"/>
  <c r="AW913" s="1"/>
  <c r="AS889"/>
  <c r="BF889" s="1"/>
  <c r="BF913" s="1"/>
  <c r="AN889"/>
  <c r="AN913" s="1"/>
  <c r="AN1000" s="1"/>
  <c r="AJ889"/>
  <c r="AJ913" s="1"/>
  <c r="AF889"/>
  <c r="AF913" s="1"/>
  <c r="AF1000" s="1"/>
  <c r="AB889"/>
  <c r="AB913" s="1"/>
  <c r="X889"/>
  <c r="X913" s="1"/>
  <c r="T889"/>
  <c r="T913" s="1"/>
  <c r="G889"/>
  <c r="G913" s="1"/>
  <c r="E889"/>
  <c r="E913" s="1"/>
  <c r="BJ885"/>
  <c r="BD885"/>
  <c r="BC885"/>
  <c r="BB885"/>
  <c r="AZ885"/>
  <c r="AY885"/>
  <c r="AX885"/>
  <c r="AV885"/>
  <c r="AU885"/>
  <c r="AT885"/>
  <c r="AR885"/>
  <c r="AQ885"/>
  <c r="AP885"/>
  <c r="AN885"/>
  <c r="AM885"/>
  <c r="AL885"/>
  <c r="AK885"/>
  <c r="AI885"/>
  <c r="AH885"/>
  <c r="AG885"/>
  <c r="AF885"/>
  <c r="AE885"/>
  <c r="AD885"/>
  <c r="Z885"/>
  <c r="Y885"/>
  <c r="W885"/>
  <c r="V885"/>
  <c r="U885"/>
  <c r="S885"/>
  <c r="R885"/>
  <c r="Q885"/>
  <c r="P885"/>
  <c r="O885"/>
  <c r="N885"/>
  <c r="M885"/>
  <c r="L885"/>
  <c r="F885"/>
  <c r="BE884"/>
  <c r="BE885" s="1"/>
  <c r="BA884"/>
  <c r="BA885" s="1"/>
  <c r="AW884"/>
  <c r="AW885" s="1"/>
  <c r="AS884"/>
  <c r="AS885" s="1"/>
  <c r="AN884"/>
  <c r="AJ884"/>
  <c r="AJ885" s="1"/>
  <c r="AF884"/>
  <c r="AB884"/>
  <c r="AO884" s="1"/>
  <c r="T884"/>
  <c r="T885" s="1"/>
  <c r="E884"/>
  <c r="E885" s="1"/>
  <c r="BJ881"/>
  <c r="BE881"/>
  <c r="BD881"/>
  <c r="BC881"/>
  <c r="BB881"/>
  <c r="AZ881"/>
  <c r="AY881"/>
  <c r="AX881"/>
  <c r="AW881"/>
  <c r="AV881"/>
  <c r="AU881"/>
  <c r="AT881"/>
  <c r="AR881"/>
  <c r="AQ881"/>
  <c r="AP881"/>
  <c r="AM881"/>
  <c r="AL881"/>
  <c r="AK881"/>
  <c r="AI881"/>
  <c r="AH881"/>
  <c r="AG881"/>
  <c r="AE881"/>
  <c r="AD881"/>
  <c r="AB881"/>
  <c r="Z881"/>
  <c r="Y881"/>
  <c r="W881"/>
  <c r="V881"/>
  <c r="U881"/>
  <c r="S881"/>
  <c r="R881"/>
  <c r="Q881"/>
  <c r="P881"/>
  <c r="O881"/>
  <c r="N881"/>
  <c r="M881"/>
  <c r="L881"/>
  <c r="F881"/>
  <c r="E881"/>
  <c r="BE880"/>
  <c r="BA880"/>
  <c r="BA881" s="1"/>
  <c r="AW880"/>
  <c r="AS880"/>
  <c r="AS881" s="1"/>
  <c r="AN880"/>
  <c r="AN881" s="1"/>
  <c r="AJ880"/>
  <c r="AJ881" s="1"/>
  <c r="AF880"/>
  <c r="AF881" s="1"/>
  <c r="AB880"/>
  <c r="AO880" s="1"/>
  <c r="X880"/>
  <c r="T880"/>
  <c r="T881" s="1"/>
  <c r="G880"/>
  <c r="G881" s="1"/>
  <c r="E880"/>
  <c r="BJ875"/>
  <c r="BD875"/>
  <c r="BC875"/>
  <c r="BB875"/>
  <c r="AZ875"/>
  <c r="AY875"/>
  <c r="AX875"/>
  <c r="AV875"/>
  <c r="AU875"/>
  <c r="AT875"/>
  <c r="AR875"/>
  <c r="AQ875"/>
  <c r="AP875"/>
  <c r="AN875"/>
  <c r="AM875"/>
  <c r="AL875"/>
  <c r="AK875"/>
  <c r="AI875"/>
  <c r="AH875"/>
  <c r="AG875"/>
  <c r="AF875"/>
  <c r="AE875"/>
  <c r="AD875"/>
  <c r="Z875"/>
  <c r="Y875"/>
  <c r="W875"/>
  <c r="V875"/>
  <c r="U875"/>
  <c r="S875"/>
  <c r="R875"/>
  <c r="Q875"/>
  <c r="P875"/>
  <c r="O875"/>
  <c r="N875"/>
  <c r="M875"/>
  <c r="L875"/>
  <c r="F875"/>
  <c r="BE874"/>
  <c r="BE875" s="1"/>
  <c r="BA874"/>
  <c r="BA875" s="1"/>
  <c r="AW874"/>
  <c r="AW875" s="1"/>
  <c r="AS874"/>
  <c r="AS875" s="1"/>
  <c r="AN874"/>
  <c r="AJ874"/>
  <c r="AJ875" s="1"/>
  <c r="AF874"/>
  <c r="AB874"/>
  <c r="AO874" s="1"/>
  <c r="T874"/>
  <c r="T875" s="1"/>
  <c r="E874"/>
  <c r="E875" s="1"/>
  <c r="BJ869"/>
  <c r="BD869"/>
  <c r="BC869"/>
  <c r="BB869"/>
  <c r="AZ869"/>
  <c r="AY869"/>
  <c r="AX869"/>
  <c r="AV869"/>
  <c r="AU869"/>
  <c r="AT869"/>
  <c r="AR869"/>
  <c r="AQ869"/>
  <c r="AP869"/>
  <c r="AM869"/>
  <c r="AL869"/>
  <c r="AK869"/>
  <c r="AI869"/>
  <c r="AH869"/>
  <c r="AG869"/>
  <c r="AD869"/>
  <c r="Z869"/>
  <c r="Y869"/>
  <c r="W869"/>
  <c r="V869"/>
  <c r="U869"/>
  <c r="S869"/>
  <c r="R869"/>
  <c r="Q869"/>
  <c r="P869"/>
  <c r="O869"/>
  <c r="N869"/>
  <c r="M869"/>
  <c r="L869"/>
  <c r="F869"/>
  <c r="BE868"/>
  <c r="BA868"/>
  <c r="AW868"/>
  <c r="AS868"/>
  <c r="BF868" s="1"/>
  <c r="AN868"/>
  <c r="AJ868"/>
  <c r="AF868"/>
  <c r="AB868"/>
  <c r="AO868" s="1"/>
  <c r="BI868" s="1"/>
  <c r="X868"/>
  <c r="BH868" s="1"/>
  <c r="T868"/>
  <c r="G868"/>
  <c r="BG868" s="1"/>
  <c r="E868"/>
  <c r="BE867"/>
  <c r="BA867"/>
  <c r="AW867"/>
  <c r="AS867"/>
  <c r="BF867" s="1"/>
  <c r="AN867"/>
  <c r="AJ867"/>
  <c r="AF867"/>
  <c r="AB867"/>
  <c r="AO867" s="1"/>
  <c r="BI867" s="1"/>
  <c r="T867"/>
  <c r="X867" s="1"/>
  <c r="BH867" s="1"/>
  <c r="E867"/>
  <c r="G867" s="1"/>
  <c r="BG867" s="1"/>
  <c r="BE866"/>
  <c r="BA866"/>
  <c r="AW866"/>
  <c r="AS866"/>
  <c r="BF866" s="1"/>
  <c r="AN866"/>
  <c r="AJ866"/>
  <c r="AF866"/>
  <c r="AB866"/>
  <c r="AO866" s="1"/>
  <c r="BI866" s="1"/>
  <c r="X866"/>
  <c r="T866"/>
  <c r="G866"/>
  <c r="BG866" s="1"/>
  <c r="E866"/>
  <c r="BE865"/>
  <c r="BA865"/>
  <c r="AW865"/>
  <c r="AS865"/>
  <c r="BF865" s="1"/>
  <c r="AN865"/>
  <c r="AJ865"/>
  <c r="AF865"/>
  <c r="AB865"/>
  <c r="AO865" s="1"/>
  <c r="BI865" s="1"/>
  <c r="T865"/>
  <c r="X865" s="1"/>
  <c r="BH865" s="1"/>
  <c r="E865"/>
  <c r="G865" s="1"/>
  <c r="BG865" s="1"/>
  <c r="BE863"/>
  <c r="BA863"/>
  <c r="AW863"/>
  <c r="AS863"/>
  <c r="BF863" s="1"/>
  <c r="AN863"/>
  <c r="AJ863"/>
  <c r="AF863"/>
  <c r="AB863"/>
  <c r="AO863" s="1"/>
  <c r="BI863" s="1"/>
  <c r="X863"/>
  <c r="T863"/>
  <c r="G863"/>
  <c r="BG863" s="1"/>
  <c r="E863"/>
  <c r="BE862"/>
  <c r="BA862"/>
  <c r="AW862"/>
  <c r="AS862"/>
  <c r="BF862" s="1"/>
  <c r="AN862"/>
  <c r="AJ862"/>
  <c r="AF862"/>
  <c r="AB862"/>
  <c r="AO862" s="1"/>
  <c r="BI862" s="1"/>
  <c r="T862"/>
  <c r="X862" s="1"/>
  <c r="E862"/>
  <c r="G862" s="1"/>
  <c r="BG862" s="1"/>
  <c r="BE861"/>
  <c r="BA861"/>
  <c r="AW861"/>
  <c r="AS861"/>
  <c r="BF861" s="1"/>
  <c r="AN861"/>
  <c r="AJ861"/>
  <c r="AF861"/>
  <c r="AB861"/>
  <c r="AO861" s="1"/>
  <c r="BI861" s="1"/>
  <c r="X861"/>
  <c r="T861"/>
  <c r="G861"/>
  <c r="BG861" s="1"/>
  <c r="E861"/>
  <c r="BE860"/>
  <c r="BA860"/>
  <c r="AW860"/>
  <c r="AS860"/>
  <c r="BF860" s="1"/>
  <c r="AN860"/>
  <c r="AJ860"/>
  <c r="AF860"/>
  <c r="AB860"/>
  <c r="AO860" s="1"/>
  <c r="BI860" s="1"/>
  <c r="T860"/>
  <c r="X860" s="1"/>
  <c r="E860"/>
  <c r="G860" s="1"/>
  <c r="BG860" s="1"/>
  <c r="BE858"/>
  <c r="BA858"/>
  <c r="AW858"/>
  <c r="AS858"/>
  <c r="BF858" s="1"/>
  <c r="AN858"/>
  <c r="AJ858"/>
  <c r="AF858"/>
  <c r="AB858"/>
  <c r="AO858" s="1"/>
  <c r="X858"/>
  <c r="BH858" s="1"/>
  <c r="T858"/>
  <c r="G858"/>
  <c r="BG858" s="1"/>
  <c r="E858"/>
  <c r="BE857"/>
  <c r="BA857"/>
  <c r="AW857"/>
  <c r="AS857"/>
  <c r="BF857" s="1"/>
  <c r="AN857"/>
  <c r="AJ857"/>
  <c r="AF857"/>
  <c r="AB857"/>
  <c r="AO857" s="1"/>
  <c r="BI857" s="1"/>
  <c r="T857"/>
  <c r="X857" s="1"/>
  <c r="E857"/>
  <c r="G857" s="1"/>
  <c r="BG857" s="1"/>
  <c r="BE856"/>
  <c r="BA856"/>
  <c r="AW856"/>
  <c r="AS856"/>
  <c r="BF856" s="1"/>
  <c r="AN856"/>
  <c r="AJ856"/>
  <c r="AF856"/>
  <c r="AB856"/>
  <c r="AO856" s="1"/>
  <c r="BI856" s="1"/>
  <c r="X856"/>
  <c r="BH856" s="1"/>
  <c r="T856"/>
  <c r="G856"/>
  <c r="BG856" s="1"/>
  <c r="E856"/>
  <c r="BE855"/>
  <c r="BA855"/>
  <c r="AW855"/>
  <c r="AS855"/>
  <c r="BF855" s="1"/>
  <c r="AN855"/>
  <c r="AJ855"/>
  <c r="AF855"/>
  <c r="AB855"/>
  <c r="AO855" s="1"/>
  <c r="BI855" s="1"/>
  <c r="T855"/>
  <c r="X855" s="1"/>
  <c r="BH855" s="1"/>
  <c r="E855"/>
  <c r="G855" s="1"/>
  <c r="BE853"/>
  <c r="BA853"/>
  <c r="AW853"/>
  <c r="AS853"/>
  <c r="BF853" s="1"/>
  <c r="AN853"/>
  <c r="AJ853"/>
  <c r="AF853"/>
  <c r="AB853"/>
  <c r="AO853" s="1"/>
  <c r="BI853" s="1"/>
  <c r="X853"/>
  <c r="BH853" s="1"/>
  <c r="T853"/>
  <c r="G853"/>
  <c r="BG853" s="1"/>
  <c r="E853"/>
  <c r="BE852"/>
  <c r="BA852"/>
  <c r="AW852"/>
  <c r="AS852"/>
  <c r="BF852" s="1"/>
  <c r="AN852"/>
  <c r="AJ852"/>
  <c r="AF852"/>
  <c r="AB852"/>
  <c r="AO852" s="1"/>
  <c r="BI852" s="1"/>
  <c r="T852"/>
  <c r="X852" s="1"/>
  <c r="BH852" s="1"/>
  <c r="E852"/>
  <c r="G852" s="1"/>
  <c r="BE851"/>
  <c r="BA851"/>
  <c r="AW851"/>
  <c r="AS851"/>
  <c r="BF851" s="1"/>
  <c r="AN851"/>
  <c r="AJ851"/>
  <c r="AF851"/>
  <c r="AB851"/>
  <c r="AO851" s="1"/>
  <c r="BI851" s="1"/>
  <c r="X851"/>
  <c r="BH851" s="1"/>
  <c r="T851"/>
  <c r="G851"/>
  <c r="BG851" s="1"/>
  <c r="E851"/>
  <c r="BE849"/>
  <c r="BA849"/>
  <c r="AW849"/>
  <c r="AS849"/>
  <c r="BF849" s="1"/>
  <c r="AN849"/>
  <c r="AJ849"/>
  <c r="AF849"/>
  <c r="AB849"/>
  <c r="AO849" s="1"/>
  <c r="BI849" s="1"/>
  <c r="T849"/>
  <c r="X849" s="1"/>
  <c r="BH849" s="1"/>
  <c r="E849"/>
  <c r="G849" s="1"/>
  <c r="BE847"/>
  <c r="BA847"/>
  <c r="AW847"/>
  <c r="AS847"/>
  <c r="BF847" s="1"/>
  <c r="AN847"/>
  <c r="AJ847"/>
  <c r="AF847"/>
  <c r="AB847"/>
  <c r="AO847" s="1"/>
  <c r="BI847" s="1"/>
  <c r="X847"/>
  <c r="BH847" s="1"/>
  <c r="T847"/>
  <c r="G847"/>
  <c r="BG847" s="1"/>
  <c r="E847"/>
  <c r="BE845"/>
  <c r="BA845"/>
  <c r="AW845"/>
  <c r="AS845"/>
  <c r="BF845" s="1"/>
  <c r="AN845"/>
  <c r="AJ845"/>
  <c r="AF845"/>
  <c r="AB845"/>
  <c r="AO845" s="1"/>
  <c r="BI845" s="1"/>
  <c r="T845"/>
  <c r="X845" s="1"/>
  <c r="BH845" s="1"/>
  <c r="E845"/>
  <c r="G845" s="1"/>
  <c r="BE844"/>
  <c r="BA844"/>
  <c r="AW844"/>
  <c r="AS844"/>
  <c r="BF844" s="1"/>
  <c r="AN844"/>
  <c r="AJ844"/>
  <c r="AF844"/>
  <c r="AB844"/>
  <c r="AO844" s="1"/>
  <c r="BI844" s="1"/>
  <c r="X844"/>
  <c r="BH844" s="1"/>
  <c r="T844"/>
  <c r="G844"/>
  <c r="BG844" s="1"/>
  <c r="E844"/>
  <c r="BE843"/>
  <c r="BA843"/>
  <c r="AW843"/>
  <c r="AS843"/>
  <c r="BF843" s="1"/>
  <c r="AN843"/>
  <c r="AJ843"/>
  <c r="AF843"/>
  <c r="AB843"/>
  <c r="AO843" s="1"/>
  <c r="BI843" s="1"/>
  <c r="T843"/>
  <c r="X843" s="1"/>
  <c r="BH843" s="1"/>
  <c r="E843"/>
  <c r="G843" s="1"/>
  <c r="BE842"/>
  <c r="BA842"/>
  <c r="AW842"/>
  <c r="AS842"/>
  <c r="BF842" s="1"/>
  <c r="AN842"/>
  <c r="AJ842"/>
  <c r="AF842"/>
  <c r="AB842"/>
  <c r="AO842" s="1"/>
  <c r="BI842" s="1"/>
  <c r="X842"/>
  <c r="BH842" s="1"/>
  <c r="T842"/>
  <c r="G842"/>
  <c r="BG842" s="1"/>
  <c r="E842"/>
  <c r="BE841"/>
  <c r="BA841"/>
  <c r="AW841"/>
  <c r="AS841"/>
  <c r="BF841" s="1"/>
  <c r="AN841"/>
  <c r="AJ841"/>
  <c r="AF841"/>
  <c r="AB841"/>
  <c r="AO841" s="1"/>
  <c r="BI841" s="1"/>
  <c r="T841"/>
  <c r="X841" s="1"/>
  <c r="BH841" s="1"/>
  <c r="E841"/>
  <c r="G841" s="1"/>
  <c r="BE840"/>
  <c r="BA840"/>
  <c r="AW840"/>
  <c r="AS840"/>
  <c r="BF840" s="1"/>
  <c r="AN840"/>
  <c r="AJ840"/>
  <c r="AF840"/>
  <c r="AB840"/>
  <c r="AO840" s="1"/>
  <c r="BI840" s="1"/>
  <c r="X840"/>
  <c r="BH840" s="1"/>
  <c r="T840"/>
  <c r="G840"/>
  <c r="BG840" s="1"/>
  <c r="E840"/>
  <c r="BE839"/>
  <c r="BA839"/>
  <c r="AW839"/>
  <c r="AS839"/>
  <c r="BF839" s="1"/>
  <c r="AN839"/>
  <c r="AJ839"/>
  <c r="AF839"/>
  <c r="AB839"/>
  <c r="AO839" s="1"/>
  <c r="BI839" s="1"/>
  <c r="T839"/>
  <c r="X839" s="1"/>
  <c r="BH839" s="1"/>
  <c r="E839"/>
  <c r="G839" s="1"/>
  <c r="BE838"/>
  <c r="BA838"/>
  <c r="AW838"/>
  <c r="AS838"/>
  <c r="BF838" s="1"/>
  <c r="AN838"/>
  <c r="AJ838"/>
  <c r="AF838"/>
  <c r="AB838"/>
  <c r="AO838" s="1"/>
  <c r="BI838" s="1"/>
  <c r="X838"/>
  <c r="BH838" s="1"/>
  <c r="T838"/>
  <c r="G838"/>
  <c r="BG838" s="1"/>
  <c r="E838"/>
  <c r="BE837"/>
  <c r="BA837"/>
  <c r="AW837"/>
  <c r="AS837"/>
  <c r="BF837" s="1"/>
  <c r="AN837"/>
  <c r="AJ837"/>
  <c r="AF837"/>
  <c r="AB837"/>
  <c r="AO837" s="1"/>
  <c r="BI837" s="1"/>
  <c r="T837"/>
  <c r="X837" s="1"/>
  <c r="BH837" s="1"/>
  <c r="E837"/>
  <c r="G837" s="1"/>
  <c r="BE836"/>
  <c r="BA836"/>
  <c r="AW836"/>
  <c r="AS836"/>
  <c r="BF836" s="1"/>
  <c r="AN836"/>
  <c r="AJ836"/>
  <c r="AF836"/>
  <c r="AB836"/>
  <c r="AO836" s="1"/>
  <c r="BI836" s="1"/>
  <c r="X836"/>
  <c r="BH836" s="1"/>
  <c r="T836"/>
  <c r="G836"/>
  <c r="BG836" s="1"/>
  <c r="E836"/>
  <c r="BE835"/>
  <c r="BA835"/>
  <c r="AW835"/>
  <c r="AS835"/>
  <c r="BF835" s="1"/>
  <c r="AN835"/>
  <c r="AJ835"/>
  <c r="AF835"/>
  <c r="AB835"/>
  <c r="AO835" s="1"/>
  <c r="BI835" s="1"/>
  <c r="T835"/>
  <c r="X835" s="1"/>
  <c r="BH835" s="1"/>
  <c r="E835"/>
  <c r="G835" s="1"/>
  <c r="BE833"/>
  <c r="BA833"/>
  <c r="AW833"/>
  <c r="AS833"/>
  <c r="BF833" s="1"/>
  <c r="AN833"/>
  <c r="AJ833"/>
  <c r="AF833"/>
  <c r="AB833"/>
  <c r="AO833" s="1"/>
  <c r="BI833" s="1"/>
  <c r="X833"/>
  <c r="BH833" s="1"/>
  <c r="T833"/>
  <c r="G833"/>
  <c r="BG833" s="1"/>
  <c r="E833"/>
  <c r="BE831"/>
  <c r="BA831"/>
  <c r="AW831"/>
  <c r="AS831"/>
  <c r="BF831" s="1"/>
  <c r="AN831"/>
  <c r="AJ831"/>
  <c r="AF831"/>
  <c r="AB831"/>
  <c r="AO831" s="1"/>
  <c r="BI831" s="1"/>
  <c r="T831"/>
  <c r="X831" s="1"/>
  <c r="BH831" s="1"/>
  <c r="E831"/>
  <c r="G831" s="1"/>
  <c r="BE830"/>
  <c r="BA830"/>
  <c r="AW830"/>
  <c r="AS830"/>
  <c r="BF830" s="1"/>
  <c r="AN830"/>
  <c r="AJ830"/>
  <c r="AF830"/>
  <c r="AB830"/>
  <c r="AO830" s="1"/>
  <c r="BI830" s="1"/>
  <c r="X830"/>
  <c r="BH830" s="1"/>
  <c r="T830"/>
  <c r="G830"/>
  <c r="BG830" s="1"/>
  <c r="E830"/>
  <c r="BE828"/>
  <c r="BA828"/>
  <c r="AW828"/>
  <c r="AS828"/>
  <c r="BF828" s="1"/>
  <c r="AN828"/>
  <c r="AJ828"/>
  <c r="AF828"/>
  <c r="AB828"/>
  <c r="AO828" s="1"/>
  <c r="BI828" s="1"/>
  <c r="T828"/>
  <c r="X828" s="1"/>
  <c r="BH828" s="1"/>
  <c r="E828"/>
  <c r="G828" s="1"/>
  <c r="BE827"/>
  <c r="BA827"/>
  <c r="AW827"/>
  <c r="AS827"/>
  <c r="BF827" s="1"/>
  <c r="AN827"/>
  <c r="AJ827"/>
  <c r="AF827"/>
  <c r="AB827"/>
  <c r="AO827" s="1"/>
  <c r="BI827" s="1"/>
  <c r="X827"/>
  <c r="BH827" s="1"/>
  <c r="T827"/>
  <c r="G827"/>
  <c r="BG827" s="1"/>
  <c r="E827"/>
  <c r="BE825"/>
  <c r="BA825"/>
  <c r="AW825"/>
  <c r="AS825"/>
  <c r="BF825" s="1"/>
  <c r="AN825"/>
  <c r="AJ825"/>
  <c r="AF825"/>
  <c r="AB825"/>
  <c r="AO825" s="1"/>
  <c r="BI825" s="1"/>
  <c r="T825"/>
  <c r="X825" s="1"/>
  <c r="BH825" s="1"/>
  <c r="E825"/>
  <c r="G825" s="1"/>
  <c r="BE824"/>
  <c r="BA824"/>
  <c r="AW824"/>
  <c r="AS824"/>
  <c r="BF824" s="1"/>
  <c r="AN824"/>
  <c r="AJ824"/>
  <c r="AF824"/>
  <c r="AB824"/>
  <c r="AO824" s="1"/>
  <c r="BI824" s="1"/>
  <c r="X824"/>
  <c r="BH824" s="1"/>
  <c r="T824"/>
  <c r="G824"/>
  <c r="BG824" s="1"/>
  <c r="E824"/>
  <c r="BE822"/>
  <c r="BA822"/>
  <c r="AW822"/>
  <c r="AS822"/>
  <c r="BF822" s="1"/>
  <c r="AN822"/>
  <c r="AJ822"/>
  <c r="AF822"/>
  <c r="AB822"/>
  <c r="AO822" s="1"/>
  <c r="BI822" s="1"/>
  <c r="T822"/>
  <c r="X822" s="1"/>
  <c r="BH822" s="1"/>
  <c r="E822"/>
  <c r="G822" s="1"/>
  <c r="BE821"/>
  <c r="BA821"/>
  <c r="AW821"/>
  <c r="AS821"/>
  <c r="BF821" s="1"/>
  <c r="AN821"/>
  <c r="AJ821"/>
  <c r="AF821"/>
  <c r="AB821"/>
  <c r="AO821" s="1"/>
  <c r="BI821" s="1"/>
  <c r="X821"/>
  <c r="BH821" s="1"/>
  <c r="T821"/>
  <c r="G821"/>
  <c r="BG821" s="1"/>
  <c r="BE820"/>
  <c r="BA820"/>
  <c r="AW820"/>
  <c r="AS820"/>
  <c r="BF820" s="1"/>
  <c r="AN820"/>
  <c r="AJ820"/>
  <c r="AF820"/>
  <c r="AB820"/>
  <c r="AO820" s="1"/>
  <c r="BI820" s="1"/>
  <c r="X820"/>
  <c r="T820"/>
  <c r="G820"/>
  <c r="BG820" s="1"/>
  <c r="E820"/>
  <c r="BE818"/>
  <c r="BA818"/>
  <c r="AW818"/>
  <c r="AS818"/>
  <c r="BF818" s="1"/>
  <c r="AN818"/>
  <c r="AJ818"/>
  <c r="AF818"/>
  <c r="AB818"/>
  <c r="AO818" s="1"/>
  <c r="BI818" s="1"/>
  <c r="T818"/>
  <c r="X818" s="1"/>
  <c r="E818"/>
  <c r="G818" s="1"/>
  <c r="BG818" s="1"/>
  <c r="BE817"/>
  <c r="BA817"/>
  <c r="AW817"/>
  <c r="AS817"/>
  <c r="BF817" s="1"/>
  <c r="AN817"/>
  <c r="AJ817"/>
  <c r="AF817"/>
  <c r="AB817"/>
  <c r="AO817" s="1"/>
  <c r="BI817" s="1"/>
  <c r="X817"/>
  <c r="T817"/>
  <c r="G817"/>
  <c r="BG817" s="1"/>
  <c r="E817"/>
  <c r="BE816"/>
  <c r="BA816"/>
  <c r="AW816"/>
  <c r="AS816"/>
  <c r="BF816" s="1"/>
  <c r="AN816"/>
  <c r="AJ816"/>
  <c r="AF816"/>
  <c r="AB816"/>
  <c r="AO816" s="1"/>
  <c r="BI816" s="1"/>
  <c r="T816"/>
  <c r="X816" s="1"/>
  <c r="E816"/>
  <c r="G816" s="1"/>
  <c r="BG816" s="1"/>
  <c r="BE815"/>
  <c r="BA815"/>
  <c r="AW815"/>
  <c r="AS815"/>
  <c r="BF815" s="1"/>
  <c r="AN815"/>
  <c r="AJ815"/>
  <c r="AF815"/>
  <c r="AB815"/>
  <c r="AO815" s="1"/>
  <c r="BI815" s="1"/>
  <c r="X815"/>
  <c r="T815"/>
  <c r="G815"/>
  <c r="BG815" s="1"/>
  <c r="E815"/>
  <c r="BE813"/>
  <c r="BA813"/>
  <c r="AW813"/>
  <c r="AS813"/>
  <c r="BF813" s="1"/>
  <c r="AN813"/>
  <c r="AJ813"/>
  <c r="AF813"/>
  <c r="AB813"/>
  <c r="AO813" s="1"/>
  <c r="BI813" s="1"/>
  <c r="T813"/>
  <c r="X813" s="1"/>
  <c r="E813"/>
  <c r="G813" s="1"/>
  <c r="BG813" s="1"/>
  <c r="BE811"/>
  <c r="BA811"/>
  <c r="AW811"/>
  <c r="AS811"/>
  <c r="BF811" s="1"/>
  <c r="AN811"/>
  <c r="AJ811"/>
  <c r="AF811"/>
  <c r="AB811"/>
  <c r="AO811" s="1"/>
  <c r="BI811" s="1"/>
  <c r="X811"/>
  <c r="T811"/>
  <c r="G811"/>
  <c r="BG811" s="1"/>
  <c r="E811"/>
  <c r="BE810"/>
  <c r="BA810"/>
  <c r="AW810"/>
  <c r="AS810"/>
  <c r="BF810" s="1"/>
  <c r="AN810"/>
  <c r="AJ810"/>
  <c r="AF810"/>
  <c r="AB810"/>
  <c r="AO810" s="1"/>
  <c r="BI810" s="1"/>
  <c r="T810"/>
  <c r="X810" s="1"/>
  <c r="E810"/>
  <c r="G810" s="1"/>
  <c r="BG810" s="1"/>
  <c r="BE808"/>
  <c r="BA808"/>
  <c r="AW808"/>
  <c r="AS808"/>
  <c r="BF808" s="1"/>
  <c r="AN808"/>
  <c r="AJ808"/>
  <c r="AF808"/>
  <c r="AB808"/>
  <c r="AO808" s="1"/>
  <c r="BI808" s="1"/>
  <c r="X808"/>
  <c r="T808"/>
  <c r="G808"/>
  <c r="BG808" s="1"/>
  <c r="E808"/>
  <c r="BE806"/>
  <c r="BA806"/>
  <c r="AW806"/>
  <c r="AS806"/>
  <c r="BF806" s="1"/>
  <c r="AN806"/>
  <c r="AJ806"/>
  <c r="AF806"/>
  <c r="AB806"/>
  <c r="AO806" s="1"/>
  <c r="BI806" s="1"/>
  <c r="T806"/>
  <c r="X806" s="1"/>
  <c r="E806"/>
  <c r="G806" s="1"/>
  <c r="BG806" s="1"/>
  <c r="BE805"/>
  <c r="BA805"/>
  <c r="AW805"/>
  <c r="AS805"/>
  <c r="BF805" s="1"/>
  <c r="AN805"/>
  <c r="AJ805"/>
  <c r="AF805"/>
  <c r="AB805"/>
  <c r="AO805" s="1"/>
  <c r="BI805" s="1"/>
  <c r="X805"/>
  <c r="T805"/>
  <c r="G805"/>
  <c r="BG805" s="1"/>
  <c r="E805"/>
  <c r="BE804"/>
  <c r="BA804"/>
  <c r="AW804"/>
  <c r="AS804"/>
  <c r="BF804" s="1"/>
  <c r="AN804"/>
  <c r="AJ804"/>
  <c r="AF804"/>
  <c r="AB804"/>
  <c r="AO804" s="1"/>
  <c r="BI804" s="1"/>
  <c r="T804"/>
  <c r="X804" s="1"/>
  <c r="E804"/>
  <c r="G804" s="1"/>
  <c r="BG804" s="1"/>
  <c r="BE803"/>
  <c r="BA803"/>
  <c r="AW803"/>
  <c r="AS803"/>
  <c r="BF803" s="1"/>
  <c r="AN803"/>
  <c r="AJ803"/>
  <c r="AF803"/>
  <c r="AB803"/>
  <c r="AO803" s="1"/>
  <c r="BI803" s="1"/>
  <c r="X803"/>
  <c r="T803"/>
  <c r="G803"/>
  <c r="BG803" s="1"/>
  <c r="E803"/>
  <c r="BE801"/>
  <c r="BA801"/>
  <c r="AW801"/>
  <c r="AS801"/>
  <c r="BF801" s="1"/>
  <c r="AN801"/>
  <c r="AJ801"/>
  <c r="AF801"/>
  <c r="AB801"/>
  <c r="AO801" s="1"/>
  <c r="BI801" s="1"/>
  <c r="T801"/>
  <c r="X801" s="1"/>
  <c r="E801"/>
  <c r="G801" s="1"/>
  <c r="BG801" s="1"/>
  <c r="BE800"/>
  <c r="BA800"/>
  <c r="AW800"/>
  <c r="AS800"/>
  <c r="BF800" s="1"/>
  <c r="AN800"/>
  <c r="AJ800"/>
  <c r="AF800"/>
  <c r="AE800"/>
  <c r="AE869" s="1"/>
  <c r="AB800"/>
  <c r="AO800" s="1"/>
  <c r="T800"/>
  <c r="X800" s="1"/>
  <c r="BH800" s="1"/>
  <c r="E800"/>
  <c r="G800" s="1"/>
  <c r="BE798"/>
  <c r="BA798"/>
  <c r="AW798"/>
  <c r="AS798"/>
  <c r="BF798" s="1"/>
  <c r="AN798"/>
  <c r="AJ798"/>
  <c r="AF798"/>
  <c r="AB798"/>
  <c r="AO798" s="1"/>
  <c r="BI798" s="1"/>
  <c r="X798"/>
  <c r="BH798" s="1"/>
  <c r="T798"/>
  <c r="G798"/>
  <c r="BG798" s="1"/>
  <c r="E798"/>
  <c r="BE797"/>
  <c r="BE869" s="1"/>
  <c r="BA797"/>
  <c r="AW797"/>
  <c r="AW869" s="1"/>
  <c r="AS797"/>
  <c r="AN797"/>
  <c r="AJ797"/>
  <c r="AJ869" s="1"/>
  <c r="AF797"/>
  <c r="AB797"/>
  <c r="AB869" s="1"/>
  <c r="T797"/>
  <c r="T869" s="1"/>
  <c r="E797"/>
  <c r="E869" s="1"/>
  <c r="BJ791"/>
  <c r="BD791"/>
  <c r="BC791"/>
  <c r="BB791"/>
  <c r="AZ791"/>
  <c r="AY791"/>
  <c r="AX791"/>
  <c r="AV791"/>
  <c r="AU791"/>
  <c r="AT791"/>
  <c r="AR791"/>
  <c r="AQ791"/>
  <c r="AP791"/>
  <c r="AM791"/>
  <c r="AL791"/>
  <c r="AK791"/>
  <c r="AI791"/>
  <c r="AH791"/>
  <c r="AG791"/>
  <c r="AD791"/>
  <c r="Z791"/>
  <c r="Y791"/>
  <c r="W791"/>
  <c r="V791"/>
  <c r="U791"/>
  <c r="S791"/>
  <c r="R791"/>
  <c r="Q791"/>
  <c r="P791"/>
  <c r="O791"/>
  <c r="N791"/>
  <c r="M791"/>
  <c r="L791"/>
  <c r="F791"/>
  <c r="BE790"/>
  <c r="BA790"/>
  <c r="AW790"/>
  <c r="AS790"/>
  <c r="BF790" s="1"/>
  <c r="AN790"/>
  <c r="AJ790"/>
  <c r="AF790"/>
  <c r="AB790"/>
  <c r="AO790" s="1"/>
  <c r="BI790" s="1"/>
  <c r="X790"/>
  <c r="BH790" s="1"/>
  <c r="T790"/>
  <c r="G790"/>
  <c r="BG790" s="1"/>
  <c r="E790"/>
  <c r="BE789"/>
  <c r="BA789"/>
  <c r="AW789"/>
  <c r="AS789"/>
  <c r="BF789" s="1"/>
  <c r="AN789"/>
  <c r="AJ789"/>
  <c r="AF789"/>
  <c r="AB789"/>
  <c r="AO789" s="1"/>
  <c r="BI789" s="1"/>
  <c r="T789"/>
  <c r="X789" s="1"/>
  <c r="BH789" s="1"/>
  <c r="E789"/>
  <c r="G789" s="1"/>
  <c r="BE788"/>
  <c r="BA788"/>
  <c r="AW788"/>
  <c r="AS788"/>
  <c r="BF788" s="1"/>
  <c r="AN788"/>
  <c r="AJ788"/>
  <c r="AF788"/>
  <c r="AB788"/>
  <c r="AO788" s="1"/>
  <c r="BI788" s="1"/>
  <c r="X788"/>
  <c r="BH788" s="1"/>
  <c r="T788"/>
  <c r="G788"/>
  <c r="BG788" s="1"/>
  <c r="E788"/>
  <c r="BE787"/>
  <c r="BA787"/>
  <c r="AW787"/>
  <c r="AS787"/>
  <c r="BF787" s="1"/>
  <c r="AN787"/>
  <c r="AJ787"/>
  <c r="AF787"/>
  <c r="AB787"/>
  <c r="AO787" s="1"/>
  <c r="BI787" s="1"/>
  <c r="T787"/>
  <c r="X787" s="1"/>
  <c r="BH787" s="1"/>
  <c r="E787"/>
  <c r="G787" s="1"/>
  <c r="BE785"/>
  <c r="BA785"/>
  <c r="AW785"/>
  <c r="AS785"/>
  <c r="BF785" s="1"/>
  <c r="AN785"/>
  <c r="AJ785"/>
  <c r="AF785"/>
  <c r="AB785"/>
  <c r="AO785" s="1"/>
  <c r="BI785" s="1"/>
  <c r="X785"/>
  <c r="BH785" s="1"/>
  <c r="T785"/>
  <c r="G785"/>
  <c r="BG785" s="1"/>
  <c r="E785"/>
  <c r="BE784"/>
  <c r="BA784"/>
  <c r="AW784"/>
  <c r="AS784"/>
  <c r="BF784" s="1"/>
  <c r="AN784"/>
  <c r="AJ784"/>
  <c r="AF784"/>
  <c r="AB784"/>
  <c r="AO784" s="1"/>
  <c r="BI784" s="1"/>
  <c r="T784"/>
  <c r="X784" s="1"/>
  <c r="BH784" s="1"/>
  <c r="E784"/>
  <c r="G784" s="1"/>
  <c r="BE783"/>
  <c r="BA783"/>
  <c r="AW783"/>
  <c r="AS783"/>
  <c r="BF783" s="1"/>
  <c r="AN783"/>
  <c r="AJ783"/>
  <c r="AF783"/>
  <c r="AB783"/>
  <c r="AO783" s="1"/>
  <c r="BI783" s="1"/>
  <c r="X783"/>
  <c r="BH783" s="1"/>
  <c r="T783"/>
  <c r="G783"/>
  <c r="BG783" s="1"/>
  <c r="E783"/>
  <c r="BE782"/>
  <c r="BA782"/>
  <c r="AW782"/>
  <c r="AS782"/>
  <c r="BF782" s="1"/>
  <c r="AN782"/>
  <c r="AJ782"/>
  <c r="AF782"/>
  <c r="AB782"/>
  <c r="AO782" s="1"/>
  <c r="BI782" s="1"/>
  <c r="T782"/>
  <c r="X782" s="1"/>
  <c r="BH782" s="1"/>
  <c r="E782"/>
  <c r="G782" s="1"/>
  <c r="BE780"/>
  <c r="BA780"/>
  <c r="AW780"/>
  <c r="AS780"/>
  <c r="BF780" s="1"/>
  <c r="AN780"/>
  <c r="AJ780"/>
  <c r="AF780"/>
  <c r="AB780"/>
  <c r="AO780" s="1"/>
  <c r="BI780" s="1"/>
  <c r="X780"/>
  <c r="BH780" s="1"/>
  <c r="T780"/>
  <c r="G780"/>
  <c r="BG780" s="1"/>
  <c r="E780"/>
  <c r="BE779"/>
  <c r="BA779"/>
  <c r="AW779"/>
  <c r="AS779"/>
  <c r="BF779" s="1"/>
  <c r="AN779"/>
  <c r="AJ779"/>
  <c r="AF779"/>
  <c r="AB779"/>
  <c r="AO779" s="1"/>
  <c r="BI779" s="1"/>
  <c r="T779"/>
  <c r="X779" s="1"/>
  <c r="BH779" s="1"/>
  <c r="E779"/>
  <c r="G779" s="1"/>
  <c r="BE778"/>
  <c r="BA778"/>
  <c r="AW778"/>
  <c r="AS778"/>
  <c r="BF778" s="1"/>
  <c r="AN778"/>
  <c r="AJ778"/>
  <c r="AF778"/>
  <c r="AB778"/>
  <c r="AO778" s="1"/>
  <c r="BI778" s="1"/>
  <c r="X778"/>
  <c r="BH778" s="1"/>
  <c r="T778"/>
  <c r="G778"/>
  <c r="BG778" s="1"/>
  <c r="E778"/>
  <c r="BE777"/>
  <c r="BA777"/>
  <c r="AW777"/>
  <c r="AS777"/>
  <c r="BF777" s="1"/>
  <c r="AN777"/>
  <c r="AJ777"/>
  <c r="AF777"/>
  <c r="AB777"/>
  <c r="AO777" s="1"/>
  <c r="BI777" s="1"/>
  <c r="T777"/>
  <c r="X777" s="1"/>
  <c r="BH777" s="1"/>
  <c r="E777"/>
  <c r="G777" s="1"/>
  <c r="BE775"/>
  <c r="BA775"/>
  <c r="AW775"/>
  <c r="AS775"/>
  <c r="BF775" s="1"/>
  <c r="AN775"/>
  <c r="AJ775"/>
  <c r="AF775"/>
  <c r="AB775"/>
  <c r="AO775" s="1"/>
  <c r="BI775" s="1"/>
  <c r="X775"/>
  <c r="BH775" s="1"/>
  <c r="T775"/>
  <c r="G775"/>
  <c r="BG775" s="1"/>
  <c r="E775"/>
  <c r="BE774"/>
  <c r="BA774"/>
  <c r="AW774"/>
  <c r="AS774"/>
  <c r="BF774" s="1"/>
  <c r="AN774"/>
  <c r="AJ774"/>
  <c r="AF774"/>
  <c r="AB774"/>
  <c r="AO774" s="1"/>
  <c r="BI774" s="1"/>
  <c r="T774"/>
  <c r="X774" s="1"/>
  <c r="BH774" s="1"/>
  <c r="E774"/>
  <c r="G774" s="1"/>
  <c r="BE773"/>
  <c r="BA773"/>
  <c r="AW773"/>
  <c r="AS773"/>
  <c r="BF773" s="1"/>
  <c r="AN773"/>
  <c r="AJ773"/>
  <c r="AF773"/>
  <c r="AB773"/>
  <c r="AO773" s="1"/>
  <c r="BI773" s="1"/>
  <c r="X773"/>
  <c r="BH773" s="1"/>
  <c r="T773"/>
  <c r="G773"/>
  <c r="BG773" s="1"/>
  <c r="E773"/>
  <c r="BE771"/>
  <c r="BA771"/>
  <c r="AW771"/>
  <c r="AS771"/>
  <c r="BF771" s="1"/>
  <c r="AN771"/>
  <c r="AJ771"/>
  <c r="AF771"/>
  <c r="AB771"/>
  <c r="AO771" s="1"/>
  <c r="BI771" s="1"/>
  <c r="T771"/>
  <c r="X771" s="1"/>
  <c r="BH771" s="1"/>
  <c r="E771"/>
  <c r="G771" s="1"/>
  <c r="BE769"/>
  <c r="BA769"/>
  <c r="AW769"/>
  <c r="AS769"/>
  <c r="BF769" s="1"/>
  <c r="AN769"/>
  <c r="AJ769"/>
  <c r="AF769"/>
  <c r="AB769"/>
  <c r="AO769" s="1"/>
  <c r="BI769" s="1"/>
  <c r="X769"/>
  <c r="BH769" s="1"/>
  <c r="T769"/>
  <c r="G769"/>
  <c r="BG769" s="1"/>
  <c r="E769"/>
  <c r="BE767"/>
  <c r="BA767"/>
  <c r="AW767"/>
  <c r="AS767"/>
  <c r="BF767" s="1"/>
  <c r="AN767"/>
  <c r="AJ767"/>
  <c r="AF767"/>
  <c r="AB767"/>
  <c r="AO767" s="1"/>
  <c r="BI767" s="1"/>
  <c r="T767"/>
  <c r="X767" s="1"/>
  <c r="BH767" s="1"/>
  <c r="E767"/>
  <c r="G767" s="1"/>
  <c r="BE766"/>
  <c r="BA766"/>
  <c r="AW766"/>
  <c r="AS766"/>
  <c r="BF766" s="1"/>
  <c r="AN766"/>
  <c r="AJ766"/>
  <c r="AF766"/>
  <c r="AB766"/>
  <c r="AO766" s="1"/>
  <c r="BI766" s="1"/>
  <c r="X766"/>
  <c r="BH766" s="1"/>
  <c r="T766"/>
  <c r="G766"/>
  <c r="BG766" s="1"/>
  <c r="E766"/>
  <c r="BE765"/>
  <c r="BA765"/>
  <c r="AW765"/>
  <c r="AS765"/>
  <c r="BF765" s="1"/>
  <c r="AN765"/>
  <c r="AJ765"/>
  <c r="AF765"/>
  <c r="AB765"/>
  <c r="AO765" s="1"/>
  <c r="BI765" s="1"/>
  <c r="T765"/>
  <c r="X765" s="1"/>
  <c r="BH765" s="1"/>
  <c r="E765"/>
  <c r="G765" s="1"/>
  <c r="BE764"/>
  <c r="BA764"/>
  <c r="AW764"/>
  <c r="AS764"/>
  <c r="BF764" s="1"/>
  <c r="AN764"/>
  <c r="AJ764"/>
  <c r="AF764"/>
  <c r="AB764"/>
  <c r="AO764" s="1"/>
  <c r="BI764" s="1"/>
  <c r="X764"/>
  <c r="BH764" s="1"/>
  <c r="T764"/>
  <c r="G764"/>
  <c r="BG764" s="1"/>
  <c r="E764"/>
  <c r="BE763"/>
  <c r="BA763"/>
  <c r="AW763"/>
  <c r="AS763"/>
  <c r="BF763" s="1"/>
  <c r="AN763"/>
  <c r="AJ763"/>
  <c r="AF763"/>
  <c r="AB763"/>
  <c r="AO763" s="1"/>
  <c r="BI763" s="1"/>
  <c r="T763"/>
  <c r="X763" s="1"/>
  <c r="BH763" s="1"/>
  <c r="E763"/>
  <c r="G763" s="1"/>
  <c r="BE762"/>
  <c r="BA762"/>
  <c r="AW762"/>
  <c r="AS762"/>
  <c r="BF762" s="1"/>
  <c r="AN762"/>
  <c r="AJ762"/>
  <c r="AF762"/>
  <c r="AB762"/>
  <c r="AO762" s="1"/>
  <c r="BI762" s="1"/>
  <c r="X762"/>
  <c r="BH762" s="1"/>
  <c r="T762"/>
  <c r="G762"/>
  <c r="BG762" s="1"/>
  <c r="E762"/>
  <c r="BE761"/>
  <c r="BA761"/>
  <c r="AW761"/>
  <c r="AS761"/>
  <c r="BF761" s="1"/>
  <c r="AN761"/>
  <c r="AJ761"/>
  <c r="AF761"/>
  <c r="AB761"/>
  <c r="AO761" s="1"/>
  <c r="BI761" s="1"/>
  <c r="T761"/>
  <c r="X761" s="1"/>
  <c r="BH761" s="1"/>
  <c r="E761"/>
  <c r="G761" s="1"/>
  <c r="BE760"/>
  <c r="BA760"/>
  <c r="AW760"/>
  <c r="AS760"/>
  <c r="BF760" s="1"/>
  <c r="AN760"/>
  <c r="AJ760"/>
  <c r="AF760"/>
  <c r="AB760"/>
  <c r="AO760" s="1"/>
  <c r="BI760" s="1"/>
  <c r="X760"/>
  <c r="BH760" s="1"/>
  <c r="T760"/>
  <c r="G760"/>
  <c r="BG760" s="1"/>
  <c r="E760"/>
  <c r="BE759"/>
  <c r="BA759"/>
  <c r="AW759"/>
  <c r="AS759"/>
  <c r="BF759" s="1"/>
  <c r="AN759"/>
  <c r="AJ759"/>
  <c r="AF759"/>
  <c r="AB759"/>
  <c r="AO759" s="1"/>
  <c r="BI759" s="1"/>
  <c r="T759"/>
  <c r="X759" s="1"/>
  <c r="BH759" s="1"/>
  <c r="E759"/>
  <c r="G759" s="1"/>
  <c r="BE758"/>
  <c r="BA758"/>
  <c r="AW758"/>
  <c r="AS758"/>
  <c r="BF758" s="1"/>
  <c r="AN758"/>
  <c r="AJ758"/>
  <c r="AF758"/>
  <c r="AB758"/>
  <c r="AO758" s="1"/>
  <c r="BI758" s="1"/>
  <c r="X758"/>
  <c r="BH758" s="1"/>
  <c r="T758"/>
  <c r="G758"/>
  <c r="BG758" s="1"/>
  <c r="E758"/>
  <c r="BE757"/>
  <c r="BA757"/>
  <c r="AW757"/>
  <c r="AS757"/>
  <c r="BF757" s="1"/>
  <c r="AN757"/>
  <c r="AJ757"/>
  <c r="AF757"/>
  <c r="AB757"/>
  <c r="AO757" s="1"/>
  <c r="BI757" s="1"/>
  <c r="T757"/>
  <c r="X757" s="1"/>
  <c r="BH757" s="1"/>
  <c r="E757"/>
  <c r="G757" s="1"/>
  <c r="BE755"/>
  <c r="BA755"/>
  <c r="AW755"/>
  <c r="AS755"/>
  <c r="BF755" s="1"/>
  <c r="AN755"/>
  <c r="AJ755"/>
  <c r="AF755"/>
  <c r="AB755"/>
  <c r="AO755" s="1"/>
  <c r="BI755" s="1"/>
  <c r="X755"/>
  <c r="BH755" s="1"/>
  <c r="T755"/>
  <c r="G755"/>
  <c r="BG755" s="1"/>
  <c r="E755"/>
  <c r="BE753"/>
  <c r="BA753"/>
  <c r="AW753"/>
  <c r="AS753"/>
  <c r="BF753" s="1"/>
  <c r="AN753"/>
  <c r="AJ753"/>
  <c r="AF753"/>
  <c r="AB753"/>
  <c r="AO753" s="1"/>
  <c r="BI753" s="1"/>
  <c r="T753"/>
  <c r="X753" s="1"/>
  <c r="BH753" s="1"/>
  <c r="E753"/>
  <c r="G753" s="1"/>
  <c r="BE752"/>
  <c r="BA752"/>
  <c r="AW752"/>
  <c r="AS752"/>
  <c r="BF752" s="1"/>
  <c r="AN752"/>
  <c r="AJ752"/>
  <c r="AF752"/>
  <c r="AB752"/>
  <c r="AO752" s="1"/>
  <c r="BI752" s="1"/>
  <c r="X752"/>
  <c r="BH752" s="1"/>
  <c r="T752"/>
  <c r="G752"/>
  <c r="BG752" s="1"/>
  <c r="E752"/>
  <c r="BE750"/>
  <c r="BA750"/>
  <c r="AW750"/>
  <c r="AS750"/>
  <c r="BF750" s="1"/>
  <c r="AN750"/>
  <c r="AJ750"/>
  <c r="AF750"/>
  <c r="AB750"/>
  <c r="AO750" s="1"/>
  <c r="BI750" s="1"/>
  <c r="T750"/>
  <c r="X750" s="1"/>
  <c r="BH750" s="1"/>
  <c r="E750"/>
  <c r="G750" s="1"/>
  <c r="BE749"/>
  <c r="BA749"/>
  <c r="AW749"/>
  <c r="AS749"/>
  <c r="BF749" s="1"/>
  <c r="AN749"/>
  <c r="AJ749"/>
  <c r="AF749"/>
  <c r="AB749"/>
  <c r="AO749" s="1"/>
  <c r="BI749" s="1"/>
  <c r="X749"/>
  <c r="BH749" s="1"/>
  <c r="T749"/>
  <c r="G749"/>
  <c r="BG749" s="1"/>
  <c r="E749"/>
  <c r="BE747"/>
  <c r="BA747"/>
  <c r="AW747"/>
  <c r="AS747"/>
  <c r="BF747" s="1"/>
  <c r="AN747"/>
  <c r="AJ747"/>
  <c r="AF747"/>
  <c r="AB747"/>
  <c r="AO747" s="1"/>
  <c r="BI747" s="1"/>
  <c r="T747"/>
  <c r="X747" s="1"/>
  <c r="BH747" s="1"/>
  <c r="E747"/>
  <c r="G747" s="1"/>
  <c r="BE746"/>
  <c r="BA746"/>
  <c r="AW746"/>
  <c r="AS746"/>
  <c r="BF746" s="1"/>
  <c r="AN746"/>
  <c r="AJ746"/>
  <c r="AF746"/>
  <c r="AB746"/>
  <c r="AO746" s="1"/>
  <c r="BI746" s="1"/>
  <c r="X746"/>
  <c r="BH746" s="1"/>
  <c r="T746"/>
  <c r="G746"/>
  <c r="BG746" s="1"/>
  <c r="E746"/>
  <c r="BE744"/>
  <c r="BA744"/>
  <c r="AW744"/>
  <c r="AS744"/>
  <c r="BF744" s="1"/>
  <c r="AN744"/>
  <c r="AJ744"/>
  <c r="AF744"/>
  <c r="AB744"/>
  <c r="AO744" s="1"/>
  <c r="BI744" s="1"/>
  <c r="T744"/>
  <c r="X744" s="1"/>
  <c r="BH744" s="1"/>
  <c r="E744"/>
  <c r="G744" s="1"/>
  <c r="BE743"/>
  <c r="BA743"/>
  <c r="AW743"/>
  <c r="AS743"/>
  <c r="BF743" s="1"/>
  <c r="AN743"/>
  <c r="AJ743"/>
  <c r="AF743"/>
  <c r="AB743"/>
  <c r="AO743" s="1"/>
  <c r="BI743" s="1"/>
  <c r="X743"/>
  <c r="BH743" s="1"/>
  <c r="T743"/>
  <c r="G743"/>
  <c r="BG743" s="1"/>
  <c r="BE742"/>
  <c r="BA742"/>
  <c r="AW742"/>
  <c r="AS742"/>
  <c r="BF742" s="1"/>
  <c r="AN742"/>
  <c r="AJ742"/>
  <c r="AF742"/>
  <c r="AB742"/>
  <c r="AO742" s="1"/>
  <c r="BI742" s="1"/>
  <c r="X742"/>
  <c r="T742"/>
  <c r="G742"/>
  <c r="BG742" s="1"/>
  <c r="E742"/>
  <c r="BE740"/>
  <c r="BA740"/>
  <c r="AW740"/>
  <c r="AS740"/>
  <c r="BF740" s="1"/>
  <c r="AN740"/>
  <c r="AJ740"/>
  <c r="AF740"/>
  <c r="AB740"/>
  <c r="AO740" s="1"/>
  <c r="BI740" s="1"/>
  <c r="T740"/>
  <c r="X740" s="1"/>
  <c r="E740"/>
  <c r="G740" s="1"/>
  <c r="BG740" s="1"/>
  <c r="BE739"/>
  <c r="BA739"/>
  <c r="AW739"/>
  <c r="AS739"/>
  <c r="BF739" s="1"/>
  <c r="AN739"/>
  <c r="AJ739"/>
  <c r="AF739"/>
  <c r="AB739"/>
  <c r="AO739" s="1"/>
  <c r="BI739" s="1"/>
  <c r="X739"/>
  <c r="T739"/>
  <c r="G739"/>
  <c r="BG739" s="1"/>
  <c r="E739"/>
  <c r="BE738"/>
  <c r="BA738"/>
  <c r="AW738"/>
  <c r="AS738"/>
  <c r="BF738" s="1"/>
  <c r="AN738"/>
  <c r="AJ738"/>
  <c r="AF738"/>
  <c r="AB738"/>
  <c r="AO738" s="1"/>
  <c r="BI738" s="1"/>
  <c r="T738"/>
  <c r="X738" s="1"/>
  <c r="E738"/>
  <c r="G738" s="1"/>
  <c r="BG738" s="1"/>
  <c r="BE737"/>
  <c r="BA737"/>
  <c r="AW737"/>
  <c r="AS737"/>
  <c r="BF737" s="1"/>
  <c r="AN737"/>
  <c r="AJ737"/>
  <c r="AF737"/>
  <c r="AE737"/>
  <c r="AB737"/>
  <c r="AO737" s="1"/>
  <c r="T737"/>
  <c r="X737" s="1"/>
  <c r="BH737" s="1"/>
  <c r="E737"/>
  <c r="G737" s="1"/>
  <c r="BE735"/>
  <c r="BA735"/>
  <c r="AW735"/>
  <c r="AS735"/>
  <c r="BF735" s="1"/>
  <c r="AN735"/>
  <c r="AJ735"/>
  <c r="AF735"/>
  <c r="AB735"/>
  <c r="AO735" s="1"/>
  <c r="BI735" s="1"/>
  <c r="X735"/>
  <c r="BH735" s="1"/>
  <c r="T735"/>
  <c r="G735"/>
  <c r="BG735" s="1"/>
  <c r="E735"/>
  <c r="BE733"/>
  <c r="BA733"/>
  <c r="AW733"/>
  <c r="AS733"/>
  <c r="BF733" s="1"/>
  <c r="AN733"/>
  <c r="AJ733"/>
  <c r="AF733"/>
  <c r="AB733"/>
  <c r="AO733" s="1"/>
  <c r="BI733" s="1"/>
  <c r="T733"/>
  <c r="X733" s="1"/>
  <c r="BH733" s="1"/>
  <c r="E733"/>
  <c r="G733" s="1"/>
  <c r="BE732"/>
  <c r="BA732"/>
  <c r="AW732"/>
  <c r="AS732"/>
  <c r="BF732" s="1"/>
  <c r="AN732"/>
  <c r="AJ732"/>
  <c r="AF732"/>
  <c r="AB732"/>
  <c r="AO732" s="1"/>
  <c r="BI732" s="1"/>
  <c r="X732"/>
  <c r="BH732" s="1"/>
  <c r="T732"/>
  <c r="G732"/>
  <c r="BG732" s="1"/>
  <c r="E732"/>
  <c r="BE730"/>
  <c r="BA730"/>
  <c r="AW730"/>
  <c r="AS730"/>
  <c r="BF730" s="1"/>
  <c r="AN730"/>
  <c r="AJ730"/>
  <c r="AF730"/>
  <c r="AB730"/>
  <c r="AO730" s="1"/>
  <c r="BI730" s="1"/>
  <c r="T730"/>
  <c r="X730" s="1"/>
  <c r="BH730" s="1"/>
  <c r="E730"/>
  <c r="G730" s="1"/>
  <c r="BE728"/>
  <c r="BA728"/>
  <c r="AW728"/>
  <c r="AS728"/>
  <c r="BF728" s="1"/>
  <c r="AN728"/>
  <c r="AJ728"/>
  <c r="AF728"/>
  <c r="AB728"/>
  <c r="AO728" s="1"/>
  <c r="BI728" s="1"/>
  <c r="X728"/>
  <c r="BH728" s="1"/>
  <c r="T728"/>
  <c r="G728"/>
  <c r="BG728" s="1"/>
  <c r="E728"/>
  <c r="BE727"/>
  <c r="BA727"/>
  <c r="AW727"/>
  <c r="AS727"/>
  <c r="BF727" s="1"/>
  <c r="AN727"/>
  <c r="AJ727"/>
  <c r="AF727"/>
  <c r="AB727"/>
  <c r="AO727" s="1"/>
  <c r="BI727" s="1"/>
  <c r="T727"/>
  <c r="X727" s="1"/>
  <c r="BH727" s="1"/>
  <c r="E727"/>
  <c r="G727" s="1"/>
  <c r="BE726"/>
  <c r="BA726"/>
  <c r="AW726"/>
  <c r="AS726"/>
  <c r="BF726" s="1"/>
  <c r="AN726"/>
  <c r="AJ726"/>
  <c r="AF726"/>
  <c r="AB726"/>
  <c r="AO726" s="1"/>
  <c r="BI726" s="1"/>
  <c r="X726"/>
  <c r="BH726" s="1"/>
  <c r="T726"/>
  <c r="G726"/>
  <c r="BG726" s="1"/>
  <c r="E726"/>
  <c r="BE725"/>
  <c r="BA725"/>
  <c r="AW725"/>
  <c r="AS725"/>
  <c r="BF725" s="1"/>
  <c r="AN725"/>
  <c r="AJ725"/>
  <c r="AF725"/>
  <c r="AB725"/>
  <c r="AO725" s="1"/>
  <c r="BI725" s="1"/>
  <c r="T725"/>
  <c r="X725" s="1"/>
  <c r="BH725" s="1"/>
  <c r="E725"/>
  <c r="G725" s="1"/>
  <c r="BE723"/>
  <c r="BA723"/>
  <c r="AW723"/>
  <c r="AS723"/>
  <c r="BF723" s="1"/>
  <c r="AN723"/>
  <c r="AJ723"/>
  <c r="AF723"/>
  <c r="AE723"/>
  <c r="AB723"/>
  <c r="AO723" s="1"/>
  <c r="BI723" s="1"/>
  <c r="T723"/>
  <c r="X723" s="1"/>
  <c r="E723"/>
  <c r="G723" s="1"/>
  <c r="BG723" s="1"/>
  <c r="BE722"/>
  <c r="BA722"/>
  <c r="AW722"/>
  <c r="AS722"/>
  <c r="BF722" s="1"/>
  <c r="AN722"/>
  <c r="AJ722"/>
  <c r="AF722"/>
  <c r="AE722"/>
  <c r="AB722"/>
  <c r="AO722" s="1"/>
  <c r="T722"/>
  <c r="X722" s="1"/>
  <c r="BH722" s="1"/>
  <c r="E722"/>
  <c r="G722" s="1"/>
  <c r="BE720"/>
  <c r="BA720"/>
  <c r="AW720"/>
  <c r="AS720"/>
  <c r="BF720" s="1"/>
  <c r="AN720"/>
  <c r="AJ720"/>
  <c r="AF720"/>
  <c r="AB720"/>
  <c r="AO720" s="1"/>
  <c r="BI720" s="1"/>
  <c r="X720"/>
  <c r="BH720" s="1"/>
  <c r="T720"/>
  <c r="G720"/>
  <c r="BG720" s="1"/>
  <c r="E720"/>
  <c r="BE719"/>
  <c r="BE791" s="1"/>
  <c r="BA719"/>
  <c r="BA791" s="1"/>
  <c r="AW719"/>
  <c r="AW791" s="1"/>
  <c r="AS719"/>
  <c r="BF719" s="1"/>
  <c r="AN719"/>
  <c r="AN791" s="1"/>
  <c r="AJ719"/>
  <c r="AJ791" s="1"/>
  <c r="AE719"/>
  <c r="AF719" s="1"/>
  <c r="AB719"/>
  <c r="AB791" s="1"/>
  <c r="X719"/>
  <c r="X791" s="1"/>
  <c r="T719"/>
  <c r="T791" s="1"/>
  <c r="G719"/>
  <c r="G791" s="1"/>
  <c r="E719"/>
  <c r="E791" s="1"/>
  <c r="BJ713"/>
  <c r="BJ870" s="1"/>
  <c r="BD713"/>
  <c r="BD870" s="1"/>
  <c r="BC713"/>
  <c r="BC870" s="1"/>
  <c r="BB713"/>
  <c r="BB870" s="1"/>
  <c r="AZ713"/>
  <c r="AZ870" s="1"/>
  <c r="AY713"/>
  <c r="AY870" s="1"/>
  <c r="AX713"/>
  <c r="AX870" s="1"/>
  <c r="AV713"/>
  <c r="AV870" s="1"/>
  <c r="AU713"/>
  <c r="AU870" s="1"/>
  <c r="AT713"/>
  <c r="AT870" s="1"/>
  <c r="AR713"/>
  <c r="AR870" s="1"/>
  <c r="AQ713"/>
  <c r="AQ870" s="1"/>
  <c r="AP713"/>
  <c r="AP870" s="1"/>
  <c r="AM713"/>
  <c r="AM870" s="1"/>
  <c r="AL713"/>
  <c r="AL870" s="1"/>
  <c r="AK713"/>
  <c r="AK870" s="1"/>
  <c r="AI713"/>
  <c r="AI870" s="1"/>
  <c r="AH713"/>
  <c r="AH870" s="1"/>
  <c r="AG713"/>
  <c r="AG870" s="1"/>
  <c r="AE713"/>
  <c r="AD713"/>
  <c r="AD870" s="1"/>
  <c r="Z713"/>
  <c r="Z870" s="1"/>
  <c r="Y713"/>
  <c r="Y870" s="1"/>
  <c r="W713"/>
  <c r="W870" s="1"/>
  <c r="V713"/>
  <c r="V870" s="1"/>
  <c r="U713"/>
  <c r="U870" s="1"/>
  <c r="S713"/>
  <c r="S870" s="1"/>
  <c r="R713"/>
  <c r="R870" s="1"/>
  <c r="Q713"/>
  <c r="Q870" s="1"/>
  <c r="P713"/>
  <c r="P870" s="1"/>
  <c r="O713"/>
  <c r="O870" s="1"/>
  <c r="N713"/>
  <c r="N870" s="1"/>
  <c r="M713"/>
  <c r="M870" s="1"/>
  <c r="L713"/>
  <c r="L870" s="1"/>
  <c r="F713"/>
  <c r="F870" s="1"/>
  <c r="BE712"/>
  <c r="BA712"/>
  <c r="AW712"/>
  <c r="AS712"/>
  <c r="BF712" s="1"/>
  <c r="AN712"/>
  <c r="AJ712"/>
  <c r="AF712"/>
  <c r="AB712"/>
  <c r="AO712" s="1"/>
  <c r="BI712" s="1"/>
  <c r="T712"/>
  <c r="X712" s="1"/>
  <c r="E712"/>
  <c r="G712" s="1"/>
  <c r="BG712" s="1"/>
  <c r="BE711"/>
  <c r="BA711"/>
  <c r="AW711"/>
  <c r="AS711"/>
  <c r="BF711" s="1"/>
  <c r="AN711"/>
  <c r="AJ711"/>
  <c r="AF711"/>
  <c r="AB711"/>
  <c r="AO711" s="1"/>
  <c r="BI711" s="1"/>
  <c r="X711"/>
  <c r="T711"/>
  <c r="G711"/>
  <c r="BG711" s="1"/>
  <c r="E711"/>
  <c r="BE710"/>
  <c r="BA710"/>
  <c r="AW710"/>
  <c r="AS710"/>
  <c r="BF710" s="1"/>
  <c r="AN710"/>
  <c r="AJ710"/>
  <c r="AF710"/>
  <c r="AB710"/>
  <c r="AO710" s="1"/>
  <c r="BI710" s="1"/>
  <c r="T710"/>
  <c r="X710" s="1"/>
  <c r="E710"/>
  <c r="G710" s="1"/>
  <c r="BG710" s="1"/>
  <c r="BE709"/>
  <c r="BA709"/>
  <c r="AW709"/>
  <c r="AS709"/>
  <c r="BF709" s="1"/>
  <c r="AN709"/>
  <c r="AJ709"/>
  <c r="AF709"/>
  <c r="AB709"/>
  <c r="AO709" s="1"/>
  <c r="BI709" s="1"/>
  <c r="X709"/>
  <c r="T709"/>
  <c r="G709"/>
  <c r="BG709" s="1"/>
  <c r="E709"/>
  <c r="BE708"/>
  <c r="BA708"/>
  <c r="AW708"/>
  <c r="AS708"/>
  <c r="BF708" s="1"/>
  <c r="AN708"/>
  <c r="AJ708"/>
  <c r="AF708"/>
  <c r="AB708"/>
  <c r="AO708" s="1"/>
  <c r="BI708" s="1"/>
  <c r="T708"/>
  <c r="X708" s="1"/>
  <c r="G708"/>
  <c r="BE707"/>
  <c r="BA707"/>
  <c r="AW707"/>
  <c r="AS707"/>
  <c r="BF707" s="1"/>
  <c r="AN707"/>
  <c r="AJ707"/>
  <c r="AF707"/>
  <c r="AB707"/>
  <c r="AO707" s="1"/>
  <c r="BI707" s="1"/>
  <c r="T707"/>
  <c r="X707" s="1"/>
  <c r="E707"/>
  <c r="G707" s="1"/>
  <c r="BG707" s="1"/>
  <c r="BE706"/>
  <c r="BA706"/>
  <c r="AW706"/>
  <c r="AS706"/>
  <c r="BF706" s="1"/>
  <c r="AN706"/>
  <c r="AJ706"/>
  <c r="AF706"/>
  <c r="AB706"/>
  <c r="AO706" s="1"/>
  <c r="BI706" s="1"/>
  <c r="X706"/>
  <c r="T706"/>
  <c r="G706"/>
  <c r="BG706" s="1"/>
  <c r="E706"/>
  <c r="BE705"/>
  <c r="BA705"/>
  <c r="AW705"/>
  <c r="AS705"/>
  <c r="BF705" s="1"/>
  <c r="AN705"/>
  <c r="AJ705"/>
  <c r="AF705"/>
  <c r="AB705"/>
  <c r="AO705" s="1"/>
  <c r="BI705" s="1"/>
  <c r="T705"/>
  <c r="X705" s="1"/>
  <c r="E705"/>
  <c r="G705" s="1"/>
  <c r="BG705" s="1"/>
  <c r="BE704"/>
  <c r="BA704"/>
  <c r="AW704"/>
  <c r="AS704"/>
  <c r="BF704" s="1"/>
  <c r="AN704"/>
  <c r="AJ704"/>
  <c r="AF704"/>
  <c r="AB704"/>
  <c r="AO704" s="1"/>
  <c r="BI704" s="1"/>
  <c r="X704"/>
  <c r="T704"/>
  <c r="G704"/>
  <c r="BG704" s="1"/>
  <c r="E704"/>
  <c r="BE703"/>
  <c r="BA703"/>
  <c r="AW703"/>
  <c r="AS703"/>
  <c r="BF703" s="1"/>
  <c r="AN703"/>
  <c r="AJ703"/>
  <c r="AF703"/>
  <c r="AB703"/>
  <c r="AO703" s="1"/>
  <c r="BI703" s="1"/>
  <c r="T703"/>
  <c r="X703" s="1"/>
  <c r="G703"/>
  <c r="BE702"/>
  <c r="BA702"/>
  <c r="AW702"/>
  <c r="AS702"/>
  <c r="BF702" s="1"/>
  <c r="AN702"/>
  <c r="AJ702"/>
  <c r="AF702"/>
  <c r="AB702"/>
  <c r="AO702" s="1"/>
  <c r="BI702" s="1"/>
  <c r="T702"/>
  <c r="X702" s="1"/>
  <c r="E702"/>
  <c r="G702" s="1"/>
  <c r="BG702" s="1"/>
  <c r="BE701"/>
  <c r="BA701"/>
  <c r="AW701"/>
  <c r="AS701"/>
  <c r="BF701" s="1"/>
  <c r="AN701"/>
  <c r="AJ701"/>
  <c r="AF701"/>
  <c r="AB701"/>
  <c r="AO701" s="1"/>
  <c r="BI701" s="1"/>
  <c r="X701"/>
  <c r="T701"/>
  <c r="G701"/>
  <c r="BG701" s="1"/>
  <c r="E701"/>
  <c r="BE700"/>
  <c r="BA700"/>
  <c r="AW700"/>
  <c r="AS700"/>
  <c r="BF700" s="1"/>
  <c r="AN700"/>
  <c r="AJ700"/>
  <c r="AF700"/>
  <c r="AB700"/>
  <c r="AO700" s="1"/>
  <c r="BI700" s="1"/>
  <c r="T700"/>
  <c r="X700" s="1"/>
  <c r="E700"/>
  <c r="G700" s="1"/>
  <c r="BG700" s="1"/>
  <c r="BE699"/>
  <c r="BA699"/>
  <c r="AW699"/>
  <c r="AS699"/>
  <c r="BF699" s="1"/>
  <c r="AN699"/>
  <c r="AJ699"/>
  <c r="AF699"/>
  <c r="AB699"/>
  <c r="AO699" s="1"/>
  <c r="BI699" s="1"/>
  <c r="X699"/>
  <c r="T699"/>
  <c r="G699"/>
  <c r="BG699" s="1"/>
  <c r="E699"/>
  <c r="E698"/>
  <c r="BE697"/>
  <c r="BA697"/>
  <c r="AW697"/>
  <c r="AS697"/>
  <c r="BF697" s="1"/>
  <c r="AN697"/>
  <c r="AJ697"/>
  <c r="AF697"/>
  <c r="AB697"/>
  <c r="AO697" s="1"/>
  <c r="BI697" s="1"/>
  <c r="X697"/>
  <c r="BH697" s="1"/>
  <c r="T697"/>
  <c r="G697"/>
  <c r="BG697" s="1"/>
  <c r="E697"/>
  <c r="BE696"/>
  <c r="BA696"/>
  <c r="AW696"/>
  <c r="AS696"/>
  <c r="BF696" s="1"/>
  <c r="AN696"/>
  <c r="AJ696"/>
  <c r="AF696"/>
  <c r="AB696"/>
  <c r="AO696" s="1"/>
  <c r="BI696" s="1"/>
  <c r="T696"/>
  <c r="X696" s="1"/>
  <c r="BH696" s="1"/>
  <c r="E696"/>
  <c r="G696" s="1"/>
  <c r="BE695"/>
  <c r="BA695"/>
  <c r="AW695"/>
  <c r="AS695"/>
  <c r="BF695" s="1"/>
  <c r="AN695"/>
  <c r="AJ695"/>
  <c r="AF695"/>
  <c r="AB695"/>
  <c r="X695"/>
  <c r="T695"/>
  <c r="G695"/>
  <c r="BG695" s="1"/>
  <c r="E695"/>
  <c r="BE694"/>
  <c r="BA694"/>
  <c r="AW694"/>
  <c r="AS694"/>
  <c r="AN694"/>
  <c r="AJ694"/>
  <c r="AF694"/>
  <c r="AB694"/>
  <c r="AO694" s="1"/>
  <c r="T694"/>
  <c r="X694" s="1"/>
  <c r="G694"/>
  <c r="BE693"/>
  <c r="BA693"/>
  <c r="AW693"/>
  <c r="AS693"/>
  <c r="BF693" s="1"/>
  <c r="AN693"/>
  <c r="AJ693"/>
  <c r="AF693"/>
  <c r="AB693"/>
  <c r="AO693" s="1"/>
  <c r="BI693" s="1"/>
  <c r="T693"/>
  <c r="X693" s="1"/>
  <c r="BE692"/>
  <c r="BA692"/>
  <c r="AW692"/>
  <c r="AS692"/>
  <c r="BF692" s="1"/>
  <c r="AN692"/>
  <c r="AJ692"/>
  <c r="AF692"/>
  <c r="AB692"/>
  <c r="X692"/>
  <c r="T692"/>
  <c r="G692"/>
  <c r="BG692" s="1"/>
  <c r="BE691"/>
  <c r="BA691"/>
  <c r="AW691"/>
  <c r="AS691"/>
  <c r="BF691" s="1"/>
  <c r="AN691"/>
  <c r="AJ691"/>
  <c r="AF691"/>
  <c r="AB691"/>
  <c r="AO691" s="1"/>
  <c r="X691"/>
  <c r="BH691" s="1"/>
  <c r="T691"/>
  <c r="G691"/>
  <c r="BG691" s="1"/>
  <c r="E691"/>
  <c r="BE690"/>
  <c r="BA690"/>
  <c r="AW690"/>
  <c r="AS690"/>
  <c r="BF690" s="1"/>
  <c r="AN690"/>
  <c r="AJ690"/>
  <c r="AF690"/>
  <c r="AB690"/>
  <c r="AO690" s="1"/>
  <c r="BI690" s="1"/>
  <c r="T690"/>
  <c r="X690" s="1"/>
  <c r="G690"/>
  <c r="BE689"/>
  <c r="BA689"/>
  <c r="AW689"/>
  <c r="AS689"/>
  <c r="AN689"/>
  <c r="AJ689"/>
  <c r="AF689"/>
  <c r="AB689"/>
  <c r="AO689" s="1"/>
  <c r="T689"/>
  <c r="X689" s="1"/>
  <c r="E689"/>
  <c r="G689" s="1"/>
  <c r="BG689" s="1"/>
  <c r="BE688"/>
  <c r="BA688"/>
  <c r="AW688"/>
  <c r="AS688"/>
  <c r="BF688" s="1"/>
  <c r="AN688"/>
  <c r="AJ688"/>
  <c r="AF688"/>
  <c r="AB688"/>
  <c r="AO688" s="1"/>
  <c r="X688"/>
  <c r="BH688" s="1"/>
  <c r="T688"/>
  <c r="G688"/>
  <c r="BG688" s="1"/>
  <c r="E688"/>
  <c r="BE687"/>
  <c r="BA687"/>
  <c r="AW687"/>
  <c r="AS687"/>
  <c r="BF687" s="1"/>
  <c r="AN687"/>
  <c r="AJ687"/>
  <c r="AF687"/>
  <c r="AB687"/>
  <c r="AO687" s="1"/>
  <c r="BI687" s="1"/>
  <c r="T687"/>
  <c r="X687" s="1"/>
  <c r="BE686"/>
  <c r="BA686"/>
  <c r="AW686"/>
  <c r="AS686"/>
  <c r="BF686" s="1"/>
  <c r="AN686"/>
  <c r="AJ686"/>
  <c r="AF686"/>
  <c r="AB686"/>
  <c r="X686"/>
  <c r="T686"/>
  <c r="G686"/>
  <c r="BG686" s="1"/>
  <c r="E686"/>
  <c r="BE685"/>
  <c r="BA685"/>
  <c r="AW685"/>
  <c r="AS685"/>
  <c r="AN685"/>
  <c r="AJ685"/>
  <c r="AF685"/>
  <c r="AB685"/>
  <c r="AO685" s="1"/>
  <c r="T685"/>
  <c r="X685" s="1"/>
  <c r="E685"/>
  <c r="G685" s="1"/>
  <c r="BG685" s="1"/>
  <c r="BE684"/>
  <c r="BA684"/>
  <c r="AW684"/>
  <c r="AS684"/>
  <c r="BF684" s="1"/>
  <c r="AN684"/>
  <c r="AJ684"/>
  <c r="AF684"/>
  <c r="AB684"/>
  <c r="AO684" s="1"/>
  <c r="X684"/>
  <c r="BH684" s="1"/>
  <c r="T684"/>
  <c r="G684"/>
  <c r="BG684" s="1"/>
  <c r="E684"/>
  <c r="BE683"/>
  <c r="BA683"/>
  <c r="AW683"/>
  <c r="AS683"/>
  <c r="BF683" s="1"/>
  <c r="AN683"/>
  <c r="AJ683"/>
  <c r="AF683"/>
  <c r="AB683"/>
  <c r="AO683" s="1"/>
  <c r="BI683" s="1"/>
  <c r="T683"/>
  <c r="X683" s="1"/>
  <c r="BE682"/>
  <c r="BA682"/>
  <c r="AW682"/>
  <c r="AS682"/>
  <c r="BF682" s="1"/>
  <c r="AN682"/>
  <c r="AJ682"/>
  <c r="AF682"/>
  <c r="AB682"/>
  <c r="X682"/>
  <c r="T682"/>
  <c r="G682"/>
  <c r="BG682" s="1"/>
  <c r="E682"/>
  <c r="BE681"/>
  <c r="BA681"/>
  <c r="AW681"/>
  <c r="AS681"/>
  <c r="AN681"/>
  <c r="AJ681"/>
  <c r="AF681"/>
  <c r="AB681"/>
  <c r="AO681" s="1"/>
  <c r="T681"/>
  <c r="X681" s="1"/>
  <c r="E681"/>
  <c r="G681" s="1"/>
  <c r="BG681" s="1"/>
  <c r="BE680"/>
  <c r="BA680"/>
  <c r="AW680"/>
  <c r="AS680"/>
  <c r="BF680" s="1"/>
  <c r="AN680"/>
  <c r="AJ680"/>
  <c r="AF680"/>
  <c r="AB680"/>
  <c r="AO680" s="1"/>
  <c r="X680"/>
  <c r="BH680" s="1"/>
  <c r="T680"/>
  <c r="G680"/>
  <c r="BG680" s="1"/>
  <c r="E680"/>
  <c r="BE679"/>
  <c r="BA679"/>
  <c r="AW679"/>
  <c r="AS679"/>
  <c r="BF679" s="1"/>
  <c r="AN679"/>
  <c r="AJ679"/>
  <c r="AF679"/>
  <c r="AB679"/>
  <c r="AO679" s="1"/>
  <c r="BI679" s="1"/>
  <c r="T679"/>
  <c r="X679" s="1"/>
  <c r="BE678"/>
  <c r="BA678"/>
  <c r="AW678"/>
  <c r="AS678"/>
  <c r="BF678" s="1"/>
  <c r="AN678"/>
  <c r="AJ678"/>
  <c r="AF678"/>
  <c r="AB678"/>
  <c r="X678"/>
  <c r="T678"/>
  <c r="G678"/>
  <c r="BG678" s="1"/>
  <c r="BE677"/>
  <c r="BA677"/>
  <c r="AW677"/>
  <c r="AS677"/>
  <c r="BF677" s="1"/>
  <c r="AN677"/>
  <c r="AJ677"/>
  <c r="AF677"/>
  <c r="AB677"/>
  <c r="AO677" s="1"/>
  <c r="BI677" s="1"/>
  <c r="T677"/>
  <c r="X677" s="1"/>
  <c r="BH677" s="1"/>
  <c r="E677"/>
  <c r="G677" s="1"/>
  <c r="BE676"/>
  <c r="BA676"/>
  <c r="AW676"/>
  <c r="AS676"/>
  <c r="BF676" s="1"/>
  <c r="AN676"/>
  <c r="AJ676"/>
  <c r="AF676"/>
  <c r="AB676"/>
  <c r="AO676" s="1"/>
  <c r="BI676" s="1"/>
  <c r="X676"/>
  <c r="BH676" s="1"/>
  <c r="T676"/>
  <c r="G676"/>
  <c r="BG676" s="1"/>
  <c r="BE675"/>
  <c r="BA675"/>
  <c r="AW675"/>
  <c r="AS675"/>
  <c r="BF675" s="1"/>
  <c r="AN675"/>
  <c r="AJ675"/>
  <c r="AF675"/>
  <c r="AB675"/>
  <c r="AO675" s="1"/>
  <c r="BI675" s="1"/>
  <c r="X675"/>
  <c r="T675"/>
  <c r="G675"/>
  <c r="BG675" s="1"/>
  <c r="E675"/>
  <c r="BE674"/>
  <c r="BA674"/>
  <c r="AW674"/>
  <c r="AS674"/>
  <c r="BF674" s="1"/>
  <c r="AN674"/>
  <c r="AJ674"/>
  <c r="AF674"/>
  <c r="AB674"/>
  <c r="AO674" s="1"/>
  <c r="BI674" s="1"/>
  <c r="T674"/>
  <c r="X674" s="1"/>
  <c r="E674"/>
  <c r="G674" s="1"/>
  <c r="BG674" s="1"/>
  <c r="BE673"/>
  <c r="BA673"/>
  <c r="AW673"/>
  <c r="AS673"/>
  <c r="BF673" s="1"/>
  <c r="AN673"/>
  <c r="AJ673"/>
  <c r="AF673"/>
  <c r="AB673"/>
  <c r="AO673" s="1"/>
  <c r="BI673" s="1"/>
  <c r="X673"/>
  <c r="T673"/>
  <c r="G673"/>
  <c r="BG673" s="1"/>
  <c r="BE672"/>
  <c r="BA672"/>
  <c r="AW672"/>
  <c r="AS672"/>
  <c r="BF672" s="1"/>
  <c r="AN672"/>
  <c r="AJ672"/>
  <c r="AF672"/>
  <c r="AB672"/>
  <c r="AO672" s="1"/>
  <c r="BI672" s="1"/>
  <c r="X672"/>
  <c r="BH672" s="1"/>
  <c r="T672"/>
  <c r="G672"/>
  <c r="BG672" s="1"/>
  <c r="E672"/>
  <c r="BE671"/>
  <c r="BA671"/>
  <c r="AW671"/>
  <c r="AS671"/>
  <c r="BF671" s="1"/>
  <c r="AN671"/>
  <c r="AJ671"/>
  <c r="AF671"/>
  <c r="AB671"/>
  <c r="AO671" s="1"/>
  <c r="BI671" s="1"/>
  <c r="T671"/>
  <c r="X671" s="1"/>
  <c r="BH671" s="1"/>
  <c r="E671"/>
  <c r="G671" s="1"/>
  <c r="BE670"/>
  <c r="BA670"/>
  <c r="AW670"/>
  <c r="AS670"/>
  <c r="BF670" s="1"/>
  <c r="AN670"/>
  <c r="AJ670"/>
  <c r="AF670"/>
  <c r="AB670"/>
  <c r="AO670" s="1"/>
  <c r="BI670" s="1"/>
  <c r="X670"/>
  <c r="BH670" s="1"/>
  <c r="T670"/>
  <c r="G670"/>
  <c r="BG670" s="1"/>
  <c r="BE669"/>
  <c r="BA669"/>
  <c r="AW669"/>
  <c r="AS669"/>
  <c r="BF669" s="1"/>
  <c r="AN669"/>
  <c r="AJ669"/>
  <c r="AF669"/>
  <c r="AB669"/>
  <c r="AO669" s="1"/>
  <c r="BI669" s="1"/>
  <c r="X669"/>
  <c r="T669"/>
  <c r="G669"/>
  <c r="BG669" s="1"/>
  <c r="E669"/>
  <c r="BE668"/>
  <c r="BA668"/>
  <c r="AW668"/>
  <c r="AS668"/>
  <c r="BF668" s="1"/>
  <c r="AN668"/>
  <c r="AJ668"/>
  <c r="AF668"/>
  <c r="AB668"/>
  <c r="AO668" s="1"/>
  <c r="BI668" s="1"/>
  <c r="T668"/>
  <c r="X668" s="1"/>
  <c r="E668"/>
  <c r="G668" s="1"/>
  <c r="BG668" s="1"/>
  <c r="BE667"/>
  <c r="BA667"/>
  <c r="AW667"/>
  <c r="AS667"/>
  <c r="BF667" s="1"/>
  <c r="AN667"/>
  <c r="AJ667"/>
  <c r="AF667"/>
  <c r="AB667"/>
  <c r="AO667" s="1"/>
  <c r="BI667" s="1"/>
  <c r="X667"/>
  <c r="T667"/>
  <c r="G667"/>
  <c r="BG667" s="1"/>
  <c r="BE666"/>
  <c r="BA666"/>
  <c r="AW666"/>
  <c r="AS666"/>
  <c r="BF666" s="1"/>
  <c r="AN666"/>
  <c r="AJ666"/>
  <c r="AF666"/>
  <c r="AB666"/>
  <c r="AO666" s="1"/>
  <c r="BI666" s="1"/>
  <c r="X666"/>
  <c r="BH666" s="1"/>
  <c r="T666"/>
  <c r="G666"/>
  <c r="BG666" s="1"/>
  <c r="E666"/>
  <c r="BE665"/>
  <c r="BA665"/>
  <c r="AW665"/>
  <c r="AS665"/>
  <c r="BF665" s="1"/>
  <c r="AN665"/>
  <c r="AJ665"/>
  <c r="AF665"/>
  <c r="AB665"/>
  <c r="AO665" s="1"/>
  <c r="BI665" s="1"/>
  <c r="T665"/>
  <c r="X665" s="1"/>
  <c r="G665"/>
  <c r="BE664"/>
  <c r="BA664"/>
  <c r="AW664"/>
  <c r="AS664"/>
  <c r="BF664" s="1"/>
  <c r="AN664"/>
  <c r="AJ664"/>
  <c r="AF664"/>
  <c r="AB664"/>
  <c r="AO664" s="1"/>
  <c r="BI664" s="1"/>
  <c r="T664"/>
  <c r="X664" s="1"/>
  <c r="BH664" s="1"/>
  <c r="E664"/>
  <c r="G664" s="1"/>
  <c r="BE663"/>
  <c r="BA663"/>
  <c r="AW663"/>
  <c r="AS663"/>
  <c r="BF663" s="1"/>
  <c r="AN663"/>
  <c r="AJ663"/>
  <c r="AF663"/>
  <c r="AB663"/>
  <c r="AO663" s="1"/>
  <c r="BI663" s="1"/>
  <c r="X663"/>
  <c r="BH663" s="1"/>
  <c r="T663"/>
  <c r="G663"/>
  <c r="BG663" s="1"/>
  <c r="BE662"/>
  <c r="BA662"/>
  <c r="AW662"/>
  <c r="AS662"/>
  <c r="BF662" s="1"/>
  <c r="AN662"/>
  <c r="AJ662"/>
  <c r="AF662"/>
  <c r="AB662"/>
  <c r="AO662" s="1"/>
  <c r="BI662" s="1"/>
  <c r="X662"/>
  <c r="T662"/>
  <c r="G662"/>
  <c r="BG662" s="1"/>
  <c r="E662"/>
  <c r="BE661"/>
  <c r="BA661"/>
  <c r="AW661"/>
  <c r="AS661"/>
  <c r="BF661" s="1"/>
  <c r="AN661"/>
  <c r="AJ661"/>
  <c r="AF661"/>
  <c r="AB661"/>
  <c r="AO661" s="1"/>
  <c r="BI661" s="1"/>
  <c r="T661"/>
  <c r="X661" s="1"/>
  <c r="E661"/>
  <c r="G661" s="1"/>
  <c r="BG661" s="1"/>
  <c r="BE660"/>
  <c r="BA660"/>
  <c r="AW660"/>
  <c r="AS660"/>
  <c r="BF660" s="1"/>
  <c r="AN660"/>
  <c r="AJ660"/>
  <c r="AF660"/>
  <c r="AB660"/>
  <c r="AO660" s="1"/>
  <c r="BI660" s="1"/>
  <c r="X660"/>
  <c r="T660"/>
  <c r="G660"/>
  <c r="BG660" s="1"/>
  <c r="E660"/>
  <c r="BE659"/>
  <c r="BA659"/>
  <c r="AW659"/>
  <c r="AS659"/>
  <c r="BF659" s="1"/>
  <c r="AN659"/>
  <c r="AJ659"/>
  <c r="AF659"/>
  <c r="AB659"/>
  <c r="AO659" s="1"/>
  <c r="BI659" s="1"/>
  <c r="T659"/>
  <c r="X659" s="1"/>
  <c r="E659"/>
  <c r="G659" s="1"/>
  <c r="BG659" s="1"/>
  <c r="BE657"/>
  <c r="BA657"/>
  <c r="AW657"/>
  <c r="AS657"/>
  <c r="BF657" s="1"/>
  <c r="AN657"/>
  <c r="AJ657"/>
  <c r="AF657"/>
  <c r="AB657"/>
  <c r="AO657" s="1"/>
  <c r="BI657" s="1"/>
  <c r="X657"/>
  <c r="T657"/>
  <c r="G657"/>
  <c r="BG657" s="1"/>
  <c r="E657"/>
  <c r="BE656"/>
  <c r="BA656"/>
  <c r="AW656"/>
  <c r="AS656"/>
  <c r="BF656" s="1"/>
  <c r="AN656"/>
  <c r="AJ656"/>
  <c r="AF656"/>
  <c r="AB656"/>
  <c r="AO656" s="1"/>
  <c r="BI656" s="1"/>
  <c r="T656"/>
  <c r="X656" s="1"/>
  <c r="G656"/>
  <c r="BE655"/>
  <c r="BA655"/>
  <c r="AW655"/>
  <c r="AS655"/>
  <c r="BF655" s="1"/>
  <c r="AN655"/>
  <c r="AJ655"/>
  <c r="AF655"/>
  <c r="AB655"/>
  <c r="AO655" s="1"/>
  <c r="BI655" s="1"/>
  <c r="T655"/>
  <c r="X655" s="1"/>
  <c r="E655"/>
  <c r="G655" s="1"/>
  <c r="BG655" s="1"/>
  <c r="BE654"/>
  <c r="BA654"/>
  <c r="AW654"/>
  <c r="AS654"/>
  <c r="BF654" s="1"/>
  <c r="AN654"/>
  <c r="AJ654"/>
  <c r="AF654"/>
  <c r="AB654"/>
  <c r="AO654" s="1"/>
  <c r="BI654" s="1"/>
  <c r="X654"/>
  <c r="T654"/>
  <c r="G654"/>
  <c r="BG654" s="1"/>
  <c r="E654"/>
  <c r="BE653"/>
  <c r="BA653"/>
  <c r="AW653"/>
  <c r="AS653"/>
  <c r="BF653" s="1"/>
  <c r="AN653"/>
  <c r="AJ653"/>
  <c r="AF653"/>
  <c r="AB653"/>
  <c r="AO653" s="1"/>
  <c r="BI653" s="1"/>
  <c r="T653"/>
  <c r="X653" s="1"/>
  <c r="G653"/>
  <c r="BE652"/>
  <c r="BA652"/>
  <c r="AW652"/>
  <c r="AS652"/>
  <c r="BF652" s="1"/>
  <c r="AN652"/>
  <c r="AJ652"/>
  <c r="AF652"/>
  <c r="AB652"/>
  <c r="AO652" s="1"/>
  <c r="BI652" s="1"/>
  <c r="T652"/>
  <c r="X652" s="1"/>
  <c r="E652"/>
  <c r="G652" s="1"/>
  <c r="BG652" s="1"/>
  <c r="BE651"/>
  <c r="BA651"/>
  <c r="AW651"/>
  <c r="AS651"/>
  <c r="BF651" s="1"/>
  <c r="AN651"/>
  <c r="AJ651"/>
  <c r="AF651"/>
  <c r="AB651"/>
  <c r="AO651" s="1"/>
  <c r="BI651" s="1"/>
  <c r="X651"/>
  <c r="T651"/>
  <c r="G651"/>
  <c r="BG651" s="1"/>
  <c r="BE650"/>
  <c r="BA650"/>
  <c r="AW650"/>
  <c r="AS650"/>
  <c r="BF650" s="1"/>
  <c r="AN650"/>
  <c r="AJ650"/>
  <c r="AF650"/>
  <c r="AB650"/>
  <c r="AO650" s="1"/>
  <c r="BI650" s="1"/>
  <c r="X650"/>
  <c r="BH650" s="1"/>
  <c r="T650"/>
  <c r="G650"/>
  <c r="BG650" s="1"/>
  <c r="E650"/>
  <c r="BE649"/>
  <c r="BA649"/>
  <c r="AW649"/>
  <c r="AS649"/>
  <c r="BF649" s="1"/>
  <c r="AN649"/>
  <c r="AJ649"/>
  <c r="AF649"/>
  <c r="AB649"/>
  <c r="AO649" s="1"/>
  <c r="BI649" s="1"/>
  <c r="T649"/>
  <c r="X649" s="1"/>
  <c r="BH649" s="1"/>
  <c r="E649"/>
  <c r="G649" s="1"/>
  <c r="BE648"/>
  <c r="BA648"/>
  <c r="AW648"/>
  <c r="AS648"/>
  <c r="BF648" s="1"/>
  <c r="AN648"/>
  <c r="AJ648"/>
  <c r="AF648"/>
  <c r="AB648"/>
  <c r="AO648" s="1"/>
  <c r="BI648" s="1"/>
  <c r="X648"/>
  <c r="BH648" s="1"/>
  <c r="T648"/>
  <c r="G648"/>
  <c r="BG648" s="1"/>
  <c r="E648"/>
  <c r="BE647"/>
  <c r="BA647"/>
  <c r="AW647"/>
  <c r="AS647"/>
  <c r="BF647" s="1"/>
  <c r="AN647"/>
  <c r="AJ647"/>
  <c r="AF647"/>
  <c r="AB647"/>
  <c r="AO647" s="1"/>
  <c r="BI647" s="1"/>
  <c r="T647"/>
  <c r="X647" s="1"/>
  <c r="BH647" s="1"/>
  <c r="E647"/>
  <c r="G647" s="1"/>
  <c r="BE646"/>
  <c r="BA646"/>
  <c r="AW646"/>
  <c r="AS646"/>
  <c r="BF646" s="1"/>
  <c r="AN646"/>
  <c r="AJ646"/>
  <c r="AF646"/>
  <c r="AB646"/>
  <c r="AO646" s="1"/>
  <c r="BI646" s="1"/>
  <c r="X646"/>
  <c r="BH646" s="1"/>
  <c r="T646"/>
  <c r="G646"/>
  <c r="BG646" s="1"/>
  <c r="BE645"/>
  <c r="BA645"/>
  <c r="AW645"/>
  <c r="AS645"/>
  <c r="BF645" s="1"/>
  <c r="AN645"/>
  <c r="AJ645"/>
  <c r="AF645"/>
  <c r="AB645"/>
  <c r="AO645" s="1"/>
  <c r="BI645" s="1"/>
  <c r="X645"/>
  <c r="T645"/>
  <c r="G645"/>
  <c r="BG645" s="1"/>
  <c r="E645"/>
  <c r="BE644"/>
  <c r="BA644"/>
  <c r="AW644"/>
  <c r="AS644"/>
  <c r="BF644" s="1"/>
  <c r="AN644"/>
  <c r="AJ644"/>
  <c r="AF644"/>
  <c r="AB644"/>
  <c r="AO644" s="1"/>
  <c r="BI644" s="1"/>
  <c r="T644"/>
  <c r="X644" s="1"/>
  <c r="E644"/>
  <c r="G644" s="1"/>
  <c r="BG644" s="1"/>
  <c r="BE642"/>
  <c r="BA642"/>
  <c r="AW642"/>
  <c r="AS642"/>
  <c r="BF642" s="1"/>
  <c r="AN642"/>
  <c r="AJ642"/>
  <c r="AF642"/>
  <c r="AB642"/>
  <c r="AO642" s="1"/>
  <c r="BI642" s="1"/>
  <c r="X642"/>
  <c r="T642"/>
  <c r="G642"/>
  <c r="BG642" s="1"/>
  <c r="E642"/>
  <c r="BE641"/>
  <c r="BE713" s="1"/>
  <c r="BE870" s="1"/>
  <c r="BA641"/>
  <c r="AW641"/>
  <c r="AW713" s="1"/>
  <c r="AW870" s="1"/>
  <c r="AS641"/>
  <c r="AN641"/>
  <c r="AJ641"/>
  <c r="AJ713" s="1"/>
  <c r="AJ870" s="1"/>
  <c r="AF641"/>
  <c r="AB641"/>
  <c r="AB713" s="1"/>
  <c r="AB870" s="1"/>
  <c r="T641"/>
  <c r="T713" s="1"/>
  <c r="T870" s="1"/>
  <c r="E641"/>
  <c r="G641" s="1"/>
  <c r="BJ634"/>
  <c r="BD634"/>
  <c r="BC634"/>
  <c r="BB634"/>
  <c r="AZ634"/>
  <c r="AY634"/>
  <c r="AX634"/>
  <c r="AV634"/>
  <c r="AU634"/>
  <c r="AT634"/>
  <c r="AR634"/>
  <c r="AQ634"/>
  <c r="AP634"/>
  <c r="AM634"/>
  <c r="AL634"/>
  <c r="AK634"/>
  <c r="AI634"/>
  <c r="AH634"/>
  <c r="AG634"/>
  <c r="AD634"/>
  <c r="Z634"/>
  <c r="Y634"/>
  <c r="W634"/>
  <c r="V634"/>
  <c r="U634"/>
  <c r="S634"/>
  <c r="R634"/>
  <c r="Q634"/>
  <c r="P634"/>
  <c r="O634"/>
  <c r="N634"/>
  <c r="M634"/>
  <c r="L634"/>
  <c r="F634"/>
  <c r="BE633"/>
  <c r="BA633"/>
  <c r="AW633"/>
  <c r="AS633"/>
  <c r="BF633" s="1"/>
  <c r="AN633"/>
  <c r="AJ633"/>
  <c r="AE633"/>
  <c r="AF633" s="1"/>
  <c r="AO633" s="1"/>
  <c r="AB633"/>
  <c r="X633"/>
  <c r="BH633" s="1"/>
  <c r="T633"/>
  <c r="G633"/>
  <c r="BG633" s="1"/>
  <c r="E633"/>
  <c r="BE632"/>
  <c r="BA632"/>
  <c r="AW632"/>
  <c r="AS632"/>
  <c r="BF632" s="1"/>
  <c r="AN632"/>
  <c r="AJ632"/>
  <c r="AF632"/>
  <c r="AB632"/>
  <c r="AO632" s="1"/>
  <c r="BI632" s="1"/>
  <c r="T632"/>
  <c r="X632" s="1"/>
  <c r="E632"/>
  <c r="G632" s="1"/>
  <c r="BG632" s="1"/>
  <c r="BE631"/>
  <c r="BA631"/>
  <c r="AW631"/>
  <c r="AS631"/>
  <c r="BF631" s="1"/>
  <c r="AN631"/>
  <c r="AJ631"/>
  <c r="AF631"/>
  <c r="AE631"/>
  <c r="AE634" s="1"/>
  <c r="AB631"/>
  <c r="AO631" s="1"/>
  <c r="T631"/>
  <c r="X631" s="1"/>
  <c r="BH631" s="1"/>
  <c r="E631"/>
  <c r="G631" s="1"/>
  <c r="BE630"/>
  <c r="BA630"/>
  <c r="AW630"/>
  <c r="AS630"/>
  <c r="BF630" s="1"/>
  <c r="AN630"/>
  <c r="AN634" s="1"/>
  <c r="AJ630"/>
  <c r="AF630"/>
  <c r="AF634" s="1"/>
  <c r="AB630"/>
  <c r="AO630" s="1"/>
  <c r="BI630" s="1"/>
  <c r="X630"/>
  <c r="BH630" s="1"/>
  <c r="T630"/>
  <c r="G630"/>
  <c r="BG630" s="1"/>
  <c r="E630"/>
  <c r="BE629"/>
  <c r="BE634" s="1"/>
  <c r="BA629"/>
  <c r="BA634" s="1"/>
  <c r="AW629"/>
  <c r="AW634" s="1"/>
  <c r="AS629"/>
  <c r="AS634" s="1"/>
  <c r="AN629"/>
  <c r="AJ629"/>
  <c r="AJ634" s="1"/>
  <c r="AF629"/>
  <c r="AB629"/>
  <c r="AO629" s="1"/>
  <c r="T629"/>
  <c r="T634" s="1"/>
  <c r="E629"/>
  <c r="E634" s="1"/>
  <c r="BJ625"/>
  <c r="BD625"/>
  <c r="BC625"/>
  <c r="BB625"/>
  <c r="AZ625"/>
  <c r="AY625"/>
  <c r="AX625"/>
  <c r="AV625"/>
  <c r="AU625"/>
  <c r="AT625"/>
  <c r="AR625"/>
  <c r="AQ625"/>
  <c r="AP625"/>
  <c r="AM625"/>
  <c r="AL625"/>
  <c r="AK625"/>
  <c r="AI625"/>
  <c r="AH625"/>
  <c r="AD625"/>
  <c r="AC625"/>
  <c r="AA625"/>
  <c r="Z625"/>
  <c r="Y625"/>
  <c r="W625"/>
  <c r="V625"/>
  <c r="U625"/>
  <c r="S625"/>
  <c r="R625"/>
  <c r="Q625"/>
  <c r="P625"/>
  <c r="O625"/>
  <c r="N625"/>
  <c r="M625"/>
  <c r="L625"/>
  <c r="F625"/>
  <c r="BE624"/>
  <c r="BA624"/>
  <c r="AW624"/>
  <c r="AS624"/>
  <c r="BF624" s="1"/>
  <c r="AN624"/>
  <c r="AJ624"/>
  <c r="AF624"/>
  <c r="AB624"/>
  <c r="AO624" s="1"/>
  <c r="BI624" s="1"/>
  <c r="X624"/>
  <c r="T624"/>
  <c r="G624"/>
  <c r="BG624" s="1"/>
  <c r="E624"/>
  <c r="BE623"/>
  <c r="BA623"/>
  <c r="AW623"/>
  <c r="AS623"/>
  <c r="BF623" s="1"/>
  <c r="AN623"/>
  <c r="AJ623"/>
  <c r="AF623"/>
  <c r="AB623"/>
  <c r="AO623" s="1"/>
  <c r="BI623" s="1"/>
  <c r="T623"/>
  <c r="X623" s="1"/>
  <c r="E623"/>
  <c r="G623" s="1"/>
  <c r="BG623" s="1"/>
  <c r="BE622"/>
  <c r="BA622"/>
  <c r="AW622"/>
  <c r="AS622"/>
  <c r="BF622" s="1"/>
  <c r="AN622"/>
  <c r="AJ622"/>
  <c r="AF622"/>
  <c r="AB622"/>
  <c r="AO622" s="1"/>
  <c r="BI622" s="1"/>
  <c r="X622"/>
  <c r="T622"/>
  <c r="G622"/>
  <c r="BG622" s="1"/>
  <c r="E622"/>
  <c r="BE621"/>
  <c r="BA621"/>
  <c r="AW621"/>
  <c r="AS621"/>
  <c r="BF621" s="1"/>
  <c r="AN621"/>
  <c r="AJ621"/>
  <c r="AF621"/>
  <c r="AB621"/>
  <c r="AO621" s="1"/>
  <c r="BI621" s="1"/>
  <c r="T621"/>
  <c r="X621" s="1"/>
  <c r="E621"/>
  <c r="G621" s="1"/>
  <c r="BG621" s="1"/>
  <c r="BE619"/>
  <c r="BA619"/>
  <c r="AW619"/>
  <c r="AS619"/>
  <c r="BF619" s="1"/>
  <c r="AN619"/>
  <c r="AJ619"/>
  <c r="AF619"/>
  <c r="AB619"/>
  <c r="AO619" s="1"/>
  <c r="BI619" s="1"/>
  <c r="X619"/>
  <c r="T619"/>
  <c r="G619"/>
  <c r="BG619" s="1"/>
  <c r="E619"/>
  <c r="BE618"/>
  <c r="BA618"/>
  <c r="AW618"/>
  <c r="AS618"/>
  <c r="BF618" s="1"/>
  <c r="AN618"/>
  <c r="AJ618"/>
  <c r="AF618"/>
  <c r="AB618"/>
  <c r="AO618" s="1"/>
  <c r="BI618" s="1"/>
  <c r="T618"/>
  <c r="X618" s="1"/>
  <c r="E618"/>
  <c r="G618" s="1"/>
  <c r="BG618" s="1"/>
  <c r="BE617"/>
  <c r="BA617"/>
  <c r="AW617"/>
  <c r="AS617"/>
  <c r="BF617" s="1"/>
  <c r="AN617"/>
  <c r="AJ617"/>
  <c r="AF617"/>
  <c r="AB617"/>
  <c r="AO617" s="1"/>
  <c r="BI617" s="1"/>
  <c r="X617"/>
  <c r="T617"/>
  <c r="G617"/>
  <c r="BG617" s="1"/>
  <c r="E617"/>
  <c r="BE616"/>
  <c r="BA616"/>
  <c r="AW616"/>
  <c r="AS616"/>
  <c r="BF616" s="1"/>
  <c r="AN616"/>
  <c r="AJ616"/>
  <c r="AF616"/>
  <c r="AB616"/>
  <c r="AO616" s="1"/>
  <c r="BI616" s="1"/>
  <c r="T616"/>
  <c r="X616" s="1"/>
  <c r="E616"/>
  <c r="G616" s="1"/>
  <c r="BG616" s="1"/>
  <c r="BE614"/>
  <c r="BA614"/>
  <c r="AW614"/>
  <c r="AS614"/>
  <c r="BF614" s="1"/>
  <c r="AN614"/>
  <c r="AJ614"/>
  <c r="AF614"/>
  <c r="AB614"/>
  <c r="AO614" s="1"/>
  <c r="BI614" s="1"/>
  <c r="X614"/>
  <c r="T614"/>
  <c r="G614"/>
  <c r="BG614" s="1"/>
  <c r="E614"/>
  <c r="BE613"/>
  <c r="BA613"/>
  <c r="AW613"/>
  <c r="AS613"/>
  <c r="BF613" s="1"/>
  <c r="AN613"/>
  <c r="AJ613"/>
  <c r="AF613"/>
  <c r="AB613"/>
  <c r="AO613" s="1"/>
  <c r="BI613" s="1"/>
  <c r="T613"/>
  <c r="X613" s="1"/>
  <c r="E613"/>
  <c r="G613" s="1"/>
  <c r="BG613" s="1"/>
  <c r="BE612"/>
  <c r="BA612"/>
  <c r="AW612"/>
  <c r="AS612"/>
  <c r="BF612" s="1"/>
  <c r="AN612"/>
  <c r="AJ612"/>
  <c r="AF612"/>
  <c r="AB612"/>
  <c r="AO612" s="1"/>
  <c r="BI612" s="1"/>
  <c r="X612"/>
  <c r="T612"/>
  <c r="G612"/>
  <c r="BG612" s="1"/>
  <c r="E612"/>
  <c r="BE611"/>
  <c r="BA611"/>
  <c r="AW611"/>
  <c r="AS611"/>
  <c r="BF611" s="1"/>
  <c r="AN611"/>
  <c r="AJ611"/>
  <c r="AF611"/>
  <c r="AB611"/>
  <c r="AO611" s="1"/>
  <c r="BI611" s="1"/>
  <c r="T611"/>
  <c r="X611" s="1"/>
  <c r="E611"/>
  <c r="G611" s="1"/>
  <c r="BG611" s="1"/>
  <c r="BE609"/>
  <c r="BA609"/>
  <c r="AW609"/>
  <c r="AS609"/>
  <c r="BF609" s="1"/>
  <c r="AN609"/>
  <c r="AJ609"/>
  <c r="AF609"/>
  <c r="AB609"/>
  <c r="AO609" s="1"/>
  <c r="BI609" s="1"/>
  <c r="X609"/>
  <c r="T609"/>
  <c r="G609"/>
  <c r="BG609" s="1"/>
  <c r="E609"/>
  <c r="BE608"/>
  <c r="BA608"/>
  <c r="AW608"/>
  <c r="AS608"/>
  <c r="BF608" s="1"/>
  <c r="AN608"/>
  <c r="AJ608"/>
  <c r="AF608"/>
  <c r="AB608"/>
  <c r="AO608" s="1"/>
  <c r="BI608" s="1"/>
  <c r="T608"/>
  <c r="X608" s="1"/>
  <c r="E608"/>
  <c r="G608" s="1"/>
  <c r="BG608" s="1"/>
  <c r="BE607"/>
  <c r="BA607"/>
  <c r="AW607"/>
  <c r="AS607"/>
  <c r="BF607" s="1"/>
  <c r="AN607"/>
  <c r="AJ607"/>
  <c r="AF607"/>
  <c r="AB607"/>
  <c r="AO607" s="1"/>
  <c r="BI607" s="1"/>
  <c r="X607"/>
  <c r="T607"/>
  <c r="G607"/>
  <c r="BG607" s="1"/>
  <c r="E607"/>
  <c r="BE605"/>
  <c r="BA605"/>
  <c r="AW605"/>
  <c r="AS605"/>
  <c r="BF605" s="1"/>
  <c r="AN605"/>
  <c r="AJ605"/>
  <c r="AF605"/>
  <c r="AB605"/>
  <c r="AO605" s="1"/>
  <c r="BI605" s="1"/>
  <c r="T605"/>
  <c r="X605" s="1"/>
  <c r="E605"/>
  <c r="G605" s="1"/>
  <c r="BG605" s="1"/>
  <c r="BE603"/>
  <c r="BA603"/>
  <c r="AW603"/>
  <c r="AS603"/>
  <c r="BF603" s="1"/>
  <c r="AN603"/>
  <c r="AJ603"/>
  <c r="AF603"/>
  <c r="AB603"/>
  <c r="AO603" s="1"/>
  <c r="BI603" s="1"/>
  <c r="X603"/>
  <c r="T603"/>
  <c r="G603"/>
  <c r="BG603" s="1"/>
  <c r="E603"/>
  <c r="BE601"/>
  <c r="BA601"/>
  <c r="AW601"/>
  <c r="AS601"/>
  <c r="BF601" s="1"/>
  <c r="AN601"/>
  <c r="AJ601"/>
  <c r="AF601"/>
  <c r="AB601"/>
  <c r="AO601" s="1"/>
  <c r="BI601" s="1"/>
  <c r="T601"/>
  <c r="X601" s="1"/>
  <c r="E601"/>
  <c r="G601" s="1"/>
  <c r="BG601" s="1"/>
  <c r="BE600"/>
  <c r="BA600"/>
  <c r="AW600"/>
  <c r="AS600"/>
  <c r="BF600" s="1"/>
  <c r="AN600"/>
  <c r="AJ600"/>
  <c r="AF600"/>
  <c r="AB600"/>
  <c r="AO600" s="1"/>
  <c r="BI600" s="1"/>
  <c r="X600"/>
  <c r="T600"/>
  <c r="G600"/>
  <c r="BG600" s="1"/>
  <c r="E600"/>
  <c r="BE599"/>
  <c r="BA599"/>
  <c r="AW599"/>
  <c r="AS599"/>
  <c r="BF599" s="1"/>
  <c r="AN599"/>
  <c r="AJ599"/>
  <c r="AF599"/>
  <c r="AB599"/>
  <c r="AO599" s="1"/>
  <c r="BI599" s="1"/>
  <c r="T599"/>
  <c r="X599" s="1"/>
  <c r="E599"/>
  <c r="G599" s="1"/>
  <c r="BG599" s="1"/>
  <c r="BE598"/>
  <c r="BA598"/>
  <c r="AW598"/>
  <c r="AS598"/>
  <c r="BF598" s="1"/>
  <c r="AN598"/>
  <c r="AJ598"/>
  <c r="AF598"/>
  <c r="AB598"/>
  <c r="AO598" s="1"/>
  <c r="BI598" s="1"/>
  <c r="X598"/>
  <c r="T598"/>
  <c r="G598"/>
  <c r="BG598" s="1"/>
  <c r="E598"/>
  <c r="BE597"/>
  <c r="BA597"/>
  <c r="AW597"/>
  <c r="AS597"/>
  <c r="BF597" s="1"/>
  <c r="AN597"/>
  <c r="AJ597"/>
  <c r="AF597"/>
  <c r="AB597"/>
  <c r="AO597" s="1"/>
  <c r="BI597" s="1"/>
  <c r="T597"/>
  <c r="X597" s="1"/>
  <c r="E597"/>
  <c r="G597" s="1"/>
  <c r="BG597" s="1"/>
  <c r="BE596"/>
  <c r="BA596"/>
  <c r="AW596"/>
  <c r="AS596"/>
  <c r="BF596" s="1"/>
  <c r="AN596"/>
  <c r="AJ596"/>
  <c r="AF596"/>
  <c r="AB596"/>
  <c r="AO596" s="1"/>
  <c r="BI596" s="1"/>
  <c r="X596"/>
  <c r="T596"/>
  <c r="G596"/>
  <c r="BG596" s="1"/>
  <c r="E596"/>
  <c r="BE595"/>
  <c r="BA595"/>
  <c r="AW595"/>
  <c r="AS595"/>
  <c r="BF595" s="1"/>
  <c r="AN595"/>
  <c r="AJ595"/>
  <c r="AF595"/>
  <c r="AB595"/>
  <c r="AO595" s="1"/>
  <c r="BI595" s="1"/>
  <c r="T595"/>
  <c r="X595" s="1"/>
  <c r="E595"/>
  <c r="G595" s="1"/>
  <c r="BG595" s="1"/>
  <c r="BE594"/>
  <c r="BA594"/>
  <c r="AW594"/>
  <c r="AS594"/>
  <c r="BF594" s="1"/>
  <c r="AN594"/>
  <c r="AJ594"/>
  <c r="AF594"/>
  <c r="AE594"/>
  <c r="AB594"/>
  <c r="AO594" s="1"/>
  <c r="T594"/>
  <c r="X594" s="1"/>
  <c r="BH594" s="1"/>
  <c r="E594"/>
  <c r="G594" s="1"/>
  <c r="BE593"/>
  <c r="BA593"/>
  <c r="AW593"/>
  <c r="AS593"/>
  <c r="BF593" s="1"/>
  <c r="AN593"/>
  <c r="AJ593"/>
  <c r="AF593"/>
  <c r="AB593"/>
  <c r="AO593" s="1"/>
  <c r="BI593" s="1"/>
  <c r="X593"/>
  <c r="BH593" s="1"/>
  <c r="T593"/>
  <c r="G593"/>
  <c r="BG593" s="1"/>
  <c r="E593"/>
  <c r="BE592"/>
  <c r="BA592"/>
  <c r="AW592"/>
  <c r="AS592"/>
  <c r="BF592" s="1"/>
  <c r="AN592"/>
  <c r="AJ592"/>
  <c r="AF592"/>
  <c r="AB592"/>
  <c r="AO592" s="1"/>
  <c r="BI592" s="1"/>
  <c r="T592"/>
  <c r="X592" s="1"/>
  <c r="BH592" s="1"/>
  <c r="E592"/>
  <c r="G592" s="1"/>
  <c r="BE591"/>
  <c r="BA591"/>
  <c r="AW591"/>
  <c r="AS591"/>
  <c r="BF591" s="1"/>
  <c r="AN591"/>
  <c r="AJ591"/>
  <c r="AF591"/>
  <c r="AB591"/>
  <c r="AO591" s="1"/>
  <c r="BI591" s="1"/>
  <c r="X591"/>
  <c r="BH591" s="1"/>
  <c r="T591"/>
  <c r="G591"/>
  <c r="BG591" s="1"/>
  <c r="E591"/>
  <c r="BE589"/>
  <c r="BA589"/>
  <c r="AW589"/>
  <c r="AS589"/>
  <c r="BF589" s="1"/>
  <c r="AN589"/>
  <c r="AJ589"/>
  <c r="AF589"/>
  <c r="AB589"/>
  <c r="AO589" s="1"/>
  <c r="BI589" s="1"/>
  <c r="T589"/>
  <c r="X589" s="1"/>
  <c r="BH589" s="1"/>
  <c r="E589"/>
  <c r="G589" s="1"/>
  <c r="BE587"/>
  <c r="BA587"/>
  <c r="AW587"/>
  <c r="AS587"/>
  <c r="BF587" s="1"/>
  <c r="AN587"/>
  <c r="AJ587"/>
  <c r="AF587"/>
  <c r="AB587"/>
  <c r="AO587" s="1"/>
  <c r="BI587" s="1"/>
  <c r="X587"/>
  <c r="BH587" s="1"/>
  <c r="T587"/>
  <c r="G587"/>
  <c r="BG587" s="1"/>
  <c r="E587"/>
  <c r="BE586"/>
  <c r="BA586"/>
  <c r="AW586"/>
  <c r="AS586"/>
  <c r="BF586" s="1"/>
  <c r="AN586"/>
  <c r="AJ586"/>
  <c r="AF586"/>
  <c r="AB586"/>
  <c r="AO586" s="1"/>
  <c r="BI586" s="1"/>
  <c r="T586"/>
  <c r="X586" s="1"/>
  <c r="BH586" s="1"/>
  <c r="E586"/>
  <c r="G586" s="1"/>
  <c r="BE584"/>
  <c r="BA584"/>
  <c r="AW584"/>
  <c r="AS584"/>
  <c r="BF584" s="1"/>
  <c r="AN584"/>
  <c r="AJ584"/>
  <c r="AF584"/>
  <c r="AB584"/>
  <c r="AO584" s="1"/>
  <c r="BI584" s="1"/>
  <c r="X584"/>
  <c r="BH584" s="1"/>
  <c r="T584"/>
  <c r="G584"/>
  <c r="BG584" s="1"/>
  <c r="E584"/>
  <c r="BE583"/>
  <c r="BA583"/>
  <c r="AW583"/>
  <c r="AS583"/>
  <c r="BF583" s="1"/>
  <c r="AN583"/>
  <c r="AJ583"/>
  <c r="AF583"/>
  <c r="AB583"/>
  <c r="AO583" s="1"/>
  <c r="BI583" s="1"/>
  <c r="T583"/>
  <c r="X583" s="1"/>
  <c r="BH583" s="1"/>
  <c r="E583"/>
  <c r="G583" s="1"/>
  <c r="BE581"/>
  <c r="BA581"/>
  <c r="AW581"/>
  <c r="AS581"/>
  <c r="BF581" s="1"/>
  <c r="AN581"/>
  <c r="AJ581"/>
  <c r="AF581"/>
  <c r="AB581"/>
  <c r="AO581" s="1"/>
  <c r="BI581" s="1"/>
  <c r="X581"/>
  <c r="BH581" s="1"/>
  <c r="T581"/>
  <c r="G581"/>
  <c r="BG581" s="1"/>
  <c r="E581"/>
  <c r="BE580"/>
  <c r="BA580"/>
  <c r="AW580"/>
  <c r="AS580"/>
  <c r="BF580" s="1"/>
  <c r="AN580"/>
  <c r="AJ580"/>
  <c r="AF580"/>
  <c r="AB580"/>
  <c r="AO580" s="1"/>
  <c r="BI580" s="1"/>
  <c r="T580"/>
  <c r="X580" s="1"/>
  <c r="BH580" s="1"/>
  <c r="E580"/>
  <c r="G580" s="1"/>
  <c r="BE578"/>
  <c r="BA578"/>
  <c r="AW578"/>
  <c r="AS578"/>
  <c r="BF578" s="1"/>
  <c r="AN578"/>
  <c r="AJ578"/>
  <c r="AF578"/>
  <c r="AB578"/>
  <c r="AO578" s="1"/>
  <c r="BI578" s="1"/>
  <c r="X578"/>
  <c r="BH578" s="1"/>
  <c r="T578"/>
  <c r="G578"/>
  <c r="BG578" s="1"/>
  <c r="E578"/>
  <c r="BE576"/>
  <c r="BA576"/>
  <c r="AW576"/>
  <c r="AS576"/>
  <c r="BF576" s="1"/>
  <c r="AN576"/>
  <c r="AJ576"/>
  <c r="AF576"/>
  <c r="AB576"/>
  <c r="AO576" s="1"/>
  <c r="BI576" s="1"/>
  <c r="T576"/>
  <c r="X576" s="1"/>
  <c r="BH576" s="1"/>
  <c r="E576"/>
  <c r="G576" s="1"/>
  <c r="BE574"/>
  <c r="BA574"/>
  <c r="AW574"/>
  <c r="AS574"/>
  <c r="BF574" s="1"/>
  <c r="AN574"/>
  <c r="AJ574"/>
  <c r="AF574"/>
  <c r="AE574"/>
  <c r="AB574"/>
  <c r="AO574" s="1"/>
  <c r="BI574" s="1"/>
  <c r="T574"/>
  <c r="X574" s="1"/>
  <c r="E574"/>
  <c r="G574" s="1"/>
  <c r="BG574" s="1"/>
  <c r="BE573"/>
  <c r="BA573"/>
  <c r="AW573"/>
  <c r="AS573"/>
  <c r="BF573" s="1"/>
  <c r="AN573"/>
  <c r="AJ573"/>
  <c r="AF573"/>
  <c r="AE573"/>
  <c r="AB573"/>
  <c r="AO573" s="1"/>
  <c r="T573"/>
  <c r="X573" s="1"/>
  <c r="BH573" s="1"/>
  <c r="E573"/>
  <c r="G573" s="1"/>
  <c r="BE572"/>
  <c r="BA572"/>
  <c r="AW572"/>
  <c r="AS572"/>
  <c r="BF572" s="1"/>
  <c r="AN572"/>
  <c r="AJ572"/>
  <c r="AF572"/>
  <c r="AE572"/>
  <c r="AB572"/>
  <c r="AO572" s="1"/>
  <c r="BI572" s="1"/>
  <c r="T572"/>
  <c r="X572" s="1"/>
  <c r="E572"/>
  <c r="G572" s="1"/>
  <c r="BG572" s="1"/>
  <c r="BE571"/>
  <c r="BA571"/>
  <c r="AW571"/>
  <c r="AS571"/>
  <c r="BF571" s="1"/>
  <c r="AN571"/>
  <c r="AJ571"/>
  <c r="AF571"/>
  <c r="AE571"/>
  <c r="AB571"/>
  <c r="AO571" s="1"/>
  <c r="T571"/>
  <c r="X571" s="1"/>
  <c r="BH571" s="1"/>
  <c r="E571"/>
  <c r="G571" s="1"/>
  <c r="BE569"/>
  <c r="BA569"/>
  <c r="AW569"/>
  <c r="AS569"/>
  <c r="BF569" s="1"/>
  <c r="AN569"/>
  <c r="AJ569"/>
  <c r="AF569"/>
  <c r="AB569"/>
  <c r="AO569" s="1"/>
  <c r="BI569" s="1"/>
  <c r="X569"/>
  <c r="BH569" s="1"/>
  <c r="T569"/>
  <c r="G569"/>
  <c r="BG569" s="1"/>
  <c r="E569"/>
  <c r="BE567"/>
  <c r="BA567"/>
  <c r="AW567"/>
  <c r="AS567"/>
  <c r="BF567" s="1"/>
  <c r="AN567"/>
  <c r="AJ567"/>
  <c r="AE567"/>
  <c r="AF567" s="1"/>
  <c r="AO567" s="1"/>
  <c r="BI567" s="1"/>
  <c r="AB567"/>
  <c r="X567"/>
  <c r="BH567" s="1"/>
  <c r="T567"/>
  <c r="G567"/>
  <c r="BG567" s="1"/>
  <c r="E567"/>
  <c r="BE566"/>
  <c r="BA566"/>
  <c r="AW566"/>
  <c r="AS566"/>
  <c r="BF566" s="1"/>
  <c r="AN566"/>
  <c r="AJ566"/>
  <c r="AF566"/>
  <c r="AB566"/>
  <c r="AO566" s="1"/>
  <c r="BI566" s="1"/>
  <c r="T566"/>
  <c r="X566" s="1"/>
  <c r="BH566" s="1"/>
  <c r="E566"/>
  <c r="G566" s="1"/>
  <c r="BE564"/>
  <c r="BA564"/>
  <c r="AW564"/>
  <c r="AS564"/>
  <c r="BF564" s="1"/>
  <c r="AN564"/>
  <c r="AJ564"/>
  <c r="AF564"/>
  <c r="AB564"/>
  <c r="AO564" s="1"/>
  <c r="BI564" s="1"/>
  <c r="X564"/>
  <c r="BH564" s="1"/>
  <c r="T564"/>
  <c r="G564"/>
  <c r="BG564" s="1"/>
  <c r="E564"/>
  <c r="BE562"/>
  <c r="BA562"/>
  <c r="AW562"/>
  <c r="AS562"/>
  <c r="BF562" s="1"/>
  <c r="AN562"/>
  <c r="AJ562"/>
  <c r="AF562"/>
  <c r="AB562"/>
  <c r="AO562" s="1"/>
  <c r="BI562" s="1"/>
  <c r="T562"/>
  <c r="X562" s="1"/>
  <c r="BH562" s="1"/>
  <c r="E562"/>
  <c r="G562" s="1"/>
  <c r="BE561"/>
  <c r="BA561"/>
  <c r="AW561"/>
  <c r="AS561"/>
  <c r="BF561" s="1"/>
  <c r="AN561"/>
  <c r="AJ561"/>
  <c r="AF561"/>
  <c r="AB561"/>
  <c r="AO561" s="1"/>
  <c r="BI561" s="1"/>
  <c r="X561"/>
  <c r="BH561" s="1"/>
  <c r="T561"/>
  <c r="G561"/>
  <c r="BG561" s="1"/>
  <c r="E561"/>
  <c r="BE560"/>
  <c r="BA560"/>
  <c r="AW560"/>
  <c r="AS560"/>
  <c r="BF560" s="1"/>
  <c r="AN560"/>
  <c r="AJ560"/>
  <c r="AF560"/>
  <c r="AB560"/>
  <c r="AO560" s="1"/>
  <c r="BI560" s="1"/>
  <c r="T560"/>
  <c r="X560" s="1"/>
  <c r="BH560" s="1"/>
  <c r="BE559"/>
  <c r="BA559"/>
  <c r="AW559"/>
  <c r="AS559"/>
  <c r="BF559" s="1"/>
  <c r="AN559"/>
  <c r="AJ559"/>
  <c r="AF559"/>
  <c r="AE559"/>
  <c r="AB559"/>
  <c r="AO559" s="1"/>
  <c r="T559"/>
  <c r="X559" s="1"/>
  <c r="E559"/>
  <c r="G559" s="1"/>
  <c r="BG559" s="1"/>
  <c r="BE557"/>
  <c r="BA557"/>
  <c r="AW557"/>
  <c r="AS557"/>
  <c r="BF557" s="1"/>
  <c r="AN557"/>
  <c r="AJ557"/>
  <c r="AF557"/>
  <c r="AB557"/>
  <c r="AO557" s="1"/>
  <c r="X557"/>
  <c r="BH557" s="1"/>
  <c r="T557"/>
  <c r="G557"/>
  <c r="BG557" s="1"/>
  <c r="E557"/>
  <c r="BE556"/>
  <c r="BA556"/>
  <c r="AW556"/>
  <c r="AS556"/>
  <c r="BF556" s="1"/>
  <c r="AN556"/>
  <c r="AJ556"/>
  <c r="AE556"/>
  <c r="AF556" s="1"/>
  <c r="AO556" s="1"/>
  <c r="BI556" s="1"/>
  <c r="AB556"/>
  <c r="X556"/>
  <c r="T556"/>
  <c r="G556"/>
  <c r="BG556" s="1"/>
  <c r="E556"/>
  <c r="BE554"/>
  <c r="BA554"/>
  <c r="AW554"/>
  <c r="AS554"/>
  <c r="AN554"/>
  <c r="AJ554"/>
  <c r="AF554"/>
  <c r="AB554"/>
  <c r="AO554" s="1"/>
  <c r="T554"/>
  <c r="X554" s="1"/>
  <c r="E554"/>
  <c r="G554" s="1"/>
  <c r="BG554" s="1"/>
  <c r="BE553"/>
  <c r="BA553"/>
  <c r="BA625" s="1"/>
  <c r="AW553"/>
  <c r="AS553"/>
  <c r="AS625" s="1"/>
  <c r="AN553"/>
  <c r="AG553"/>
  <c r="AE553"/>
  <c r="AB553"/>
  <c r="AB625" s="1"/>
  <c r="X553"/>
  <c r="T553"/>
  <c r="T625" s="1"/>
  <c r="G553"/>
  <c r="E553"/>
  <c r="BJ549"/>
  <c r="BJ635" s="1"/>
  <c r="BD549"/>
  <c r="BD635" s="1"/>
  <c r="BC549"/>
  <c r="BC635" s="1"/>
  <c r="BB549"/>
  <c r="BB635" s="1"/>
  <c r="AZ549"/>
  <c r="AZ635" s="1"/>
  <c r="AY549"/>
  <c r="AY635" s="1"/>
  <c r="AX549"/>
  <c r="AX635" s="1"/>
  <c r="AV549"/>
  <c r="AV635" s="1"/>
  <c r="AU549"/>
  <c r="AU635" s="1"/>
  <c r="AT549"/>
  <c r="AT635" s="1"/>
  <c r="AR549"/>
  <c r="AR635" s="1"/>
  <c r="AQ549"/>
  <c r="AQ635" s="1"/>
  <c r="AP549"/>
  <c r="AP635" s="1"/>
  <c r="AM549"/>
  <c r="AM635" s="1"/>
  <c r="AL549"/>
  <c r="AL635" s="1"/>
  <c r="AK549"/>
  <c r="AK635" s="1"/>
  <c r="AI549"/>
  <c r="AI635" s="1"/>
  <c r="AH549"/>
  <c r="AH635" s="1"/>
  <c r="AG549"/>
  <c r="AE549"/>
  <c r="AD549"/>
  <c r="AD635" s="1"/>
  <c r="AA549"/>
  <c r="AA635" s="1"/>
  <c r="AA1002" s="1"/>
  <c r="Z549"/>
  <c r="Z635" s="1"/>
  <c r="Y549"/>
  <c r="Y635" s="1"/>
  <c r="W549"/>
  <c r="W635" s="1"/>
  <c r="V549"/>
  <c r="V635" s="1"/>
  <c r="U549"/>
  <c r="U635" s="1"/>
  <c r="S549"/>
  <c r="S635" s="1"/>
  <c r="R549"/>
  <c r="R635" s="1"/>
  <c r="Q549"/>
  <c r="Q635" s="1"/>
  <c r="P549"/>
  <c r="P635" s="1"/>
  <c r="O549"/>
  <c r="O635" s="1"/>
  <c r="N549"/>
  <c r="N635" s="1"/>
  <c r="M549"/>
  <c r="M635" s="1"/>
  <c r="L549"/>
  <c r="L635" s="1"/>
  <c r="F549"/>
  <c r="F635" s="1"/>
  <c r="BE548"/>
  <c r="BA548"/>
  <c r="AW548"/>
  <c r="AS548"/>
  <c r="BF548" s="1"/>
  <c r="AN548"/>
  <c r="AJ548"/>
  <c r="AF548"/>
  <c r="AB548"/>
  <c r="X548"/>
  <c r="T548"/>
  <c r="G548"/>
  <c r="BG548" s="1"/>
  <c r="E548"/>
  <c r="BE547"/>
  <c r="BA547"/>
  <c r="AW547"/>
  <c r="AS547"/>
  <c r="AN547"/>
  <c r="AJ547"/>
  <c r="AF547"/>
  <c r="AB547"/>
  <c r="AO547" s="1"/>
  <c r="T547"/>
  <c r="X547" s="1"/>
  <c r="E547"/>
  <c r="G547" s="1"/>
  <c r="BG547" s="1"/>
  <c r="BE545"/>
  <c r="BA545"/>
  <c r="AW545"/>
  <c r="AS545"/>
  <c r="BF545" s="1"/>
  <c r="AN545"/>
  <c r="AJ545"/>
  <c r="AF545"/>
  <c r="AB545"/>
  <c r="AO545" s="1"/>
  <c r="BI545" s="1"/>
  <c r="X545"/>
  <c r="BH545" s="1"/>
  <c r="T545"/>
  <c r="G545"/>
  <c r="BG545" s="1"/>
  <c r="E545"/>
  <c r="BE544"/>
  <c r="BA544"/>
  <c r="AW544"/>
  <c r="AS544"/>
  <c r="BF544" s="1"/>
  <c r="AN544"/>
  <c r="AJ544"/>
  <c r="AF544"/>
  <c r="AB544"/>
  <c r="AO544" s="1"/>
  <c r="BI544" s="1"/>
  <c r="T544"/>
  <c r="X544" s="1"/>
  <c r="BH544" s="1"/>
  <c r="E544"/>
  <c r="G544" s="1"/>
  <c r="BE543"/>
  <c r="BA543"/>
  <c r="AW543"/>
  <c r="AS543"/>
  <c r="BF543" s="1"/>
  <c r="AN543"/>
  <c r="AJ543"/>
  <c r="AF543"/>
  <c r="AB543"/>
  <c r="AO543" s="1"/>
  <c r="BI543" s="1"/>
  <c r="X543"/>
  <c r="BH543" s="1"/>
  <c r="T543"/>
  <c r="G543"/>
  <c r="BG543" s="1"/>
  <c r="E543"/>
  <c r="BE542"/>
  <c r="BA542"/>
  <c r="AW542"/>
  <c r="AS542"/>
  <c r="BF542" s="1"/>
  <c r="AN542"/>
  <c r="AJ542"/>
  <c r="AF542"/>
  <c r="AB542"/>
  <c r="AO542" s="1"/>
  <c r="BI542" s="1"/>
  <c r="T542"/>
  <c r="X542" s="1"/>
  <c r="BH542" s="1"/>
  <c r="E542"/>
  <c r="G542" s="1"/>
  <c r="BE540"/>
  <c r="BA540"/>
  <c r="AW540"/>
  <c r="AS540"/>
  <c r="BF540" s="1"/>
  <c r="AN540"/>
  <c r="AJ540"/>
  <c r="AF540"/>
  <c r="AB540"/>
  <c r="AO540" s="1"/>
  <c r="BI540" s="1"/>
  <c r="X540"/>
  <c r="BH540" s="1"/>
  <c r="T540"/>
  <c r="G540"/>
  <c r="BG540" s="1"/>
  <c r="E540"/>
  <c r="BE539"/>
  <c r="BA539"/>
  <c r="AW539"/>
  <c r="AS539"/>
  <c r="BF539" s="1"/>
  <c r="AN539"/>
  <c r="AJ539"/>
  <c r="AF539"/>
  <c r="AB539"/>
  <c r="AO539" s="1"/>
  <c r="BI539" s="1"/>
  <c r="T539"/>
  <c r="X539" s="1"/>
  <c r="BH539" s="1"/>
  <c r="E539"/>
  <c r="G539" s="1"/>
  <c r="BE538"/>
  <c r="BA538"/>
  <c r="AW538"/>
  <c r="AS538"/>
  <c r="BF538" s="1"/>
  <c r="AN538"/>
  <c r="AJ538"/>
  <c r="AF538"/>
  <c r="AB538"/>
  <c r="AO538" s="1"/>
  <c r="BI538" s="1"/>
  <c r="X538"/>
  <c r="BH538" s="1"/>
  <c r="T538"/>
  <c r="G538"/>
  <c r="BG538" s="1"/>
  <c r="E538"/>
  <c r="BE536"/>
  <c r="BA536"/>
  <c r="AW536"/>
  <c r="AS536"/>
  <c r="BF536" s="1"/>
  <c r="AN536"/>
  <c r="AJ536"/>
  <c r="AF536"/>
  <c r="AB536"/>
  <c r="AO536" s="1"/>
  <c r="BI536" s="1"/>
  <c r="T536"/>
  <c r="X536" s="1"/>
  <c r="BH536" s="1"/>
  <c r="E536"/>
  <c r="G536" s="1"/>
  <c r="BE534"/>
  <c r="BA534"/>
  <c r="AW534"/>
  <c r="AS534"/>
  <c r="BF534" s="1"/>
  <c r="AN534"/>
  <c r="AJ534"/>
  <c r="AF534"/>
  <c r="AB534"/>
  <c r="AO534" s="1"/>
  <c r="BI534" s="1"/>
  <c r="X534"/>
  <c r="BH534" s="1"/>
  <c r="T534"/>
  <c r="G534"/>
  <c r="BG534" s="1"/>
  <c r="E534"/>
  <c r="BE532"/>
  <c r="BA532"/>
  <c r="AW532"/>
  <c r="AS532"/>
  <c r="BF532" s="1"/>
  <c r="AN532"/>
  <c r="AJ532"/>
  <c r="AF532"/>
  <c r="AB532"/>
  <c r="AO532" s="1"/>
  <c r="BI532" s="1"/>
  <c r="T532"/>
  <c r="X532" s="1"/>
  <c r="BH532" s="1"/>
  <c r="E532"/>
  <c r="G532" s="1"/>
  <c r="BE530"/>
  <c r="BA530"/>
  <c r="AW530"/>
  <c r="AS530"/>
  <c r="BF530" s="1"/>
  <c r="AN530"/>
  <c r="AJ530"/>
  <c r="AF530"/>
  <c r="AB530"/>
  <c r="AO530" s="1"/>
  <c r="BI530" s="1"/>
  <c r="X530"/>
  <c r="BH530" s="1"/>
  <c r="T530"/>
  <c r="G530"/>
  <c r="BG530" s="1"/>
  <c r="E530"/>
  <c r="BE529"/>
  <c r="BA529"/>
  <c r="AW529"/>
  <c r="AS529"/>
  <c r="BF529" s="1"/>
  <c r="AN529"/>
  <c r="AJ529"/>
  <c r="AF529"/>
  <c r="AB529"/>
  <c r="AO529" s="1"/>
  <c r="BI529" s="1"/>
  <c r="T529"/>
  <c r="X529" s="1"/>
  <c r="BH529" s="1"/>
  <c r="E529"/>
  <c r="G529" s="1"/>
  <c r="BE528"/>
  <c r="BA528"/>
  <c r="AW528"/>
  <c r="AS528"/>
  <c r="BF528" s="1"/>
  <c r="AN528"/>
  <c r="AJ528"/>
  <c r="AF528"/>
  <c r="AB528"/>
  <c r="AO528" s="1"/>
  <c r="BI528" s="1"/>
  <c r="X528"/>
  <c r="BH528" s="1"/>
  <c r="T528"/>
  <c r="G528"/>
  <c r="BG528" s="1"/>
  <c r="E528"/>
  <c r="BE526"/>
  <c r="BE549" s="1"/>
  <c r="BA526"/>
  <c r="AW526"/>
  <c r="AW549" s="1"/>
  <c r="AS526"/>
  <c r="AN526"/>
  <c r="AN549" s="1"/>
  <c r="AJ526"/>
  <c r="AJ549" s="1"/>
  <c r="AF526"/>
  <c r="AF549" s="1"/>
  <c r="AB526"/>
  <c r="AB549" s="1"/>
  <c r="T526"/>
  <c r="T549" s="1"/>
  <c r="T635" s="1"/>
  <c r="E526"/>
  <c r="E549" s="1"/>
  <c r="BJ521"/>
  <c r="BD521"/>
  <c r="BC521"/>
  <c r="BB521"/>
  <c r="AZ521"/>
  <c r="AY521"/>
  <c r="AX521"/>
  <c r="AV521"/>
  <c r="AU521"/>
  <c r="AT521"/>
  <c r="AR521"/>
  <c r="AQ521"/>
  <c r="AP521"/>
  <c r="AM521"/>
  <c r="AL521"/>
  <c r="AK521"/>
  <c r="AI521"/>
  <c r="AH521"/>
  <c r="AG521"/>
  <c r="AD521"/>
  <c r="Z521"/>
  <c r="Y521"/>
  <c r="W521"/>
  <c r="V521"/>
  <c r="U521"/>
  <c r="S521"/>
  <c r="R521"/>
  <c r="Q521"/>
  <c r="P521"/>
  <c r="O521"/>
  <c r="N521"/>
  <c r="M521"/>
  <c r="L521"/>
  <c r="F521"/>
  <c r="BE520"/>
  <c r="BA520"/>
  <c r="AW520"/>
  <c r="AS520"/>
  <c r="BF520" s="1"/>
  <c r="AN520"/>
  <c r="AJ520"/>
  <c r="AF520"/>
  <c r="AB520"/>
  <c r="AO520" s="1"/>
  <c r="BI520" s="1"/>
  <c r="X520"/>
  <c r="BH520" s="1"/>
  <c r="T520"/>
  <c r="G520"/>
  <c r="BG520" s="1"/>
  <c r="E520"/>
  <c r="BE519"/>
  <c r="BA519"/>
  <c r="AW519"/>
  <c r="AS519"/>
  <c r="BF519" s="1"/>
  <c r="AN519"/>
  <c r="AJ519"/>
  <c r="AF519"/>
  <c r="AB519"/>
  <c r="AO519" s="1"/>
  <c r="BI519" s="1"/>
  <c r="T519"/>
  <c r="X519" s="1"/>
  <c r="BH519" s="1"/>
  <c r="E519"/>
  <c r="G519" s="1"/>
  <c r="BE518"/>
  <c r="BA518"/>
  <c r="AW518"/>
  <c r="AS518"/>
  <c r="BF518" s="1"/>
  <c r="AN518"/>
  <c r="AJ518"/>
  <c r="AF518"/>
  <c r="AB518"/>
  <c r="AO518" s="1"/>
  <c r="BI518" s="1"/>
  <c r="X518"/>
  <c r="BH518" s="1"/>
  <c r="T518"/>
  <c r="G518"/>
  <c r="BG518" s="1"/>
  <c r="E518"/>
  <c r="BE517"/>
  <c r="BA517"/>
  <c r="AW517"/>
  <c r="AS517"/>
  <c r="BF517" s="1"/>
  <c r="AN517"/>
  <c r="AJ517"/>
  <c r="AF517"/>
  <c r="AB517"/>
  <c r="AO517" s="1"/>
  <c r="BI517" s="1"/>
  <c r="T517"/>
  <c r="X517" s="1"/>
  <c r="BH517" s="1"/>
  <c r="E517"/>
  <c r="G517" s="1"/>
  <c r="BE516"/>
  <c r="BA516"/>
  <c r="AW516"/>
  <c r="AS516"/>
  <c r="BF516" s="1"/>
  <c r="AN516"/>
  <c r="AJ516"/>
  <c r="AF516"/>
  <c r="AB516"/>
  <c r="AO516" s="1"/>
  <c r="BI516" s="1"/>
  <c r="X516"/>
  <c r="BH516" s="1"/>
  <c r="T516"/>
  <c r="G516"/>
  <c r="BG516" s="1"/>
  <c r="BE515"/>
  <c r="BA515"/>
  <c r="AW515"/>
  <c r="AS515"/>
  <c r="BF515" s="1"/>
  <c r="AN515"/>
  <c r="AJ515"/>
  <c r="AF515"/>
  <c r="AB515"/>
  <c r="AO515" s="1"/>
  <c r="BI515" s="1"/>
  <c r="X515"/>
  <c r="T515"/>
  <c r="G515"/>
  <c r="BG515" s="1"/>
  <c r="E515"/>
  <c r="BE514"/>
  <c r="BA514"/>
  <c r="AW514"/>
  <c r="AS514"/>
  <c r="BF514" s="1"/>
  <c r="AN514"/>
  <c r="AJ514"/>
  <c r="AF514"/>
  <c r="AB514"/>
  <c r="AO514" s="1"/>
  <c r="BI514" s="1"/>
  <c r="T514"/>
  <c r="X514" s="1"/>
  <c r="E514"/>
  <c r="G514" s="1"/>
  <c r="BG514" s="1"/>
  <c r="BE513"/>
  <c r="BA513"/>
  <c r="AW513"/>
  <c r="AS513"/>
  <c r="BF513" s="1"/>
  <c r="AN513"/>
  <c r="AJ513"/>
  <c r="AF513"/>
  <c r="AB513"/>
  <c r="AO513" s="1"/>
  <c r="BI513" s="1"/>
  <c r="X513"/>
  <c r="T513"/>
  <c r="G513"/>
  <c r="BG513" s="1"/>
  <c r="E513"/>
  <c r="BE512"/>
  <c r="BA512"/>
  <c r="AW512"/>
  <c r="AS512"/>
  <c r="BF512" s="1"/>
  <c r="AN512"/>
  <c r="AJ512"/>
  <c r="AF512"/>
  <c r="AB512"/>
  <c r="AO512" s="1"/>
  <c r="BI512" s="1"/>
  <c r="T512"/>
  <c r="X512" s="1"/>
  <c r="E512"/>
  <c r="G512" s="1"/>
  <c r="BG512" s="1"/>
  <c r="BE510"/>
  <c r="BA510"/>
  <c r="AW510"/>
  <c r="AS510"/>
  <c r="BF510" s="1"/>
  <c r="AN510"/>
  <c r="AJ510"/>
  <c r="AF510"/>
  <c r="AB510"/>
  <c r="AO510" s="1"/>
  <c r="BI510" s="1"/>
  <c r="X510"/>
  <c r="T510"/>
  <c r="G510"/>
  <c r="BG510" s="1"/>
  <c r="E510"/>
  <c r="BE509"/>
  <c r="BA509"/>
  <c r="AW509"/>
  <c r="AS509"/>
  <c r="BF509" s="1"/>
  <c r="AN509"/>
  <c r="AJ509"/>
  <c r="AF509"/>
  <c r="AB509"/>
  <c r="AO509" s="1"/>
  <c r="BI509" s="1"/>
  <c r="T509"/>
  <c r="X509" s="1"/>
  <c r="E509"/>
  <c r="G509" s="1"/>
  <c r="BG509" s="1"/>
  <c r="BE508"/>
  <c r="BA508"/>
  <c r="AW508"/>
  <c r="AS508"/>
  <c r="BF508" s="1"/>
  <c r="AN508"/>
  <c r="AJ508"/>
  <c r="AF508"/>
  <c r="AB508"/>
  <c r="AO508" s="1"/>
  <c r="BI508" s="1"/>
  <c r="X508"/>
  <c r="T508"/>
  <c r="G508"/>
  <c r="BG508" s="1"/>
  <c r="E508"/>
  <c r="BE507"/>
  <c r="BA507"/>
  <c r="AW507"/>
  <c r="AS507"/>
  <c r="BF507" s="1"/>
  <c r="AN507"/>
  <c r="AJ507"/>
  <c r="AF507"/>
  <c r="AB507"/>
  <c r="AO507" s="1"/>
  <c r="BI507" s="1"/>
  <c r="T507"/>
  <c r="X507" s="1"/>
  <c r="E507"/>
  <c r="G507" s="1"/>
  <c r="BG507" s="1"/>
  <c r="BE506"/>
  <c r="BA506"/>
  <c r="AW506"/>
  <c r="AS506"/>
  <c r="BF506" s="1"/>
  <c r="AN506"/>
  <c r="AJ506"/>
  <c r="AF506"/>
  <c r="AB506"/>
  <c r="AO506" s="1"/>
  <c r="BI506" s="1"/>
  <c r="X506"/>
  <c r="T506"/>
  <c r="G506"/>
  <c r="BG506" s="1"/>
  <c r="BE505"/>
  <c r="BA505"/>
  <c r="AW505"/>
  <c r="AS505"/>
  <c r="BF505" s="1"/>
  <c r="AN505"/>
  <c r="AJ505"/>
  <c r="AF505"/>
  <c r="AB505"/>
  <c r="AO505" s="1"/>
  <c r="BI505" s="1"/>
  <c r="X505"/>
  <c r="BH505" s="1"/>
  <c r="T505"/>
  <c r="G505"/>
  <c r="BG505" s="1"/>
  <c r="E505"/>
  <c r="BE504"/>
  <c r="BA504"/>
  <c r="AW504"/>
  <c r="AS504"/>
  <c r="BF504" s="1"/>
  <c r="AN504"/>
  <c r="AJ504"/>
  <c r="AF504"/>
  <c r="AB504"/>
  <c r="AO504" s="1"/>
  <c r="BI504" s="1"/>
  <c r="T504"/>
  <c r="X504" s="1"/>
  <c r="BH504" s="1"/>
  <c r="E504"/>
  <c r="G504" s="1"/>
  <c r="BE503"/>
  <c r="BA503"/>
  <c r="AW503"/>
  <c r="AS503"/>
  <c r="BF503" s="1"/>
  <c r="AN503"/>
  <c r="AJ503"/>
  <c r="AF503"/>
  <c r="AB503"/>
  <c r="AO503" s="1"/>
  <c r="BI503" s="1"/>
  <c r="X503"/>
  <c r="BH503" s="1"/>
  <c r="T503"/>
  <c r="G503"/>
  <c r="BG503" s="1"/>
  <c r="E503"/>
  <c r="BE502"/>
  <c r="BA502"/>
  <c r="AW502"/>
  <c r="AS502"/>
  <c r="BF502" s="1"/>
  <c r="AN502"/>
  <c r="AJ502"/>
  <c r="AF502"/>
  <c r="AB502"/>
  <c r="AO502" s="1"/>
  <c r="BI502" s="1"/>
  <c r="T502"/>
  <c r="X502" s="1"/>
  <c r="G502"/>
  <c r="BE501"/>
  <c r="BA501"/>
  <c r="AW501"/>
  <c r="AS501"/>
  <c r="BF501" s="1"/>
  <c r="AN501"/>
  <c r="AJ501"/>
  <c r="AF501"/>
  <c r="AB501"/>
  <c r="AO501" s="1"/>
  <c r="BI501" s="1"/>
  <c r="T501"/>
  <c r="X501" s="1"/>
  <c r="BH501" s="1"/>
  <c r="E501"/>
  <c r="G501" s="1"/>
  <c r="BE500"/>
  <c r="BA500"/>
  <c r="AW500"/>
  <c r="AS500"/>
  <c r="BF500" s="1"/>
  <c r="AN500"/>
  <c r="AJ500"/>
  <c r="AF500"/>
  <c r="AB500"/>
  <c r="AO500" s="1"/>
  <c r="BI500" s="1"/>
  <c r="X500"/>
  <c r="BH500" s="1"/>
  <c r="T500"/>
  <c r="G500"/>
  <c r="BG500" s="1"/>
  <c r="BE499"/>
  <c r="BA499"/>
  <c r="AW499"/>
  <c r="AS499"/>
  <c r="BF499" s="1"/>
  <c r="AN499"/>
  <c r="AJ499"/>
  <c r="AF499"/>
  <c r="AB499"/>
  <c r="AO499" s="1"/>
  <c r="BI499" s="1"/>
  <c r="X499"/>
  <c r="T499"/>
  <c r="G499"/>
  <c r="BG499" s="1"/>
  <c r="E499"/>
  <c r="BE498"/>
  <c r="BA498"/>
  <c r="AW498"/>
  <c r="AS498"/>
  <c r="BF498" s="1"/>
  <c r="AN498"/>
  <c r="AJ498"/>
  <c r="AF498"/>
  <c r="AB498"/>
  <c r="AO498" s="1"/>
  <c r="BI498" s="1"/>
  <c r="T498"/>
  <c r="X498" s="1"/>
  <c r="G498"/>
  <c r="BE497"/>
  <c r="BA497"/>
  <c r="AW497"/>
  <c r="AS497"/>
  <c r="BF497" s="1"/>
  <c r="AN497"/>
  <c r="AJ497"/>
  <c r="AF497"/>
  <c r="AB497"/>
  <c r="AO497" s="1"/>
  <c r="BI497" s="1"/>
  <c r="T497"/>
  <c r="X497" s="1"/>
  <c r="E497"/>
  <c r="G497" s="1"/>
  <c r="BG497" s="1"/>
  <c r="BE496"/>
  <c r="BA496"/>
  <c r="AW496"/>
  <c r="AS496"/>
  <c r="BF496" s="1"/>
  <c r="AN496"/>
  <c r="AJ496"/>
  <c r="AF496"/>
  <c r="AB496"/>
  <c r="AO496" s="1"/>
  <c r="BI496" s="1"/>
  <c r="X496"/>
  <c r="T496"/>
  <c r="G496"/>
  <c r="BG496" s="1"/>
  <c r="E496"/>
  <c r="BE495"/>
  <c r="BA495"/>
  <c r="AW495"/>
  <c r="AS495"/>
  <c r="BF495" s="1"/>
  <c r="AN495"/>
  <c r="AJ495"/>
  <c r="AF495"/>
  <c r="AB495"/>
  <c r="AO495" s="1"/>
  <c r="BI495" s="1"/>
  <c r="T495"/>
  <c r="X495" s="1"/>
  <c r="E495"/>
  <c r="G495" s="1"/>
  <c r="BG495" s="1"/>
  <c r="BE494"/>
  <c r="BA494"/>
  <c r="AW494"/>
  <c r="AS494"/>
  <c r="BF494" s="1"/>
  <c r="AN494"/>
  <c r="AJ494"/>
  <c r="AF494"/>
  <c r="AB494"/>
  <c r="AO494" s="1"/>
  <c r="BI494" s="1"/>
  <c r="X494"/>
  <c r="T494"/>
  <c r="G494"/>
  <c r="BG494" s="1"/>
  <c r="E494"/>
  <c r="BE493"/>
  <c r="BA493"/>
  <c r="AW493"/>
  <c r="AS493"/>
  <c r="BF493" s="1"/>
  <c r="AN493"/>
  <c r="AJ493"/>
  <c r="AF493"/>
  <c r="AB493"/>
  <c r="AO493" s="1"/>
  <c r="BI493" s="1"/>
  <c r="T493"/>
  <c r="X493" s="1"/>
  <c r="E493"/>
  <c r="G493" s="1"/>
  <c r="BG493" s="1"/>
  <c r="BE492"/>
  <c r="BA492"/>
  <c r="AW492"/>
  <c r="AS492"/>
  <c r="BF492" s="1"/>
  <c r="AN492"/>
  <c r="AJ492"/>
  <c r="AF492"/>
  <c r="AB492"/>
  <c r="AO492" s="1"/>
  <c r="BI492" s="1"/>
  <c r="X492"/>
  <c r="T492"/>
  <c r="G492"/>
  <c r="BG492" s="1"/>
  <c r="E492"/>
  <c r="BE491"/>
  <c r="BA491"/>
  <c r="AW491"/>
  <c r="AS491"/>
  <c r="BF491" s="1"/>
  <c r="AN491"/>
  <c r="AJ491"/>
  <c r="AF491"/>
  <c r="AB491"/>
  <c r="AO491" s="1"/>
  <c r="BI491" s="1"/>
  <c r="T491"/>
  <c r="X491" s="1"/>
  <c r="E491"/>
  <c r="G491" s="1"/>
  <c r="BG491" s="1"/>
  <c r="BE490"/>
  <c r="BA490"/>
  <c r="AW490"/>
  <c r="AS490"/>
  <c r="BF490" s="1"/>
  <c r="AN490"/>
  <c r="AJ490"/>
  <c r="AF490"/>
  <c r="AB490"/>
  <c r="AO490" s="1"/>
  <c r="BI490" s="1"/>
  <c r="X490"/>
  <c r="T490"/>
  <c r="G490"/>
  <c r="BG490" s="1"/>
  <c r="E490"/>
  <c r="BE489"/>
  <c r="BA489"/>
  <c r="AW489"/>
  <c r="AS489"/>
  <c r="BF489" s="1"/>
  <c r="AN489"/>
  <c r="AJ489"/>
  <c r="AF489"/>
  <c r="AB489"/>
  <c r="AO489" s="1"/>
  <c r="BI489" s="1"/>
  <c r="T489"/>
  <c r="X489" s="1"/>
  <c r="E489"/>
  <c r="G489" s="1"/>
  <c r="BG489" s="1"/>
  <c r="BE488"/>
  <c r="BA488"/>
  <c r="AW488"/>
  <c r="AS488"/>
  <c r="BF488" s="1"/>
  <c r="AN488"/>
  <c r="AJ488"/>
  <c r="AF488"/>
  <c r="AB488"/>
  <c r="AO488" s="1"/>
  <c r="BI488" s="1"/>
  <c r="X488"/>
  <c r="T488"/>
  <c r="G488"/>
  <c r="BG488" s="1"/>
  <c r="E488"/>
  <c r="BE487"/>
  <c r="BA487"/>
  <c r="AW487"/>
  <c r="AS487"/>
  <c r="BF487" s="1"/>
  <c r="AN487"/>
  <c r="AJ487"/>
  <c r="AF487"/>
  <c r="AB487"/>
  <c r="AO487" s="1"/>
  <c r="BI487" s="1"/>
  <c r="T487"/>
  <c r="X487" s="1"/>
  <c r="E487"/>
  <c r="G487" s="1"/>
  <c r="BG487" s="1"/>
  <c r="BE486"/>
  <c r="BA486"/>
  <c r="AW486"/>
  <c r="AS486"/>
  <c r="BF486" s="1"/>
  <c r="AN486"/>
  <c r="AJ486"/>
  <c r="AF486"/>
  <c r="AB486"/>
  <c r="AO486" s="1"/>
  <c r="BI486" s="1"/>
  <c r="X486"/>
  <c r="T486"/>
  <c r="G486"/>
  <c r="BG486" s="1"/>
  <c r="BE485"/>
  <c r="BA485"/>
  <c r="AW485"/>
  <c r="AS485"/>
  <c r="BF485" s="1"/>
  <c r="AN485"/>
  <c r="AJ485"/>
  <c r="AF485"/>
  <c r="AB485"/>
  <c r="AO485" s="1"/>
  <c r="BI485" s="1"/>
  <c r="X485"/>
  <c r="BH485" s="1"/>
  <c r="T485"/>
  <c r="G485"/>
  <c r="BG485" s="1"/>
  <c r="E485"/>
  <c r="BE484"/>
  <c r="BA484"/>
  <c r="AW484"/>
  <c r="AS484"/>
  <c r="BF484" s="1"/>
  <c r="AN484"/>
  <c r="AJ484"/>
  <c r="AF484"/>
  <c r="AB484"/>
  <c r="AO484" s="1"/>
  <c r="BI484" s="1"/>
  <c r="T484"/>
  <c r="X484" s="1"/>
  <c r="G484"/>
  <c r="BE483"/>
  <c r="BA483"/>
  <c r="AW483"/>
  <c r="AS483"/>
  <c r="BF483" s="1"/>
  <c r="AN483"/>
  <c r="AJ483"/>
  <c r="AF483"/>
  <c r="AB483"/>
  <c r="AO483" s="1"/>
  <c r="BI483" s="1"/>
  <c r="T483"/>
  <c r="X483" s="1"/>
  <c r="BH483" s="1"/>
  <c r="E483"/>
  <c r="G483" s="1"/>
  <c r="BE482"/>
  <c r="BA482"/>
  <c r="AW482"/>
  <c r="AS482"/>
  <c r="BF482" s="1"/>
  <c r="AN482"/>
  <c r="AJ482"/>
  <c r="AF482"/>
  <c r="AB482"/>
  <c r="AO482" s="1"/>
  <c r="BI482" s="1"/>
  <c r="X482"/>
  <c r="BH482" s="1"/>
  <c r="T482"/>
  <c r="G482"/>
  <c r="BG482" s="1"/>
  <c r="E482"/>
  <c r="BE481"/>
  <c r="BA481"/>
  <c r="AW481"/>
  <c r="AS481"/>
  <c r="BF481" s="1"/>
  <c r="AN481"/>
  <c r="AJ481"/>
  <c r="AF481"/>
  <c r="AB481"/>
  <c r="AO481" s="1"/>
  <c r="BI481" s="1"/>
  <c r="T481"/>
  <c r="X481" s="1"/>
  <c r="G481"/>
  <c r="BE480"/>
  <c r="BA480"/>
  <c r="AW480"/>
  <c r="AS480"/>
  <c r="BF480" s="1"/>
  <c r="AN480"/>
  <c r="AJ480"/>
  <c r="AF480"/>
  <c r="AB480"/>
  <c r="AO480" s="1"/>
  <c r="BI480" s="1"/>
  <c r="T480"/>
  <c r="X480" s="1"/>
  <c r="BH480" s="1"/>
  <c r="E480"/>
  <c r="G480" s="1"/>
  <c r="BE479"/>
  <c r="BA479"/>
  <c r="AW479"/>
  <c r="AS479"/>
  <c r="BF479" s="1"/>
  <c r="AN479"/>
  <c r="AJ479"/>
  <c r="AF479"/>
  <c r="AB479"/>
  <c r="AO479" s="1"/>
  <c r="BI479" s="1"/>
  <c r="X479"/>
  <c r="BH479" s="1"/>
  <c r="T479"/>
  <c r="G479"/>
  <c r="BG479" s="1"/>
  <c r="E479"/>
  <c r="BE478"/>
  <c r="BA478"/>
  <c r="AW478"/>
  <c r="AS478"/>
  <c r="BF478" s="1"/>
  <c r="AN478"/>
  <c r="AJ478"/>
  <c r="AF478"/>
  <c r="AB478"/>
  <c r="AO478" s="1"/>
  <c r="BI478" s="1"/>
  <c r="T478"/>
  <c r="X478" s="1"/>
  <c r="G478"/>
  <c r="BE477"/>
  <c r="BA477"/>
  <c r="AW477"/>
  <c r="AS477"/>
  <c r="BF477" s="1"/>
  <c r="AN477"/>
  <c r="AJ477"/>
  <c r="AF477"/>
  <c r="AB477"/>
  <c r="AO477" s="1"/>
  <c r="BI477" s="1"/>
  <c r="T477"/>
  <c r="X477" s="1"/>
  <c r="BH477" s="1"/>
  <c r="E477"/>
  <c r="G477" s="1"/>
  <c r="BE476"/>
  <c r="BA476"/>
  <c r="AW476"/>
  <c r="AS476"/>
  <c r="BF476" s="1"/>
  <c r="AN476"/>
  <c r="AJ476"/>
  <c r="AF476"/>
  <c r="AB476"/>
  <c r="AO476" s="1"/>
  <c r="BI476" s="1"/>
  <c r="X476"/>
  <c r="BH476" s="1"/>
  <c r="T476"/>
  <c r="G476"/>
  <c r="BG476" s="1"/>
  <c r="E476"/>
  <c r="BE475"/>
  <c r="BA475"/>
  <c r="AW475"/>
  <c r="AS475"/>
  <c r="BF475" s="1"/>
  <c r="AN475"/>
  <c r="AJ475"/>
  <c r="AF475"/>
  <c r="AB475"/>
  <c r="AO475" s="1"/>
  <c r="BI475" s="1"/>
  <c r="T475"/>
  <c r="X475" s="1"/>
  <c r="G475"/>
  <c r="BE474"/>
  <c r="BA474"/>
  <c r="AW474"/>
  <c r="AS474"/>
  <c r="BF474" s="1"/>
  <c r="AN474"/>
  <c r="AJ474"/>
  <c r="AF474"/>
  <c r="AB474"/>
  <c r="AO474" s="1"/>
  <c r="BI474" s="1"/>
  <c r="T474"/>
  <c r="X474" s="1"/>
  <c r="BH474" s="1"/>
  <c r="E474"/>
  <c r="G474" s="1"/>
  <c r="BE473"/>
  <c r="BA473"/>
  <c r="AW473"/>
  <c r="AS473"/>
  <c r="BF473" s="1"/>
  <c r="AN473"/>
  <c r="AJ473"/>
  <c r="AF473"/>
  <c r="AB473"/>
  <c r="AO473" s="1"/>
  <c r="BI473" s="1"/>
  <c r="X473"/>
  <c r="BH473" s="1"/>
  <c r="T473"/>
  <c r="G473"/>
  <c r="BG473" s="1"/>
  <c r="BE472"/>
  <c r="BA472"/>
  <c r="AW472"/>
  <c r="AS472"/>
  <c r="BF472" s="1"/>
  <c r="AN472"/>
  <c r="AJ472"/>
  <c r="AF472"/>
  <c r="AB472"/>
  <c r="AO472" s="1"/>
  <c r="BI472" s="1"/>
  <c r="X472"/>
  <c r="T472"/>
  <c r="G472"/>
  <c r="BG472" s="1"/>
  <c r="E472"/>
  <c r="BE471"/>
  <c r="BA471"/>
  <c r="AW471"/>
  <c r="AS471"/>
  <c r="BF471" s="1"/>
  <c r="AN471"/>
  <c r="AJ471"/>
  <c r="AF471"/>
  <c r="AB471"/>
  <c r="AO471" s="1"/>
  <c r="BI471" s="1"/>
  <c r="T471"/>
  <c r="X471" s="1"/>
  <c r="G471"/>
  <c r="BE470"/>
  <c r="BA470"/>
  <c r="AW470"/>
  <c r="AS470"/>
  <c r="BF470" s="1"/>
  <c r="AN470"/>
  <c r="AJ470"/>
  <c r="AF470"/>
  <c r="AB470"/>
  <c r="AO470" s="1"/>
  <c r="BI470" s="1"/>
  <c r="T470"/>
  <c r="X470" s="1"/>
  <c r="E470"/>
  <c r="G470" s="1"/>
  <c r="BG470" s="1"/>
  <c r="BE469"/>
  <c r="BA469"/>
  <c r="AW469"/>
  <c r="AS469"/>
  <c r="BF469" s="1"/>
  <c r="AN469"/>
  <c r="AJ469"/>
  <c r="AF469"/>
  <c r="AB469"/>
  <c r="AO469" s="1"/>
  <c r="BI469" s="1"/>
  <c r="X469"/>
  <c r="T469"/>
  <c r="G469"/>
  <c r="BG469" s="1"/>
  <c r="E469"/>
  <c r="BE468"/>
  <c r="BA468"/>
  <c r="AW468"/>
  <c r="AS468"/>
  <c r="BF468" s="1"/>
  <c r="AN468"/>
  <c r="AJ468"/>
  <c r="AF468"/>
  <c r="AB468"/>
  <c r="AO468" s="1"/>
  <c r="BI468" s="1"/>
  <c r="T468"/>
  <c r="X468" s="1"/>
  <c r="E468"/>
  <c r="G468" s="1"/>
  <c r="BG468" s="1"/>
  <c r="BE467"/>
  <c r="BA467"/>
  <c r="AW467"/>
  <c r="AS467"/>
  <c r="BF467" s="1"/>
  <c r="AN467"/>
  <c r="AJ467"/>
  <c r="AF467"/>
  <c r="AB467"/>
  <c r="AO467" s="1"/>
  <c r="BI467" s="1"/>
  <c r="X467"/>
  <c r="T467"/>
  <c r="G467"/>
  <c r="BG467" s="1"/>
  <c r="E467"/>
  <c r="BE465"/>
  <c r="BA465"/>
  <c r="AW465"/>
  <c r="AS465"/>
  <c r="BF465" s="1"/>
  <c r="AN465"/>
  <c r="AJ465"/>
  <c r="AF465"/>
  <c r="AB465"/>
  <c r="AO465" s="1"/>
  <c r="BI465" s="1"/>
  <c r="T465"/>
  <c r="X465" s="1"/>
  <c r="E465"/>
  <c r="G465" s="1"/>
  <c r="BG465" s="1"/>
  <c r="BE463"/>
  <c r="BA463"/>
  <c r="AW463"/>
  <c r="AS463"/>
  <c r="BF463" s="1"/>
  <c r="AN463"/>
  <c r="AJ463"/>
  <c r="AF463"/>
  <c r="AB463"/>
  <c r="AO463" s="1"/>
  <c r="BI463" s="1"/>
  <c r="X463"/>
  <c r="T463"/>
  <c r="G463"/>
  <c r="BG463" s="1"/>
  <c r="E463"/>
  <c r="BE462"/>
  <c r="BA462"/>
  <c r="AW462"/>
  <c r="AS462"/>
  <c r="BF462" s="1"/>
  <c r="AN462"/>
  <c r="AJ462"/>
  <c r="AF462"/>
  <c r="AB462"/>
  <c r="AO462" s="1"/>
  <c r="BI462" s="1"/>
  <c r="T462"/>
  <c r="X462" s="1"/>
  <c r="E462"/>
  <c r="G462" s="1"/>
  <c r="BG462" s="1"/>
  <c r="BE461"/>
  <c r="BA461"/>
  <c r="AW461"/>
  <c r="AS461"/>
  <c r="BF461" s="1"/>
  <c r="AN461"/>
  <c r="AJ461"/>
  <c r="AF461"/>
  <c r="AB461"/>
  <c r="AO461" s="1"/>
  <c r="BI461" s="1"/>
  <c r="X461"/>
  <c r="T461"/>
  <c r="G461"/>
  <c r="BG461" s="1"/>
  <c r="BE460"/>
  <c r="BA460"/>
  <c r="AW460"/>
  <c r="AS460"/>
  <c r="BF460" s="1"/>
  <c r="AN460"/>
  <c r="AJ460"/>
  <c r="AF460"/>
  <c r="AB460"/>
  <c r="AO460" s="1"/>
  <c r="BI460" s="1"/>
  <c r="X460"/>
  <c r="BH460" s="1"/>
  <c r="T460"/>
  <c r="G460"/>
  <c r="BG460" s="1"/>
  <c r="E460"/>
  <c r="BE459"/>
  <c r="BA459"/>
  <c r="AW459"/>
  <c r="AS459"/>
  <c r="BF459" s="1"/>
  <c r="AN459"/>
  <c r="AJ459"/>
  <c r="AF459"/>
  <c r="AB459"/>
  <c r="AO459" s="1"/>
  <c r="BI459" s="1"/>
  <c r="T459"/>
  <c r="X459" s="1"/>
  <c r="G459"/>
  <c r="BE458"/>
  <c r="BA458"/>
  <c r="AW458"/>
  <c r="AS458"/>
  <c r="BF458" s="1"/>
  <c r="AN458"/>
  <c r="AJ458"/>
  <c r="AF458"/>
  <c r="AB458"/>
  <c r="AO458" s="1"/>
  <c r="BI458" s="1"/>
  <c r="T458"/>
  <c r="X458" s="1"/>
  <c r="BH458" s="1"/>
  <c r="E458"/>
  <c r="G458" s="1"/>
  <c r="BE457"/>
  <c r="BA457"/>
  <c r="AW457"/>
  <c r="AS457"/>
  <c r="BF457" s="1"/>
  <c r="AN457"/>
  <c r="AJ457"/>
  <c r="AF457"/>
  <c r="AE457"/>
  <c r="AB457"/>
  <c r="AO457" s="1"/>
  <c r="BI457" s="1"/>
  <c r="T457"/>
  <c r="X457" s="1"/>
  <c r="E457"/>
  <c r="G457" s="1"/>
  <c r="BG457" s="1"/>
  <c r="BE456"/>
  <c r="BA456"/>
  <c r="AW456"/>
  <c r="AS456"/>
  <c r="BF456" s="1"/>
  <c r="AN456"/>
  <c r="AJ456"/>
  <c r="AF456"/>
  <c r="AB456"/>
  <c r="AO456" s="1"/>
  <c r="BI456" s="1"/>
  <c r="X456"/>
  <c r="T456"/>
  <c r="G456"/>
  <c r="BG456" s="1"/>
  <c r="E456"/>
  <c r="BE455"/>
  <c r="BA455"/>
  <c r="AW455"/>
  <c r="AS455"/>
  <c r="BF455" s="1"/>
  <c r="AN455"/>
  <c r="AJ455"/>
  <c r="AE455"/>
  <c r="AF455" s="1"/>
  <c r="AO455" s="1"/>
  <c r="AB455"/>
  <c r="X455"/>
  <c r="BH455" s="1"/>
  <c r="T455"/>
  <c r="G455"/>
  <c r="BG455" s="1"/>
  <c r="E455"/>
  <c r="BE453"/>
  <c r="BA453"/>
  <c r="AW453"/>
  <c r="AS453"/>
  <c r="BF453" s="1"/>
  <c r="AN453"/>
  <c r="AJ453"/>
  <c r="AF453"/>
  <c r="AB453"/>
  <c r="AO453" s="1"/>
  <c r="BI453" s="1"/>
  <c r="T453"/>
  <c r="X453" s="1"/>
  <c r="E453"/>
  <c r="G453" s="1"/>
  <c r="BG453" s="1"/>
  <c r="BE452"/>
  <c r="BA452"/>
  <c r="AW452"/>
  <c r="AS452"/>
  <c r="BF452" s="1"/>
  <c r="AN452"/>
  <c r="AJ452"/>
  <c r="AF452"/>
  <c r="AE452"/>
  <c r="AB452"/>
  <c r="AO452" s="1"/>
  <c r="T452"/>
  <c r="X452" s="1"/>
  <c r="BH452" s="1"/>
  <c r="E452"/>
  <c r="G452" s="1"/>
  <c r="BE450"/>
  <c r="BA450"/>
  <c r="AW450"/>
  <c r="AS450"/>
  <c r="BF450" s="1"/>
  <c r="AN450"/>
  <c r="AJ450"/>
  <c r="AF450"/>
  <c r="AB450"/>
  <c r="AO450" s="1"/>
  <c r="BI450" s="1"/>
  <c r="X450"/>
  <c r="BH450" s="1"/>
  <c r="T450"/>
  <c r="G450"/>
  <c r="BG450" s="1"/>
  <c r="E450"/>
  <c r="BE449"/>
  <c r="BE521" s="1"/>
  <c r="BA449"/>
  <c r="BA521" s="1"/>
  <c r="AW449"/>
  <c r="AW521" s="1"/>
  <c r="AS449"/>
  <c r="AS521" s="1"/>
  <c r="AN449"/>
  <c r="AN521" s="1"/>
  <c r="AJ449"/>
  <c r="AJ521" s="1"/>
  <c r="AE449"/>
  <c r="AE521" s="1"/>
  <c r="AB449"/>
  <c r="AB521" s="1"/>
  <c r="X449"/>
  <c r="X521" s="1"/>
  <c r="T449"/>
  <c r="T521" s="1"/>
  <c r="G449"/>
  <c r="G521" s="1"/>
  <c r="E449"/>
  <c r="E521" s="1"/>
  <c r="BJ444"/>
  <c r="BD444"/>
  <c r="BC444"/>
  <c r="BB444"/>
  <c r="AZ444"/>
  <c r="AY444"/>
  <c r="AX444"/>
  <c r="AV444"/>
  <c r="AU444"/>
  <c r="AT444"/>
  <c r="AR444"/>
  <c r="AQ444"/>
  <c r="AP444"/>
  <c r="AM444"/>
  <c r="AL444"/>
  <c r="AK444"/>
  <c r="AI444"/>
  <c r="AH444"/>
  <c r="AG444"/>
  <c r="AD444"/>
  <c r="Z444"/>
  <c r="Y444"/>
  <c r="W444"/>
  <c r="V444"/>
  <c r="U444"/>
  <c r="S444"/>
  <c r="R444"/>
  <c r="Q444"/>
  <c r="P444"/>
  <c r="O444"/>
  <c r="N444"/>
  <c r="M444"/>
  <c r="L444"/>
  <c r="F444"/>
  <c r="BE443"/>
  <c r="BA443"/>
  <c r="AW443"/>
  <c r="AS443"/>
  <c r="BF443" s="1"/>
  <c r="AN443"/>
  <c r="AJ443"/>
  <c r="AF443"/>
  <c r="AB443"/>
  <c r="AO443" s="1"/>
  <c r="BI443" s="1"/>
  <c r="T443"/>
  <c r="X443" s="1"/>
  <c r="BH443" s="1"/>
  <c r="E443"/>
  <c r="G443" s="1"/>
  <c r="BE442"/>
  <c r="BA442"/>
  <c r="AW442"/>
  <c r="AS442"/>
  <c r="BF442" s="1"/>
  <c r="AN442"/>
  <c r="AJ442"/>
  <c r="AF442"/>
  <c r="AB442"/>
  <c r="AO442" s="1"/>
  <c r="BI442" s="1"/>
  <c r="X442"/>
  <c r="BH442" s="1"/>
  <c r="T442"/>
  <c r="G442"/>
  <c r="BG442" s="1"/>
  <c r="E442"/>
  <c r="BE441"/>
  <c r="BA441"/>
  <c r="AW441"/>
  <c r="AS441"/>
  <c r="BF441" s="1"/>
  <c r="AN441"/>
  <c r="AJ441"/>
  <c r="AF441"/>
  <c r="AB441"/>
  <c r="AO441" s="1"/>
  <c r="BI441" s="1"/>
  <c r="T441"/>
  <c r="X441" s="1"/>
  <c r="BH441" s="1"/>
  <c r="E441"/>
  <c r="G441" s="1"/>
  <c r="BE440"/>
  <c r="BA440"/>
  <c r="AW440"/>
  <c r="AS440"/>
  <c r="BF440" s="1"/>
  <c r="AN440"/>
  <c r="AJ440"/>
  <c r="AF440"/>
  <c r="AB440"/>
  <c r="AO440" s="1"/>
  <c r="BI440" s="1"/>
  <c r="X440"/>
  <c r="BH440" s="1"/>
  <c r="T440"/>
  <c r="G440"/>
  <c r="BG440" s="1"/>
  <c r="E440"/>
  <c r="BE438"/>
  <c r="BA438"/>
  <c r="AW438"/>
  <c r="AS438"/>
  <c r="BF438" s="1"/>
  <c r="AN438"/>
  <c r="AJ438"/>
  <c r="AF438"/>
  <c r="AB438"/>
  <c r="AO438" s="1"/>
  <c r="BI438" s="1"/>
  <c r="T438"/>
  <c r="X438" s="1"/>
  <c r="BH438" s="1"/>
  <c r="E438"/>
  <c r="G438" s="1"/>
  <c r="BE437"/>
  <c r="BA437"/>
  <c r="AW437"/>
  <c r="AS437"/>
  <c r="BF437" s="1"/>
  <c r="AN437"/>
  <c r="AJ437"/>
  <c r="AF437"/>
  <c r="AB437"/>
  <c r="AO437" s="1"/>
  <c r="BI437" s="1"/>
  <c r="X437"/>
  <c r="BH437" s="1"/>
  <c r="T437"/>
  <c r="G437"/>
  <c r="BG437" s="1"/>
  <c r="E437"/>
  <c r="BE436"/>
  <c r="BA436"/>
  <c r="AW436"/>
  <c r="AS436"/>
  <c r="BF436" s="1"/>
  <c r="AN436"/>
  <c r="AJ436"/>
  <c r="AF436"/>
  <c r="AB436"/>
  <c r="AO436" s="1"/>
  <c r="BI436" s="1"/>
  <c r="T436"/>
  <c r="X436" s="1"/>
  <c r="BH436" s="1"/>
  <c r="E436"/>
  <c r="G436" s="1"/>
  <c r="BE435"/>
  <c r="BA435"/>
  <c r="AW435"/>
  <c r="AS435"/>
  <c r="BF435" s="1"/>
  <c r="AN435"/>
  <c r="AJ435"/>
  <c r="AF435"/>
  <c r="AB435"/>
  <c r="AO435" s="1"/>
  <c r="BI435" s="1"/>
  <c r="X435"/>
  <c r="BH435" s="1"/>
  <c r="T435"/>
  <c r="G435"/>
  <c r="BG435" s="1"/>
  <c r="E435"/>
  <c r="BE433"/>
  <c r="BA433"/>
  <c r="AW433"/>
  <c r="AS433"/>
  <c r="BF433" s="1"/>
  <c r="AN433"/>
  <c r="AJ433"/>
  <c r="AF433"/>
  <c r="AB433"/>
  <c r="AO433" s="1"/>
  <c r="BI433" s="1"/>
  <c r="T433"/>
  <c r="X433" s="1"/>
  <c r="BH433" s="1"/>
  <c r="E433"/>
  <c r="G433" s="1"/>
  <c r="BE432"/>
  <c r="BA432"/>
  <c r="AW432"/>
  <c r="AS432"/>
  <c r="BF432" s="1"/>
  <c r="AN432"/>
  <c r="AJ432"/>
  <c r="AF432"/>
  <c r="AB432"/>
  <c r="AO432" s="1"/>
  <c r="BI432" s="1"/>
  <c r="X432"/>
  <c r="BH432" s="1"/>
  <c r="T432"/>
  <c r="G432"/>
  <c r="BG432" s="1"/>
  <c r="E432"/>
  <c r="BE431"/>
  <c r="BA431"/>
  <c r="AW431"/>
  <c r="AS431"/>
  <c r="BF431" s="1"/>
  <c r="AN431"/>
  <c r="AJ431"/>
  <c r="AF431"/>
  <c r="AB431"/>
  <c r="AO431" s="1"/>
  <c r="BI431" s="1"/>
  <c r="T431"/>
  <c r="X431" s="1"/>
  <c r="BH431" s="1"/>
  <c r="E431"/>
  <c r="G431" s="1"/>
  <c r="BE430"/>
  <c r="BA430"/>
  <c r="AW430"/>
  <c r="AS430"/>
  <c r="BF430" s="1"/>
  <c r="AN430"/>
  <c r="AJ430"/>
  <c r="AF430"/>
  <c r="AB430"/>
  <c r="AO430" s="1"/>
  <c r="BI430" s="1"/>
  <c r="X430"/>
  <c r="BH430" s="1"/>
  <c r="T430"/>
  <c r="G430"/>
  <c r="BG430" s="1"/>
  <c r="E430"/>
  <c r="BE428"/>
  <c r="BA428"/>
  <c r="AW428"/>
  <c r="AS428"/>
  <c r="BF428" s="1"/>
  <c r="AN428"/>
  <c r="AJ428"/>
  <c r="AF428"/>
  <c r="AB428"/>
  <c r="AO428" s="1"/>
  <c r="BI428" s="1"/>
  <c r="T428"/>
  <c r="X428" s="1"/>
  <c r="BH428" s="1"/>
  <c r="E428"/>
  <c r="G428" s="1"/>
  <c r="BE427"/>
  <c r="BA427"/>
  <c r="AW427"/>
  <c r="AS427"/>
  <c r="BF427" s="1"/>
  <c r="AN427"/>
  <c r="AJ427"/>
  <c r="AF427"/>
  <c r="AB427"/>
  <c r="AO427" s="1"/>
  <c r="BI427" s="1"/>
  <c r="X427"/>
  <c r="BH427" s="1"/>
  <c r="T427"/>
  <c r="G427"/>
  <c r="BG427" s="1"/>
  <c r="E427"/>
  <c r="BE426"/>
  <c r="BA426"/>
  <c r="AW426"/>
  <c r="AS426"/>
  <c r="BF426" s="1"/>
  <c r="AN426"/>
  <c r="AJ426"/>
  <c r="AF426"/>
  <c r="AB426"/>
  <c r="AO426" s="1"/>
  <c r="BI426" s="1"/>
  <c r="T426"/>
  <c r="X426" s="1"/>
  <c r="BH426" s="1"/>
  <c r="E426"/>
  <c r="G426" s="1"/>
  <c r="BE425"/>
  <c r="BA425"/>
  <c r="AW425"/>
  <c r="AS425"/>
  <c r="BF425" s="1"/>
  <c r="AN425"/>
  <c r="AJ425"/>
  <c r="AF425"/>
  <c r="AB425"/>
  <c r="AO425" s="1"/>
  <c r="BI425" s="1"/>
  <c r="X425"/>
  <c r="BH425" s="1"/>
  <c r="T425"/>
  <c r="G425"/>
  <c r="BG425" s="1"/>
  <c r="BE424"/>
  <c r="BA424"/>
  <c r="AW424"/>
  <c r="AS424"/>
  <c r="BF424" s="1"/>
  <c r="AN424"/>
  <c r="AJ424"/>
  <c r="AF424"/>
  <c r="AB424"/>
  <c r="AO424" s="1"/>
  <c r="BI424" s="1"/>
  <c r="X424"/>
  <c r="T424"/>
  <c r="G424"/>
  <c r="BG424" s="1"/>
  <c r="E424"/>
  <c r="BE423"/>
  <c r="BA423"/>
  <c r="AW423"/>
  <c r="AS423"/>
  <c r="BF423" s="1"/>
  <c r="AN423"/>
  <c r="AJ423"/>
  <c r="AF423"/>
  <c r="AB423"/>
  <c r="AO423" s="1"/>
  <c r="BI423" s="1"/>
  <c r="T423"/>
  <c r="X423" s="1"/>
  <c r="G423"/>
  <c r="BE422"/>
  <c r="BA422"/>
  <c r="AW422"/>
  <c r="AS422"/>
  <c r="BF422" s="1"/>
  <c r="AN422"/>
  <c r="AJ422"/>
  <c r="AF422"/>
  <c r="AB422"/>
  <c r="AO422" s="1"/>
  <c r="BI422" s="1"/>
  <c r="T422"/>
  <c r="X422" s="1"/>
  <c r="E422"/>
  <c r="G422" s="1"/>
  <c r="BG422" s="1"/>
  <c r="BE421"/>
  <c r="BA421"/>
  <c r="AW421"/>
  <c r="AS421"/>
  <c r="BF421" s="1"/>
  <c r="AN421"/>
  <c r="AJ421"/>
  <c r="AF421"/>
  <c r="AB421"/>
  <c r="AO421" s="1"/>
  <c r="BI421" s="1"/>
  <c r="X421"/>
  <c r="T421"/>
  <c r="G421"/>
  <c r="BG421" s="1"/>
  <c r="BE420"/>
  <c r="BA420"/>
  <c r="AW420"/>
  <c r="AS420"/>
  <c r="BF420" s="1"/>
  <c r="AN420"/>
  <c r="AJ420"/>
  <c r="AF420"/>
  <c r="AB420"/>
  <c r="AO420" s="1"/>
  <c r="BI420" s="1"/>
  <c r="X420"/>
  <c r="BH420" s="1"/>
  <c r="T420"/>
  <c r="G420"/>
  <c r="BG420" s="1"/>
  <c r="E420"/>
  <c r="BE419"/>
  <c r="BA419"/>
  <c r="AW419"/>
  <c r="AS419"/>
  <c r="BF419" s="1"/>
  <c r="AN419"/>
  <c r="AJ419"/>
  <c r="AF419"/>
  <c r="AB419"/>
  <c r="AO419" s="1"/>
  <c r="BI419" s="1"/>
  <c r="T419"/>
  <c r="X419" s="1"/>
  <c r="BH419" s="1"/>
  <c r="E419"/>
  <c r="G419" s="1"/>
  <c r="BE418"/>
  <c r="BA418"/>
  <c r="AW418"/>
  <c r="AS418"/>
  <c r="BF418" s="1"/>
  <c r="AN418"/>
  <c r="AJ418"/>
  <c r="AF418"/>
  <c r="AB418"/>
  <c r="AO418" s="1"/>
  <c r="BI418" s="1"/>
  <c r="X418"/>
  <c r="BH418" s="1"/>
  <c r="T418"/>
  <c r="G418"/>
  <c r="BG418" s="1"/>
  <c r="E418"/>
  <c r="BE417"/>
  <c r="BA417"/>
  <c r="AW417"/>
  <c r="AS417"/>
  <c r="BF417" s="1"/>
  <c r="AN417"/>
  <c r="AJ417"/>
  <c r="AF417"/>
  <c r="AB417"/>
  <c r="AO417" s="1"/>
  <c r="BI417" s="1"/>
  <c r="T417"/>
  <c r="X417" s="1"/>
  <c r="BH417" s="1"/>
  <c r="E417"/>
  <c r="G417" s="1"/>
  <c r="BE416"/>
  <c r="BA416"/>
  <c r="AW416"/>
  <c r="AS416"/>
  <c r="BF416" s="1"/>
  <c r="AN416"/>
  <c r="AJ416"/>
  <c r="AF416"/>
  <c r="AB416"/>
  <c r="AO416" s="1"/>
  <c r="BI416" s="1"/>
  <c r="X416"/>
  <c r="BH416" s="1"/>
  <c r="T416"/>
  <c r="G416"/>
  <c r="BG416" s="1"/>
  <c r="E416"/>
  <c r="BE415"/>
  <c r="BA415"/>
  <c r="AW415"/>
  <c r="AS415"/>
  <c r="BF415" s="1"/>
  <c r="AN415"/>
  <c r="AJ415"/>
  <c r="AF415"/>
  <c r="AB415"/>
  <c r="AO415" s="1"/>
  <c r="BI415" s="1"/>
  <c r="T415"/>
  <c r="X415" s="1"/>
  <c r="BH415" s="1"/>
  <c r="E415"/>
  <c r="G415" s="1"/>
  <c r="BE414"/>
  <c r="BA414"/>
  <c r="AW414"/>
  <c r="AS414"/>
  <c r="BF414" s="1"/>
  <c r="AN414"/>
  <c r="AJ414"/>
  <c r="AF414"/>
  <c r="AB414"/>
  <c r="AO414" s="1"/>
  <c r="BI414" s="1"/>
  <c r="X414"/>
  <c r="BH414" s="1"/>
  <c r="T414"/>
  <c r="G414"/>
  <c r="BG414" s="1"/>
  <c r="E414"/>
  <c r="BE413"/>
  <c r="BA413"/>
  <c r="AW413"/>
  <c r="AS413"/>
  <c r="BF413" s="1"/>
  <c r="AN413"/>
  <c r="AJ413"/>
  <c r="AF413"/>
  <c r="AB413"/>
  <c r="AO413" s="1"/>
  <c r="BI413" s="1"/>
  <c r="T413"/>
  <c r="X413" s="1"/>
  <c r="BH413" s="1"/>
  <c r="E413"/>
  <c r="G413" s="1"/>
  <c r="BE412"/>
  <c r="BA412"/>
  <c r="AW412"/>
  <c r="AS412"/>
  <c r="BF412" s="1"/>
  <c r="AN412"/>
  <c r="AJ412"/>
  <c r="AF412"/>
  <c r="AB412"/>
  <c r="AO412" s="1"/>
  <c r="BI412" s="1"/>
  <c r="X412"/>
  <c r="BH412" s="1"/>
  <c r="T412"/>
  <c r="G412"/>
  <c r="BG412" s="1"/>
  <c r="E412"/>
  <c r="BE411"/>
  <c r="BA411"/>
  <c r="AW411"/>
  <c r="AS411"/>
  <c r="BF411" s="1"/>
  <c r="AN411"/>
  <c r="AJ411"/>
  <c r="AF411"/>
  <c r="AB411"/>
  <c r="AO411" s="1"/>
  <c r="BI411" s="1"/>
  <c r="T411"/>
  <c r="X411" s="1"/>
  <c r="BH411" s="1"/>
  <c r="E411"/>
  <c r="G411" s="1"/>
  <c r="BE410"/>
  <c r="BA410"/>
  <c r="AW410"/>
  <c r="AS410"/>
  <c r="BF410" s="1"/>
  <c r="AN410"/>
  <c r="AJ410"/>
  <c r="AF410"/>
  <c r="AB410"/>
  <c r="AO410" s="1"/>
  <c r="BI410" s="1"/>
  <c r="X410"/>
  <c r="BH410" s="1"/>
  <c r="T410"/>
  <c r="G410"/>
  <c r="BG410" s="1"/>
  <c r="E410"/>
  <c r="BE409"/>
  <c r="BA409"/>
  <c r="AW409"/>
  <c r="AS409"/>
  <c r="BF409" s="1"/>
  <c r="AN409"/>
  <c r="AJ409"/>
  <c r="AF409"/>
  <c r="AB409"/>
  <c r="AO409" s="1"/>
  <c r="BI409" s="1"/>
  <c r="T409"/>
  <c r="X409" s="1"/>
  <c r="G409"/>
  <c r="BE408"/>
  <c r="BA408"/>
  <c r="AW408"/>
  <c r="AS408"/>
  <c r="BF408" s="1"/>
  <c r="AN408"/>
  <c r="AJ408"/>
  <c r="AF408"/>
  <c r="AB408"/>
  <c r="AO408" s="1"/>
  <c r="BI408" s="1"/>
  <c r="T408"/>
  <c r="X408" s="1"/>
  <c r="BH408" s="1"/>
  <c r="E408"/>
  <c r="G408" s="1"/>
  <c r="BE407"/>
  <c r="BA407"/>
  <c r="AW407"/>
  <c r="AS407"/>
  <c r="BF407" s="1"/>
  <c r="AN407"/>
  <c r="AJ407"/>
  <c r="AF407"/>
  <c r="AB407"/>
  <c r="AO407" s="1"/>
  <c r="BI407" s="1"/>
  <c r="X407"/>
  <c r="BH407" s="1"/>
  <c r="T407"/>
  <c r="G407"/>
  <c r="BG407" s="1"/>
  <c r="BE406"/>
  <c r="BA406"/>
  <c r="AW406"/>
  <c r="AS406"/>
  <c r="BF406" s="1"/>
  <c r="AN406"/>
  <c r="AJ406"/>
  <c r="AF406"/>
  <c r="AB406"/>
  <c r="AO406" s="1"/>
  <c r="BI406" s="1"/>
  <c r="X406"/>
  <c r="T406"/>
  <c r="G406"/>
  <c r="BG406" s="1"/>
  <c r="E406"/>
  <c r="BE405"/>
  <c r="BA405"/>
  <c r="AW405"/>
  <c r="AS405"/>
  <c r="BF405" s="1"/>
  <c r="AN405"/>
  <c r="AJ405"/>
  <c r="AF405"/>
  <c r="AB405"/>
  <c r="AO405" s="1"/>
  <c r="BI405" s="1"/>
  <c r="T405"/>
  <c r="X405" s="1"/>
  <c r="E405"/>
  <c r="G405" s="1"/>
  <c r="BG405" s="1"/>
  <c r="BE404"/>
  <c r="BA404"/>
  <c r="AW404"/>
  <c r="AS404"/>
  <c r="BF404" s="1"/>
  <c r="AN404"/>
  <c r="AJ404"/>
  <c r="AF404"/>
  <c r="AB404"/>
  <c r="AO404" s="1"/>
  <c r="BI404" s="1"/>
  <c r="X404"/>
  <c r="T404"/>
  <c r="G404"/>
  <c r="BG404" s="1"/>
  <c r="BE403"/>
  <c r="BA403"/>
  <c r="AW403"/>
  <c r="AS403"/>
  <c r="BF403" s="1"/>
  <c r="AN403"/>
  <c r="AJ403"/>
  <c r="AF403"/>
  <c r="AB403"/>
  <c r="AO403" s="1"/>
  <c r="BI403" s="1"/>
  <c r="X403"/>
  <c r="BH403" s="1"/>
  <c r="T403"/>
  <c r="G403"/>
  <c r="BG403" s="1"/>
  <c r="E403"/>
  <c r="BE402"/>
  <c r="BA402"/>
  <c r="AW402"/>
  <c r="AS402"/>
  <c r="BF402" s="1"/>
  <c r="AN402"/>
  <c r="AJ402"/>
  <c r="AF402"/>
  <c r="AB402"/>
  <c r="AO402" s="1"/>
  <c r="BI402" s="1"/>
  <c r="T402"/>
  <c r="X402" s="1"/>
  <c r="BH402" s="1"/>
  <c r="E402"/>
  <c r="G402" s="1"/>
  <c r="BE400"/>
  <c r="BA400"/>
  <c r="AW400"/>
  <c r="AS400"/>
  <c r="BF400" s="1"/>
  <c r="AN400"/>
  <c r="AJ400"/>
  <c r="AF400"/>
  <c r="AB400"/>
  <c r="AO400" s="1"/>
  <c r="BI400" s="1"/>
  <c r="X400"/>
  <c r="BH400" s="1"/>
  <c r="T400"/>
  <c r="G400"/>
  <c r="BG400" s="1"/>
  <c r="E400"/>
  <c r="BE399"/>
  <c r="BA399"/>
  <c r="AW399"/>
  <c r="AS399"/>
  <c r="BF399" s="1"/>
  <c r="AN399"/>
  <c r="AJ399"/>
  <c r="AF399"/>
  <c r="AB399"/>
  <c r="AO399" s="1"/>
  <c r="BI399" s="1"/>
  <c r="T399"/>
  <c r="X399" s="1"/>
  <c r="BH399" s="1"/>
  <c r="E399"/>
  <c r="G399" s="1"/>
  <c r="BE398"/>
  <c r="BA398"/>
  <c r="AW398"/>
  <c r="AS398"/>
  <c r="BF398" s="1"/>
  <c r="AN398"/>
  <c r="AJ398"/>
  <c r="AF398"/>
  <c r="AB398"/>
  <c r="AO398" s="1"/>
  <c r="BI398" s="1"/>
  <c r="X398"/>
  <c r="BH398" s="1"/>
  <c r="T398"/>
  <c r="G398"/>
  <c r="BG398" s="1"/>
  <c r="BE397"/>
  <c r="BA397"/>
  <c r="AW397"/>
  <c r="AS397"/>
  <c r="BF397" s="1"/>
  <c r="AN397"/>
  <c r="AJ397"/>
  <c r="AF397"/>
  <c r="AB397"/>
  <c r="AO397" s="1"/>
  <c r="BI397" s="1"/>
  <c r="X397"/>
  <c r="T397"/>
  <c r="G397"/>
  <c r="BG397" s="1"/>
  <c r="E397"/>
  <c r="BE396"/>
  <c r="BA396"/>
  <c r="AW396"/>
  <c r="AS396"/>
  <c r="BF396" s="1"/>
  <c r="AN396"/>
  <c r="AJ396"/>
  <c r="AF396"/>
  <c r="AB396"/>
  <c r="AO396" s="1"/>
  <c r="BI396" s="1"/>
  <c r="T396"/>
  <c r="X396" s="1"/>
  <c r="G396"/>
  <c r="BE395"/>
  <c r="BA395"/>
  <c r="AW395"/>
  <c r="AS395"/>
  <c r="BF395" s="1"/>
  <c r="AN395"/>
  <c r="AJ395"/>
  <c r="AF395"/>
  <c r="AB395"/>
  <c r="AO395" s="1"/>
  <c r="BI395" s="1"/>
  <c r="T395"/>
  <c r="X395" s="1"/>
  <c r="E395"/>
  <c r="G395" s="1"/>
  <c r="BG395" s="1"/>
  <c r="BE394"/>
  <c r="BA394"/>
  <c r="AW394"/>
  <c r="AS394"/>
  <c r="BF394" s="1"/>
  <c r="AN394"/>
  <c r="AJ394"/>
  <c r="AF394"/>
  <c r="AB394"/>
  <c r="AO394" s="1"/>
  <c r="BI394" s="1"/>
  <c r="X394"/>
  <c r="T394"/>
  <c r="G394"/>
  <c r="BG394" s="1"/>
  <c r="BE393"/>
  <c r="BA393"/>
  <c r="AW393"/>
  <c r="AS393"/>
  <c r="BF393" s="1"/>
  <c r="AN393"/>
  <c r="AJ393"/>
  <c r="AF393"/>
  <c r="AB393"/>
  <c r="AO393" s="1"/>
  <c r="BI393" s="1"/>
  <c r="X393"/>
  <c r="BH393" s="1"/>
  <c r="T393"/>
  <c r="G393"/>
  <c r="BG393" s="1"/>
  <c r="E393"/>
  <c r="BE392"/>
  <c r="BA392"/>
  <c r="AW392"/>
  <c r="AS392"/>
  <c r="BF392" s="1"/>
  <c r="AN392"/>
  <c r="AJ392"/>
  <c r="AF392"/>
  <c r="AB392"/>
  <c r="AO392" s="1"/>
  <c r="BI392" s="1"/>
  <c r="T392"/>
  <c r="X392" s="1"/>
  <c r="BH392" s="1"/>
  <c r="E392"/>
  <c r="G392" s="1"/>
  <c r="BE391"/>
  <c r="BA391"/>
  <c r="AW391"/>
  <c r="AS391"/>
  <c r="BF391" s="1"/>
  <c r="AN391"/>
  <c r="AJ391"/>
  <c r="AF391"/>
  <c r="AB391"/>
  <c r="AO391" s="1"/>
  <c r="BI391" s="1"/>
  <c r="X391"/>
  <c r="BH391" s="1"/>
  <c r="T391"/>
  <c r="G391"/>
  <c r="BG391" s="1"/>
  <c r="E391"/>
  <c r="BE390"/>
  <c r="BA390"/>
  <c r="AW390"/>
  <c r="AS390"/>
  <c r="BF390" s="1"/>
  <c r="AN390"/>
  <c r="AJ390"/>
  <c r="AF390"/>
  <c r="AB390"/>
  <c r="AO390" s="1"/>
  <c r="BI390" s="1"/>
  <c r="T390"/>
  <c r="X390" s="1"/>
  <c r="BH390" s="1"/>
  <c r="E390"/>
  <c r="G390" s="1"/>
  <c r="BE388"/>
  <c r="BA388"/>
  <c r="AW388"/>
  <c r="AS388"/>
  <c r="BF388" s="1"/>
  <c r="AN388"/>
  <c r="AJ388"/>
  <c r="AF388"/>
  <c r="AB388"/>
  <c r="AO388" s="1"/>
  <c r="BI388" s="1"/>
  <c r="X388"/>
  <c r="BH388" s="1"/>
  <c r="T388"/>
  <c r="G388"/>
  <c r="BG388" s="1"/>
  <c r="E388"/>
  <c r="BE386"/>
  <c r="BA386"/>
  <c r="AW386"/>
  <c r="AS386"/>
  <c r="BF386" s="1"/>
  <c r="AN386"/>
  <c r="AJ386"/>
  <c r="AF386"/>
  <c r="AB386"/>
  <c r="AO386" s="1"/>
  <c r="BI386" s="1"/>
  <c r="T386"/>
  <c r="X386" s="1"/>
  <c r="BH386" s="1"/>
  <c r="E386"/>
  <c r="G386" s="1"/>
  <c r="BE385"/>
  <c r="BA385"/>
  <c r="AW385"/>
  <c r="AS385"/>
  <c r="BF385" s="1"/>
  <c r="AN385"/>
  <c r="AJ385"/>
  <c r="AF385"/>
  <c r="AB385"/>
  <c r="AO385" s="1"/>
  <c r="BI385" s="1"/>
  <c r="X385"/>
  <c r="BH385" s="1"/>
  <c r="T385"/>
  <c r="G385"/>
  <c r="BG385" s="1"/>
  <c r="E385"/>
  <c r="BE384"/>
  <c r="BA384"/>
  <c r="AW384"/>
  <c r="AS384"/>
  <c r="BF384" s="1"/>
  <c r="AN384"/>
  <c r="AJ384"/>
  <c r="AF384"/>
  <c r="AB384"/>
  <c r="AO384" s="1"/>
  <c r="BI384" s="1"/>
  <c r="T384"/>
  <c r="X384" s="1"/>
  <c r="G384"/>
  <c r="BE383"/>
  <c r="BA383"/>
  <c r="AW383"/>
  <c r="AS383"/>
  <c r="BF383" s="1"/>
  <c r="AN383"/>
  <c r="AJ383"/>
  <c r="AF383"/>
  <c r="AB383"/>
  <c r="AO383" s="1"/>
  <c r="BI383" s="1"/>
  <c r="T383"/>
  <c r="X383" s="1"/>
  <c r="BH383" s="1"/>
  <c r="E383"/>
  <c r="G383" s="1"/>
  <c r="BE382"/>
  <c r="BA382"/>
  <c r="AW382"/>
  <c r="AS382"/>
  <c r="BF382" s="1"/>
  <c r="AN382"/>
  <c r="AJ382"/>
  <c r="AF382"/>
  <c r="AB382"/>
  <c r="AO382" s="1"/>
  <c r="BI382" s="1"/>
  <c r="X382"/>
  <c r="BH382" s="1"/>
  <c r="T382"/>
  <c r="G382"/>
  <c r="BG382" s="1"/>
  <c r="BE381"/>
  <c r="BA381"/>
  <c r="AW381"/>
  <c r="AS381"/>
  <c r="BF381" s="1"/>
  <c r="AN381"/>
  <c r="AJ381"/>
  <c r="AF381"/>
  <c r="AB381"/>
  <c r="AO381" s="1"/>
  <c r="BI381" s="1"/>
  <c r="X381"/>
  <c r="T381"/>
  <c r="G381"/>
  <c r="BG381" s="1"/>
  <c r="E381"/>
  <c r="BE380"/>
  <c r="BA380"/>
  <c r="AW380"/>
  <c r="AS380"/>
  <c r="BF380" s="1"/>
  <c r="AN380"/>
  <c r="AJ380"/>
  <c r="AF380"/>
  <c r="AB380"/>
  <c r="AO380" s="1"/>
  <c r="BI380" s="1"/>
  <c r="T380"/>
  <c r="X380" s="1"/>
  <c r="E380"/>
  <c r="G380" s="1"/>
  <c r="BG380" s="1"/>
  <c r="BE379"/>
  <c r="BA379"/>
  <c r="AW379"/>
  <c r="AS379"/>
  <c r="BF379" s="1"/>
  <c r="AN379"/>
  <c r="AJ379"/>
  <c r="AF379"/>
  <c r="AB379"/>
  <c r="AO379" s="1"/>
  <c r="BI379" s="1"/>
  <c r="X379"/>
  <c r="T379"/>
  <c r="G379"/>
  <c r="BG379" s="1"/>
  <c r="E379"/>
  <c r="BE378"/>
  <c r="BA378"/>
  <c r="AW378"/>
  <c r="AS378"/>
  <c r="BF378" s="1"/>
  <c r="AN378"/>
  <c r="AJ378"/>
  <c r="AF378"/>
  <c r="AB378"/>
  <c r="AO378" s="1"/>
  <c r="BI378" s="1"/>
  <c r="T378"/>
  <c r="X378" s="1"/>
  <c r="E378"/>
  <c r="G378" s="1"/>
  <c r="BG378" s="1"/>
  <c r="BE376"/>
  <c r="BA376"/>
  <c r="AW376"/>
  <c r="AS376"/>
  <c r="BF376" s="1"/>
  <c r="AN376"/>
  <c r="AJ376"/>
  <c r="AF376"/>
  <c r="AB376"/>
  <c r="AO376" s="1"/>
  <c r="BI376" s="1"/>
  <c r="X376"/>
  <c r="T376"/>
  <c r="G376"/>
  <c r="BG376" s="1"/>
  <c r="E376"/>
  <c r="BE375"/>
  <c r="BA375"/>
  <c r="AW375"/>
  <c r="AS375"/>
  <c r="BF375" s="1"/>
  <c r="AN375"/>
  <c r="AJ375"/>
  <c r="AE375"/>
  <c r="AE444" s="1"/>
  <c r="AB375"/>
  <c r="X375"/>
  <c r="T375"/>
  <c r="G375"/>
  <c r="BG375" s="1"/>
  <c r="E375"/>
  <c r="BE373"/>
  <c r="BA373"/>
  <c r="AW373"/>
  <c r="AS373"/>
  <c r="BF373" s="1"/>
  <c r="AN373"/>
  <c r="AJ373"/>
  <c r="AF373"/>
  <c r="AB373"/>
  <c r="AO373" s="1"/>
  <c r="BI373" s="1"/>
  <c r="T373"/>
  <c r="X373" s="1"/>
  <c r="E373"/>
  <c r="G373" s="1"/>
  <c r="BG373" s="1"/>
  <c r="BE372"/>
  <c r="BE444" s="1"/>
  <c r="BA372"/>
  <c r="BA444" s="1"/>
  <c r="AW372"/>
  <c r="AW444" s="1"/>
  <c r="AS372"/>
  <c r="BF372" s="1"/>
  <c r="BF444" s="1"/>
  <c r="AN372"/>
  <c r="AN444" s="1"/>
  <c r="AJ372"/>
  <c r="AJ444" s="1"/>
  <c r="AF372"/>
  <c r="AB372"/>
  <c r="AB444" s="1"/>
  <c r="X372"/>
  <c r="T372"/>
  <c r="T444" s="1"/>
  <c r="G372"/>
  <c r="E372"/>
  <c r="E444" s="1"/>
  <c r="BJ367"/>
  <c r="BD367"/>
  <c r="BC367"/>
  <c r="BB367"/>
  <c r="AZ367"/>
  <c r="AY367"/>
  <c r="AX367"/>
  <c r="AV367"/>
  <c r="AU367"/>
  <c r="AT367"/>
  <c r="AR367"/>
  <c r="AQ367"/>
  <c r="AP367"/>
  <c r="AM367"/>
  <c r="AL367"/>
  <c r="AK367"/>
  <c r="AI367"/>
  <c r="AH367"/>
  <c r="AG367"/>
  <c r="AE367"/>
  <c r="AD367"/>
  <c r="Z367"/>
  <c r="Y367"/>
  <c r="W367"/>
  <c r="V367"/>
  <c r="U367"/>
  <c r="S367"/>
  <c r="R367"/>
  <c r="Q367"/>
  <c r="P367"/>
  <c r="O367"/>
  <c r="N367"/>
  <c r="M367"/>
  <c r="L367"/>
  <c r="F367"/>
  <c r="BE366"/>
  <c r="BA366"/>
  <c r="AW366"/>
  <c r="AS366"/>
  <c r="BF366" s="1"/>
  <c r="AN366"/>
  <c r="AJ366"/>
  <c r="AF366"/>
  <c r="AB366"/>
  <c r="AO366" s="1"/>
  <c r="BI366" s="1"/>
  <c r="T366"/>
  <c r="X366" s="1"/>
  <c r="BH366" s="1"/>
  <c r="E366"/>
  <c r="G366" s="1"/>
  <c r="BE365"/>
  <c r="BA365"/>
  <c r="AW365"/>
  <c r="AS365"/>
  <c r="BF365" s="1"/>
  <c r="AN365"/>
  <c r="AJ365"/>
  <c r="AF365"/>
  <c r="AB365"/>
  <c r="AO365" s="1"/>
  <c r="BI365" s="1"/>
  <c r="X365"/>
  <c r="BH365" s="1"/>
  <c r="T365"/>
  <c r="G365"/>
  <c r="BG365" s="1"/>
  <c r="E365"/>
  <c r="BE364"/>
  <c r="BA364"/>
  <c r="AW364"/>
  <c r="AS364"/>
  <c r="BF364" s="1"/>
  <c r="AN364"/>
  <c r="AJ364"/>
  <c r="AF364"/>
  <c r="AB364"/>
  <c r="AO364" s="1"/>
  <c r="BI364" s="1"/>
  <c r="T364"/>
  <c r="X364" s="1"/>
  <c r="BH364" s="1"/>
  <c r="E364"/>
  <c r="G364" s="1"/>
  <c r="BE363"/>
  <c r="BA363"/>
  <c r="AW363"/>
  <c r="AS363"/>
  <c r="BF363" s="1"/>
  <c r="AN363"/>
  <c r="AJ363"/>
  <c r="AF363"/>
  <c r="AB363"/>
  <c r="AO363" s="1"/>
  <c r="BI363" s="1"/>
  <c r="X363"/>
  <c r="BH363" s="1"/>
  <c r="T363"/>
  <c r="G363"/>
  <c r="BG363" s="1"/>
  <c r="E363"/>
  <c r="BE361"/>
  <c r="BA361"/>
  <c r="AW361"/>
  <c r="AS361"/>
  <c r="BF361" s="1"/>
  <c r="AN361"/>
  <c r="AJ361"/>
  <c r="AF361"/>
  <c r="AB361"/>
  <c r="AO361" s="1"/>
  <c r="BI361" s="1"/>
  <c r="T361"/>
  <c r="X361" s="1"/>
  <c r="BH361" s="1"/>
  <c r="E361"/>
  <c r="G361" s="1"/>
  <c r="BE360"/>
  <c r="BA360"/>
  <c r="AW360"/>
  <c r="AS360"/>
  <c r="BF360" s="1"/>
  <c r="AN360"/>
  <c r="AJ360"/>
  <c r="AF360"/>
  <c r="AB360"/>
  <c r="AO360" s="1"/>
  <c r="BI360" s="1"/>
  <c r="X360"/>
  <c r="BH360" s="1"/>
  <c r="T360"/>
  <c r="G360"/>
  <c r="BG360" s="1"/>
  <c r="E360"/>
  <c r="BE359"/>
  <c r="BA359"/>
  <c r="AW359"/>
  <c r="AS359"/>
  <c r="BF359" s="1"/>
  <c r="AN359"/>
  <c r="AJ359"/>
  <c r="AF359"/>
  <c r="AB359"/>
  <c r="AO359" s="1"/>
  <c r="BI359" s="1"/>
  <c r="T359"/>
  <c r="X359" s="1"/>
  <c r="BH359" s="1"/>
  <c r="E359"/>
  <c r="G359" s="1"/>
  <c r="BE358"/>
  <c r="BA358"/>
  <c r="AW358"/>
  <c r="AS358"/>
  <c r="BF358" s="1"/>
  <c r="AN358"/>
  <c r="AJ358"/>
  <c r="AF358"/>
  <c r="AB358"/>
  <c r="AO358" s="1"/>
  <c r="BI358" s="1"/>
  <c r="X358"/>
  <c r="BH358" s="1"/>
  <c r="T358"/>
  <c r="G358"/>
  <c r="BG358" s="1"/>
  <c r="E358"/>
  <c r="BE357"/>
  <c r="BA357"/>
  <c r="AW357"/>
  <c r="AS357"/>
  <c r="BF357" s="1"/>
  <c r="AN357"/>
  <c r="AJ357"/>
  <c r="AF357"/>
  <c r="AB357"/>
  <c r="AO357" s="1"/>
  <c r="BI357" s="1"/>
  <c r="T357"/>
  <c r="X357" s="1"/>
  <c r="G357"/>
  <c r="BE356"/>
  <c r="BA356"/>
  <c r="AW356"/>
  <c r="AS356"/>
  <c r="BF356" s="1"/>
  <c r="AN356"/>
  <c r="AJ356"/>
  <c r="AF356"/>
  <c r="AB356"/>
  <c r="AO356" s="1"/>
  <c r="BI356" s="1"/>
  <c r="T356"/>
  <c r="X356" s="1"/>
  <c r="BH356" s="1"/>
  <c r="E356"/>
  <c r="G356" s="1"/>
  <c r="BE355"/>
  <c r="BA355"/>
  <c r="AW355"/>
  <c r="AS355"/>
  <c r="BF355" s="1"/>
  <c r="AN355"/>
  <c r="AJ355"/>
  <c r="AF355"/>
  <c r="AB355"/>
  <c r="AO355" s="1"/>
  <c r="BI355" s="1"/>
  <c r="X355"/>
  <c r="BH355" s="1"/>
  <c r="T355"/>
  <c r="G355"/>
  <c r="BG355" s="1"/>
  <c r="E355"/>
  <c r="BE354"/>
  <c r="BA354"/>
  <c r="AW354"/>
  <c r="AS354"/>
  <c r="BF354" s="1"/>
  <c r="AN354"/>
  <c r="AJ354"/>
  <c r="AF354"/>
  <c r="AB354"/>
  <c r="AO354" s="1"/>
  <c r="BI354" s="1"/>
  <c r="T354"/>
  <c r="X354" s="1"/>
  <c r="BH354" s="1"/>
  <c r="E354"/>
  <c r="G354" s="1"/>
  <c r="BE353"/>
  <c r="BA353"/>
  <c r="AW353"/>
  <c r="AS353"/>
  <c r="BF353" s="1"/>
  <c r="AN353"/>
  <c r="AJ353"/>
  <c r="AF353"/>
  <c r="AB353"/>
  <c r="AO353" s="1"/>
  <c r="BI353" s="1"/>
  <c r="X353"/>
  <c r="BH353" s="1"/>
  <c r="T353"/>
  <c r="G353"/>
  <c r="BG353" s="1"/>
  <c r="E353"/>
  <c r="BE351"/>
  <c r="BA351"/>
  <c r="AW351"/>
  <c r="AS351"/>
  <c r="BF351" s="1"/>
  <c r="AN351"/>
  <c r="AJ351"/>
  <c r="AF351"/>
  <c r="AB351"/>
  <c r="AO351" s="1"/>
  <c r="BI351" s="1"/>
  <c r="T351"/>
  <c r="X351" s="1"/>
  <c r="BH351" s="1"/>
  <c r="E351"/>
  <c r="G351" s="1"/>
  <c r="BE350"/>
  <c r="BA350"/>
  <c r="AW350"/>
  <c r="AS350"/>
  <c r="BF350" s="1"/>
  <c r="AN350"/>
  <c r="AJ350"/>
  <c r="AF350"/>
  <c r="AB350"/>
  <c r="AO350" s="1"/>
  <c r="BI350" s="1"/>
  <c r="X350"/>
  <c r="BH350" s="1"/>
  <c r="T350"/>
  <c r="G350"/>
  <c r="BG350" s="1"/>
  <c r="E350"/>
  <c r="BE349"/>
  <c r="BA349"/>
  <c r="AW349"/>
  <c r="AS349"/>
  <c r="BF349" s="1"/>
  <c r="AN349"/>
  <c r="AJ349"/>
  <c r="AF349"/>
  <c r="AB349"/>
  <c r="AO349" s="1"/>
  <c r="BI349" s="1"/>
  <c r="T349"/>
  <c r="X349" s="1"/>
  <c r="BH349" s="1"/>
  <c r="E349"/>
  <c r="G349" s="1"/>
  <c r="BE348"/>
  <c r="BA348"/>
  <c r="AW348"/>
  <c r="AS348"/>
  <c r="BF348" s="1"/>
  <c r="AN348"/>
  <c r="AJ348"/>
  <c r="AF348"/>
  <c r="AB348"/>
  <c r="AO348" s="1"/>
  <c r="BI348" s="1"/>
  <c r="X348"/>
  <c r="BH348" s="1"/>
  <c r="T348"/>
  <c r="G348"/>
  <c r="BG348" s="1"/>
  <c r="BE347"/>
  <c r="BA347"/>
  <c r="AW347"/>
  <c r="AS347"/>
  <c r="BF347" s="1"/>
  <c r="AN347"/>
  <c r="AJ347"/>
  <c r="AF347"/>
  <c r="AB347"/>
  <c r="AO347" s="1"/>
  <c r="BI347" s="1"/>
  <c r="X347"/>
  <c r="T347"/>
  <c r="G347"/>
  <c r="BG347" s="1"/>
  <c r="E347"/>
  <c r="BE346"/>
  <c r="BA346"/>
  <c r="AW346"/>
  <c r="AS346"/>
  <c r="BF346" s="1"/>
  <c r="AN346"/>
  <c r="AJ346"/>
  <c r="AF346"/>
  <c r="AB346"/>
  <c r="AO346" s="1"/>
  <c r="BI346" s="1"/>
  <c r="T346"/>
  <c r="X346" s="1"/>
  <c r="G346"/>
  <c r="BE345"/>
  <c r="BA345"/>
  <c r="AW345"/>
  <c r="AS345"/>
  <c r="BF345" s="1"/>
  <c r="AN345"/>
  <c r="AJ345"/>
  <c r="AF345"/>
  <c r="AB345"/>
  <c r="AO345" s="1"/>
  <c r="BI345" s="1"/>
  <c r="T345"/>
  <c r="X345" s="1"/>
  <c r="E345"/>
  <c r="G345" s="1"/>
  <c r="BG345" s="1"/>
  <c r="BE344"/>
  <c r="BA344"/>
  <c r="AW344"/>
  <c r="AS344"/>
  <c r="BF344" s="1"/>
  <c r="AN344"/>
  <c r="AJ344"/>
  <c r="AF344"/>
  <c r="AB344"/>
  <c r="AO344" s="1"/>
  <c r="BI344" s="1"/>
  <c r="X344"/>
  <c r="T344"/>
  <c r="G344"/>
  <c r="BG344" s="1"/>
  <c r="BE343"/>
  <c r="BA343"/>
  <c r="AW343"/>
  <c r="AS343"/>
  <c r="BF343" s="1"/>
  <c r="AN343"/>
  <c r="AJ343"/>
  <c r="AF343"/>
  <c r="AB343"/>
  <c r="AO343" s="1"/>
  <c r="BI343" s="1"/>
  <c r="X343"/>
  <c r="BH343" s="1"/>
  <c r="T343"/>
  <c r="G343"/>
  <c r="BG343" s="1"/>
  <c r="E343"/>
  <c r="BE342"/>
  <c r="BA342"/>
  <c r="AW342"/>
  <c r="AS342"/>
  <c r="BF342" s="1"/>
  <c r="AN342"/>
  <c r="AJ342"/>
  <c r="AF342"/>
  <c r="AB342"/>
  <c r="AO342" s="1"/>
  <c r="BI342" s="1"/>
  <c r="T342"/>
  <c r="X342" s="1"/>
  <c r="BH342" s="1"/>
  <c r="E342"/>
  <c r="G342" s="1"/>
  <c r="BE341"/>
  <c r="BA341"/>
  <c r="AW341"/>
  <c r="AS341"/>
  <c r="BF341" s="1"/>
  <c r="AN341"/>
  <c r="AJ341"/>
  <c r="AF341"/>
  <c r="AB341"/>
  <c r="AO341" s="1"/>
  <c r="BI341" s="1"/>
  <c r="X341"/>
  <c r="BH341" s="1"/>
  <c r="T341"/>
  <c r="G341"/>
  <c r="BG341" s="1"/>
  <c r="E341"/>
  <c r="BE340"/>
  <c r="BA340"/>
  <c r="AW340"/>
  <c r="AS340"/>
  <c r="BF340" s="1"/>
  <c r="AN340"/>
  <c r="AJ340"/>
  <c r="AF340"/>
  <c r="AB340"/>
  <c r="AO340" s="1"/>
  <c r="BI340" s="1"/>
  <c r="T340"/>
  <c r="X340" s="1"/>
  <c r="BH340" s="1"/>
  <c r="E340"/>
  <c r="G340" s="1"/>
  <c r="BE339"/>
  <c r="BA339"/>
  <c r="AW339"/>
  <c r="AS339"/>
  <c r="BF339" s="1"/>
  <c r="AN339"/>
  <c r="AJ339"/>
  <c r="AF339"/>
  <c r="AB339"/>
  <c r="AO339" s="1"/>
  <c r="BI339" s="1"/>
  <c r="X339"/>
  <c r="BH339" s="1"/>
  <c r="T339"/>
  <c r="G339"/>
  <c r="BG339" s="1"/>
  <c r="E339"/>
  <c r="BE338"/>
  <c r="BA338"/>
  <c r="AW338"/>
  <c r="AS338"/>
  <c r="BF338" s="1"/>
  <c r="AN338"/>
  <c r="AJ338"/>
  <c r="AF338"/>
  <c r="AB338"/>
  <c r="AO338" s="1"/>
  <c r="BI338" s="1"/>
  <c r="T338"/>
  <c r="X338" s="1"/>
  <c r="BH338" s="1"/>
  <c r="E338"/>
  <c r="G338" s="1"/>
  <c r="BE337"/>
  <c r="BA337"/>
  <c r="AW337"/>
  <c r="AS337"/>
  <c r="BF337" s="1"/>
  <c r="AN337"/>
  <c r="AJ337"/>
  <c r="AF337"/>
  <c r="AB337"/>
  <c r="AO337" s="1"/>
  <c r="BI337" s="1"/>
  <c r="X337"/>
  <c r="BH337" s="1"/>
  <c r="T337"/>
  <c r="G337"/>
  <c r="BG337" s="1"/>
  <c r="E337"/>
  <c r="BE336"/>
  <c r="BA336"/>
  <c r="AW336"/>
  <c r="AS336"/>
  <c r="BF336" s="1"/>
  <c r="AN336"/>
  <c r="AJ336"/>
  <c r="AF336"/>
  <c r="AB336"/>
  <c r="AO336" s="1"/>
  <c r="BI336" s="1"/>
  <c r="T336"/>
  <c r="X336" s="1"/>
  <c r="BH336" s="1"/>
  <c r="E336"/>
  <c r="G336" s="1"/>
  <c r="BE335"/>
  <c r="BA335"/>
  <c r="AW335"/>
  <c r="AS335"/>
  <c r="BF335" s="1"/>
  <c r="AN335"/>
  <c r="AJ335"/>
  <c r="AF335"/>
  <c r="AB335"/>
  <c r="AO335" s="1"/>
  <c r="BI335" s="1"/>
  <c r="X335"/>
  <c r="BH335" s="1"/>
  <c r="T335"/>
  <c r="G335"/>
  <c r="BG335" s="1"/>
  <c r="E335"/>
  <c r="BE334"/>
  <c r="BA334"/>
  <c r="AW334"/>
  <c r="AS334"/>
  <c r="BF334" s="1"/>
  <c r="AN334"/>
  <c r="AJ334"/>
  <c r="AF334"/>
  <c r="AB334"/>
  <c r="AO334" s="1"/>
  <c r="BI334" s="1"/>
  <c r="T334"/>
  <c r="X334" s="1"/>
  <c r="BH334" s="1"/>
  <c r="E334"/>
  <c r="G334" s="1"/>
  <c r="BE333"/>
  <c r="BA333"/>
  <c r="AW333"/>
  <c r="AS333"/>
  <c r="BF333" s="1"/>
  <c r="AN333"/>
  <c r="AJ333"/>
  <c r="AF333"/>
  <c r="AB333"/>
  <c r="AO333" s="1"/>
  <c r="BI333" s="1"/>
  <c r="X333"/>
  <c r="BH333" s="1"/>
  <c r="T333"/>
  <c r="G333"/>
  <c r="BG333" s="1"/>
  <c r="E333"/>
  <c r="BE332"/>
  <c r="BA332"/>
  <c r="AW332"/>
  <c r="AS332"/>
  <c r="BF332" s="1"/>
  <c r="AN332"/>
  <c r="AJ332"/>
  <c r="AF332"/>
  <c r="AB332"/>
  <c r="AO332" s="1"/>
  <c r="BI332" s="1"/>
  <c r="T332"/>
  <c r="X332" s="1"/>
  <c r="G332"/>
  <c r="BE331"/>
  <c r="BA331"/>
  <c r="AW331"/>
  <c r="AS331"/>
  <c r="BF331" s="1"/>
  <c r="AN331"/>
  <c r="AJ331"/>
  <c r="AF331"/>
  <c r="AB331"/>
  <c r="AO331" s="1"/>
  <c r="BI331" s="1"/>
  <c r="T331"/>
  <c r="X331" s="1"/>
  <c r="BH331" s="1"/>
  <c r="E331"/>
  <c r="G331" s="1"/>
  <c r="BE330"/>
  <c r="BA330"/>
  <c r="AW330"/>
  <c r="AS330"/>
  <c r="BF330" s="1"/>
  <c r="AN330"/>
  <c r="AJ330"/>
  <c r="AF330"/>
  <c r="AB330"/>
  <c r="AO330" s="1"/>
  <c r="BI330" s="1"/>
  <c r="X330"/>
  <c r="BH330" s="1"/>
  <c r="T330"/>
  <c r="G330"/>
  <c r="BG330" s="1"/>
  <c r="BE329"/>
  <c r="BA329"/>
  <c r="AW329"/>
  <c r="AS329"/>
  <c r="BF329" s="1"/>
  <c r="AN329"/>
  <c r="AJ329"/>
  <c r="AF329"/>
  <c r="AB329"/>
  <c r="AO329" s="1"/>
  <c r="BI329" s="1"/>
  <c r="X329"/>
  <c r="T329"/>
  <c r="G329"/>
  <c r="BG329" s="1"/>
  <c r="E329"/>
  <c r="BE328"/>
  <c r="BA328"/>
  <c r="AW328"/>
  <c r="AS328"/>
  <c r="BF328" s="1"/>
  <c r="AN328"/>
  <c r="AJ328"/>
  <c r="AF328"/>
  <c r="AB328"/>
  <c r="AO328" s="1"/>
  <c r="BI328" s="1"/>
  <c r="T328"/>
  <c r="X328" s="1"/>
  <c r="E328"/>
  <c r="G328" s="1"/>
  <c r="BG328" s="1"/>
  <c r="BE327"/>
  <c r="BA327"/>
  <c r="AW327"/>
  <c r="AS327"/>
  <c r="BF327" s="1"/>
  <c r="AN327"/>
  <c r="AJ327"/>
  <c r="AF327"/>
  <c r="AB327"/>
  <c r="AO327" s="1"/>
  <c r="BI327" s="1"/>
  <c r="X327"/>
  <c r="T327"/>
  <c r="G327"/>
  <c r="BG327" s="1"/>
  <c r="BE326"/>
  <c r="BA326"/>
  <c r="AW326"/>
  <c r="AS326"/>
  <c r="BF326" s="1"/>
  <c r="AN326"/>
  <c r="AJ326"/>
  <c r="AF326"/>
  <c r="AB326"/>
  <c r="AO326" s="1"/>
  <c r="BI326" s="1"/>
  <c r="X326"/>
  <c r="BH326" s="1"/>
  <c r="T326"/>
  <c r="G326"/>
  <c r="BG326" s="1"/>
  <c r="E326"/>
  <c r="BE325"/>
  <c r="BA325"/>
  <c r="AW325"/>
  <c r="AS325"/>
  <c r="BF325" s="1"/>
  <c r="AN325"/>
  <c r="AJ325"/>
  <c r="AF325"/>
  <c r="AB325"/>
  <c r="AO325" s="1"/>
  <c r="BI325" s="1"/>
  <c r="T325"/>
  <c r="X325" s="1"/>
  <c r="BH325" s="1"/>
  <c r="E325"/>
  <c r="G325" s="1"/>
  <c r="BE323"/>
  <c r="BA323"/>
  <c r="AW323"/>
  <c r="AS323"/>
  <c r="BF323" s="1"/>
  <c r="AN323"/>
  <c r="AJ323"/>
  <c r="AF323"/>
  <c r="AB323"/>
  <c r="AO323" s="1"/>
  <c r="BI323" s="1"/>
  <c r="X323"/>
  <c r="BH323" s="1"/>
  <c r="T323"/>
  <c r="G323"/>
  <c r="BG323" s="1"/>
  <c r="E323"/>
  <c r="BE322"/>
  <c r="BA322"/>
  <c r="AW322"/>
  <c r="AS322"/>
  <c r="BF322" s="1"/>
  <c r="AN322"/>
  <c r="AJ322"/>
  <c r="AF322"/>
  <c r="AB322"/>
  <c r="AO322" s="1"/>
  <c r="BI322" s="1"/>
  <c r="T322"/>
  <c r="X322" s="1"/>
  <c r="BH322" s="1"/>
  <c r="E322"/>
  <c r="G322" s="1"/>
  <c r="BE321"/>
  <c r="BA321"/>
  <c r="AW321"/>
  <c r="AS321"/>
  <c r="BF321" s="1"/>
  <c r="AN321"/>
  <c r="AJ321"/>
  <c r="AF321"/>
  <c r="AB321"/>
  <c r="AO321" s="1"/>
  <c r="BI321" s="1"/>
  <c r="X321"/>
  <c r="BH321" s="1"/>
  <c r="T321"/>
  <c r="G321"/>
  <c r="BG321" s="1"/>
  <c r="BE320"/>
  <c r="BA320"/>
  <c r="AW320"/>
  <c r="AS320"/>
  <c r="BF320" s="1"/>
  <c r="AN320"/>
  <c r="AJ320"/>
  <c r="AF320"/>
  <c r="AB320"/>
  <c r="AO320" s="1"/>
  <c r="BI320" s="1"/>
  <c r="X320"/>
  <c r="T320"/>
  <c r="G320"/>
  <c r="BG320" s="1"/>
  <c r="E320"/>
  <c r="BE319"/>
  <c r="BA319"/>
  <c r="AW319"/>
  <c r="AS319"/>
  <c r="BF319" s="1"/>
  <c r="AN319"/>
  <c r="AJ319"/>
  <c r="AF319"/>
  <c r="AB319"/>
  <c r="AO319" s="1"/>
  <c r="BI319" s="1"/>
  <c r="T319"/>
  <c r="X319" s="1"/>
  <c r="G319"/>
  <c r="BE318"/>
  <c r="BA318"/>
  <c r="AW318"/>
  <c r="AS318"/>
  <c r="BF318" s="1"/>
  <c r="AN318"/>
  <c r="AJ318"/>
  <c r="AF318"/>
  <c r="AB318"/>
  <c r="AO318" s="1"/>
  <c r="BI318" s="1"/>
  <c r="T318"/>
  <c r="X318" s="1"/>
  <c r="E318"/>
  <c r="G318" s="1"/>
  <c r="BG318" s="1"/>
  <c r="BE316"/>
  <c r="BA316"/>
  <c r="AW316"/>
  <c r="AS316"/>
  <c r="BF316" s="1"/>
  <c r="AN316"/>
  <c r="AJ316"/>
  <c r="AF316"/>
  <c r="AB316"/>
  <c r="AO316" s="1"/>
  <c r="BI316" s="1"/>
  <c r="X316"/>
  <c r="T316"/>
  <c r="G316"/>
  <c r="BG316" s="1"/>
  <c r="E316"/>
  <c r="BE315"/>
  <c r="BA315"/>
  <c r="AW315"/>
  <c r="AS315"/>
  <c r="BF315" s="1"/>
  <c r="AN315"/>
  <c r="AJ315"/>
  <c r="AF315"/>
  <c r="AB315"/>
  <c r="AO315" s="1"/>
  <c r="BI315" s="1"/>
  <c r="T315"/>
  <c r="X315" s="1"/>
  <c r="E315"/>
  <c r="G315" s="1"/>
  <c r="BG315" s="1"/>
  <c r="BE314"/>
  <c r="BA314"/>
  <c r="AW314"/>
  <c r="AS314"/>
  <c r="BF314" s="1"/>
  <c r="AN314"/>
  <c r="AJ314"/>
  <c r="AF314"/>
  <c r="AB314"/>
  <c r="AO314" s="1"/>
  <c r="BI314" s="1"/>
  <c r="X314"/>
  <c r="T314"/>
  <c r="G314"/>
  <c r="BG314" s="1"/>
  <c r="E314"/>
  <c r="BE313"/>
  <c r="BA313"/>
  <c r="AW313"/>
  <c r="AS313"/>
  <c r="BF313" s="1"/>
  <c r="AN313"/>
  <c r="AJ313"/>
  <c r="AF313"/>
  <c r="AB313"/>
  <c r="AO313" s="1"/>
  <c r="BI313" s="1"/>
  <c r="T313"/>
  <c r="X313" s="1"/>
  <c r="E313"/>
  <c r="G313" s="1"/>
  <c r="BG313" s="1"/>
  <c r="BE311"/>
  <c r="BA311"/>
  <c r="AW311"/>
  <c r="AS311"/>
  <c r="BF311" s="1"/>
  <c r="AN311"/>
  <c r="AJ311"/>
  <c r="AF311"/>
  <c r="AB311"/>
  <c r="AO311" s="1"/>
  <c r="BI311" s="1"/>
  <c r="X311"/>
  <c r="T311"/>
  <c r="G311"/>
  <c r="BG311" s="1"/>
  <c r="E311"/>
  <c r="BE309"/>
  <c r="BA309"/>
  <c r="AW309"/>
  <c r="AS309"/>
  <c r="BF309" s="1"/>
  <c r="AN309"/>
  <c r="AJ309"/>
  <c r="AF309"/>
  <c r="AB309"/>
  <c r="AO309" s="1"/>
  <c r="BI309" s="1"/>
  <c r="T309"/>
  <c r="X309" s="1"/>
  <c r="E309"/>
  <c r="G309" s="1"/>
  <c r="BG309" s="1"/>
  <c r="BE308"/>
  <c r="BA308"/>
  <c r="AW308"/>
  <c r="AS308"/>
  <c r="BF308" s="1"/>
  <c r="AN308"/>
  <c r="AJ308"/>
  <c r="AF308"/>
  <c r="AB308"/>
  <c r="AO308" s="1"/>
  <c r="BI308" s="1"/>
  <c r="X308"/>
  <c r="T308"/>
  <c r="G308"/>
  <c r="BG308" s="1"/>
  <c r="E308"/>
  <c r="BE307"/>
  <c r="BA307"/>
  <c r="AW307"/>
  <c r="AS307"/>
  <c r="BF307" s="1"/>
  <c r="AN307"/>
  <c r="AJ307"/>
  <c r="AF307"/>
  <c r="AB307"/>
  <c r="AO307" s="1"/>
  <c r="BI307" s="1"/>
  <c r="T307"/>
  <c r="X307" s="1"/>
  <c r="G307"/>
  <c r="BE306"/>
  <c r="BA306"/>
  <c r="AW306"/>
  <c r="AS306"/>
  <c r="BF306" s="1"/>
  <c r="AN306"/>
  <c r="AJ306"/>
  <c r="AF306"/>
  <c r="AB306"/>
  <c r="AO306" s="1"/>
  <c r="BI306" s="1"/>
  <c r="T306"/>
  <c r="X306" s="1"/>
  <c r="E306"/>
  <c r="G306" s="1"/>
  <c r="BG306" s="1"/>
  <c r="BE305"/>
  <c r="BA305"/>
  <c r="AW305"/>
  <c r="AS305"/>
  <c r="BF305" s="1"/>
  <c r="AN305"/>
  <c r="AJ305"/>
  <c r="AF305"/>
  <c r="AB305"/>
  <c r="AO305" s="1"/>
  <c r="BI305" s="1"/>
  <c r="X305"/>
  <c r="T305"/>
  <c r="G305"/>
  <c r="BG305" s="1"/>
  <c r="BE304"/>
  <c r="BA304"/>
  <c r="AW304"/>
  <c r="AS304"/>
  <c r="BF304" s="1"/>
  <c r="AN304"/>
  <c r="AJ304"/>
  <c r="AF304"/>
  <c r="AB304"/>
  <c r="AO304" s="1"/>
  <c r="BI304" s="1"/>
  <c r="X304"/>
  <c r="BH304" s="1"/>
  <c r="T304"/>
  <c r="G304"/>
  <c r="BG304" s="1"/>
  <c r="E304"/>
  <c r="BE303"/>
  <c r="BA303"/>
  <c r="AW303"/>
  <c r="AS303"/>
  <c r="BF303" s="1"/>
  <c r="AN303"/>
  <c r="AJ303"/>
  <c r="AF303"/>
  <c r="AB303"/>
  <c r="AO303" s="1"/>
  <c r="BI303" s="1"/>
  <c r="T303"/>
  <c r="X303" s="1"/>
  <c r="BH303" s="1"/>
  <c r="E303"/>
  <c r="G303" s="1"/>
  <c r="BE302"/>
  <c r="BA302"/>
  <c r="AW302"/>
  <c r="AS302"/>
  <c r="BF302" s="1"/>
  <c r="AN302"/>
  <c r="AJ302"/>
  <c r="AF302"/>
  <c r="AB302"/>
  <c r="AO302" s="1"/>
  <c r="BI302" s="1"/>
  <c r="X302"/>
  <c r="BH302" s="1"/>
  <c r="T302"/>
  <c r="G302"/>
  <c r="BG302" s="1"/>
  <c r="E302"/>
  <c r="BE301"/>
  <c r="BA301"/>
  <c r="AW301"/>
  <c r="AS301"/>
  <c r="BF301" s="1"/>
  <c r="AN301"/>
  <c r="AJ301"/>
  <c r="AF301"/>
  <c r="AB301"/>
  <c r="AO301" s="1"/>
  <c r="BI301" s="1"/>
  <c r="T301"/>
  <c r="X301" s="1"/>
  <c r="BH301" s="1"/>
  <c r="E301"/>
  <c r="G301" s="1"/>
  <c r="BE299"/>
  <c r="BA299"/>
  <c r="AW299"/>
  <c r="AS299"/>
  <c r="BF299" s="1"/>
  <c r="AN299"/>
  <c r="AJ299"/>
  <c r="AF299"/>
  <c r="AB299"/>
  <c r="AO299" s="1"/>
  <c r="BI299" s="1"/>
  <c r="X299"/>
  <c r="BH299" s="1"/>
  <c r="T299"/>
  <c r="G299"/>
  <c r="BG299" s="1"/>
  <c r="E299"/>
  <c r="BE298"/>
  <c r="BA298"/>
  <c r="AW298"/>
  <c r="AS298"/>
  <c r="BF298" s="1"/>
  <c r="AN298"/>
  <c r="AJ298"/>
  <c r="AF298"/>
  <c r="AB298"/>
  <c r="AO298" s="1"/>
  <c r="BI298" s="1"/>
  <c r="T298"/>
  <c r="X298" s="1"/>
  <c r="BH298" s="1"/>
  <c r="E298"/>
  <c r="G298" s="1"/>
  <c r="BE296"/>
  <c r="BA296"/>
  <c r="AW296"/>
  <c r="AS296"/>
  <c r="BF296" s="1"/>
  <c r="AN296"/>
  <c r="AJ296"/>
  <c r="AF296"/>
  <c r="AB296"/>
  <c r="AO296" s="1"/>
  <c r="BI296" s="1"/>
  <c r="X296"/>
  <c r="BH296" s="1"/>
  <c r="T296"/>
  <c r="G296"/>
  <c r="BG296" s="1"/>
  <c r="E296"/>
  <c r="BE295"/>
  <c r="BE367" s="1"/>
  <c r="BA295"/>
  <c r="BA367" s="1"/>
  <c r="AW295"/>
  <c r="AW367" s="1"/>
  <c r="AS295"/>
  <c r="AS367" s="1"/>
  <c r="AN295"/>
  <c r="AN367" s="1"/>
  <c r="AJ295"/>
  <c r="AJ367" s="1"/>
  <c r="AF295"/>
  <c r="AF367" s="1"/>
  <c r="AB295"/>
  <c r="AO295" s="1"/>
  <c r="T295"/>
  <c r="T367" s="1"/>
  <c r="E295"/>
  <c r="E367" s="1"/>
  <c r="BJ290"/>
  <c r="BD290"/>
  <c r="BC290"/>
  <c r="BB290"/>
  <c r="AZ290"/>
  <c r="AY290"/>
  <c r="AX290"/>
  <c r="AV290"/>
  <c r="AU290"/>
  <c r="AT290"/>
  <c r="AR290"/>
  <c r="AQ290"/>
  <c r="AP290"/>
  <c r="AM290"/>
  <c r="AL290"/>
  <c r="AK290"/>
  <c r="AI290"/>
  <c r="AH290"/>
  <c r="AG290"/>
  <c r="AD290"/>
  <c r="Z290"/>
  <c r="Y290"/>
  <c r="W290"/>
  <c r="V290"/>
  <c r="U290"/>
  <c r="S290"/>
  <c r="R290"/>
  <c r="Q290"/>
  <c r="P290"/>
  <c r="O290"/>
  <c r="N290"/>
  <c r="M290"/>
  <c r="L290"/>
  <c r="F290"/>
  <c r="BE289"/>
  <c r="BA289"/>
  <c r="AW289"/>
  <c r="AS289"/>
  <c r="BF289" s="1"/>
  <c r="AN289"/>
  <c r="AJ289"/>
  <c r="AF289"/>
  <c r="AB289"/>
  <c r="AO289" s="1"/>
  <c r="BI289" s="1"/>
  <c r="X289"/>
  <c r="BH289" s="1"/>
  <c r="T289"/>
  <c r="G289"/>
  <c r="BG289" s="1"/>
  <c r="E289"/>
  <c r="BE288"/>
  <c r="BA288"/>
  <c r="AW288"/>
  <c r="AS288"/>
  <c r="BF288" s="1"/>
  <c r="AN288"/>
  <c r="AJ288"/>
  <c r="AF288"/>
  <c r="AB288"/>
  <c r="AO288" s="1"/>
  <c r="BI288" s="1"/>
  <c r="T288"/>
  <c r="X288" s="1"/>
  <c r="BH288" s="1"/>
  <c r="E288"/>
  <c r="G288" s="1"/>
  <c r="BE287"/>
  <c r="BA287"/>
  <c r="AW287"/>
  <c r="AS287"/>
  <c r="BF287" s="1"/>
  <c r="AN287"/>
  <c r="AJ287"/>
  <c r="AF287"/>
  <c r="AB287"/>
  <c r="AO287" s="1"/>
  <c r="BI287" s="1"/>
  <c r="X287"/>
  <c r="BH287" s="1"/>
  <c r="T287"/>
  <c r="G287"/>
  <c r="BG287" s="1"/>
  <c r="E287"/>
  <c r="BE286"/>
  <c r="BA286"/>
  <c r="AW286"/>
  <c r="AS286"/>
  <c r="BF286" s="1"/>
  <c r="AN286"/>
  <c r="AJ286"/>
  <c r="AF286"/>
  <c r="AB286"/>
  <c r="AO286" s="1"/>
  <c r="BI286" s="1"/>
  <c r="T286"/>
  <c r="X286" s="1"/>
  <c r="BH286" s="1"/>
  <c r="E286"/>
  <c r="G286" s="1"/>
  <c r="BE284"/>
  <c r="BA284"/>
  <c r="AW284"/>
  <c r="AS284"/>
  <c r="BF284" s="1"/>
  <c r="AN284"/>
  <c r="AJ284"/>
  <c r="AF284"/>
  <c r="AB284"/>
  <c r="AO284" s="1"/>
  <c r="BI284" s="1"/>
  <c r="X284"/>
  <c r="BH284" s="1"/>
  <c r="T284"/>
  <c r="G284"/>
  <c r="BG284" s="1"/>
  <c r="E284"/>
  <c r="BE283"/>
  <c r="BA283"/>
  <c r="AW283"/>
  <c r="AS283"/>
  <c r="BF283" s="1"/>
  <c r="AN283"/>
  <c r="AJ283"/>
  <c r="AF283"/>
  <c r="AB283"/>
  <c r="AO283" s="1"/>
  <c r="BI283" s="1"/>
  <c r="T283"/>
  <c r="X283" s="1"/>
  <c r="BH283" s="1"/>
  <c r="E283"/>
  <c r="G283" s="1"/>
  <c r="BE282"/>
  <c r="BA282"/>
  <c r="AW282"/>
  <c r="AS282"/>
  <c r="BF282" s="1"/>
  <c r="AN282"/>
  <c r="AJ282"/>
  <c r="AF282"/>
  <c r="AB282"/>
  <c r="AO282" s="1"/>
  <c r="BI282" s="1"/>
  <c r="X282"/>
  <c r="BH282" s="1"/>
  <c r="T282"/>
  <c r="G282"/>
  <c r="BG282" s="1"/>
  <c r="E282"/>
  <c r="BE281"/>
  <c r="BA281"/>
  <c r="AW281"/>
  <c r="AS281"/>
  <c r="BF281" s="1"/>
  <c r="AN281"/>
  <c r="AJ281"/>
  <c r="AF281"/>
  <c r="AB281"/>
  <c r="AO281" s="1"/>
  <c r="BI281" s="1"/>
  <c r="T281"/>
  <c r="X281" s="1"/>
  <c r="BH281" s="1"/>
  <c r="E281"/>
  <c r="G281" s="1"/>
  <c r="BE280"/>
  <c r="BA280"/>
  <c r="AW280"/>
  <c r="AS280"/>
  <c r="BF280" s="1"/>
  <c r="AN280"/>
  <c r="AJ280"/>
  <c r="AF280"/>
  <c r="AB280"/>
  <c r="AO280" s="1"/>
  <c r="BI280" s="1"/>
  <c r="X280"/>
  <c r="BH280" s="1"/>
  <c r="T280"/>
  <c r="G280"/>
  <c r="BG280" s="1"/>
  <c r="BE279"/>
  <c r="BA279"/>
  <c r="AW279"/>
  <c r="AS279"/>
  <c r="BF279" s="1"/>
  <c r="AN279"/>
  <c r="AJ279"/>
  <c r="AF279"/>
  <c r="AB279"/>
  <c r="AO279" s="1"/>
  <c r="BI279" s="1"/>
  <c r="X279"/>
  <c r="T279"/>
  <c r="G279"/>
  <c r="BG279" s="1"/>
  <c r="E279"/>
  <c r="BE278"/>
  <c r="BA278"/>
  <c r="AW278"/>
  <c r="AS278"/>
  <c r="BF278" s="1"/>
  <c r="AN278"/>
  <c r="AJ278"/>
  <c r="AF278"/>
  <c r="AB278"/>
  <c r="AO278" s="1"/>
  <c r="BI278" s="1"/>
  <c r="T278"/>
  <c r="X278" s="1"/>
  <c r="E278"/>
  <c r="G278" s="1"/>
  <c r="BG278" s="1"/>
  <c r="BE277"/>
  <c r="BA277"/>
  <c r="AW277"/>
  <c r="AS277"/>
  <c r="BF277" s="1"/>
  <c r="AN277"/>
  <c r="AJ277"/>
  <c r="AF277"/>
  <c r="AB277"/>
  <c r="AO277" s="1"/>
  <c r="BI277" s="1"/>
  <c r="X277"/>
  <c r="T277"/>
  <c r="G277"/>
  <c r="BG277" s="1"/>
  <c r="E277"/>
  <c r="BE276"/>
  <c r="BA276"/>
  <c r="AW276"/>
  <c r="AS276"/>
  <c r="BF276" s="1"/>
  <c r="AN276"/>
  <c r="AJ276"/>
  <c r="AF276"/>
  <c r="AB276"/>
  <c r="AO276" s="1"/>
  <c r="BI276" s="1"/>
  <c r="T276"/>
  <c r="X276" s="1"/>
  <c r="E276"/>
  <c r="G276" s="1"/>
  <c r="BG276" s="1"/>
  <c r="BE275"/>
  <c r="BA275"/>
  <c r="AW275"/>
  <c r="AS275"/>
  <c r="BF275" s="1"/>
  <c r="AN275"/>
  <c r="AJ275"/>
  <c r="AF275"/>
  <c r="AB275"/>
  <c r="AO275" s="1"/>
  <c r="BI275" s="1"/>
  <c r="X275"/>
  <c r="T275"/>
  <c r="G275"/>
  <c r="BG275" s="1"/>
  <c r="BE274"/>
  <c r="BA274"/>
  <c r="AW274"/>
  <c r="AS274"/>
  <c r="BF274" s="1"/>
  <c r="AN274"/>
  <c r="AJ274"/>
  <c r="AF274"/>
  <c r="AB274"/>
  <c r="AO274" s="1"/>
  <c r="BI274" s="1"/>
  <c r="X274"/>
  <c r="BH274" s="1"/>
  <c r="T274"/>
  <c r="G274"/>
  <c r="BG274" s="1"/>
  <c r="E274"/>
  <c r="BE273"/>
  <c r="BA273"/>
  <c r="AW273"/>
  <c r="AS273"/>
  <c r="BF273" s="1"/>
  <c r="AN273"/>
  <c r="AJ273"/>
  <c r="AF273"/>
  <c r="AB273"/>
  <c r="AO273" s="1"/>
  <c r="BI273" s="1"/>
  <c r="T273"/>
  <c r="X273" s="1"/>
  <c r="BH273" s="1"/>
  <c r="E273"/>
  <c r="G273" s="1"/>
  <c r="BE272"/>
  <c r="BA272"/>
  <c r="AW272"/>
  <c r="AS272"/>
  <c r="BF272" s="1"/>
  <c r="AN272"/>
  <c r="AJ272"/>
  <c r="AF272"/>
  <c r="AB272"/>
  <c r="AO272" s="1"/>
  <c r="BI272" s="1"/>
  <c r="X272"/>
  <c r="BH272" s="1"/>
  <c r="T272"/>
  <c r="G272"/>
  <c r="BG272" s="1"/>
  <c r="E272"/>
  <c r="BE271"/>
  <c r="BA271"/>
  <c r="AW271"/>
  <c r="AS271"/>
  <c r="BF271" s="1"/>
  <c r="AN271"/>
  <c r="AJ271"/>
  <c r="AF271"/>
  <c r="AB271"/>
  <c r="AO271" s="1"/>
  <c r="BI271" s="1"/>
  <c r="T271"/>
  <c r="X271" s="1"/>
  <c r="G271"/>
  <c r="BE270"/>
  <c r="BA270"/>
  <c r="AW270"/>
  <c r="AS270"/>
  <c r="BF270" s="1"/>
  <c r="AN270"/>
  <c r="AJ270"/>
  <c r="AF270"/>
  <c r="AB270"/>
  <c r="AO270" s="1"/>
  <c r="BI270" s="1"/>
  <c r="T270"/>
  <c r="X270" s="1"/>
  <c r="BH270" s="1"/>
  <c r="E270"/>
  <c r="G270" s="1"/>
  <c r="BE269"/>
  <c r="BA269"/>
  <c r="AW269"/>
  <c r="AS269"/>
  <c r="BF269" s="1"/>
  <c r="AN269"/>
  <c r="AJ269"/>
  <c r="AF269"/>
  <c r="AB269"/>
  <c r="AO269" s="1"/>
  <c r="BI269" s="1"/>
  <c r="X269"/>
  <c r="BH269" s="1"/>
  <c r="T269"/>
  <c r="G269"/>
  <c r="BG269" s="1"/>
  <c r="BE268"/>
  <c r="BA268"/>
  <c r="AW268"/>
  <c r="AS268"/>
  <c r="BF268" s="1"/>
  <c r="AN268"/>
  <c r="AJ268"/>
  <c r="AF268"/>
  <c r="AB268"/>
  <c r="AO268" s="1"/>
  <c r="BI268" s="1"/>
  <c r="X268"/>
  <c r="T268"/>
  <c r="G268"/>
  <c r="BG268" s="1"/>
  <c r="E268"/>
  <c r="BE267"/>
  <c r="BA267"/>
  <c r="AW267"/>
  <c r="AS267"/>
  <c r="BF267" s="1"/>
  <c r="AN267"/>
  <c r="AJ267"/>
  <c r="AF267"/>
  <c r="AB267"/>
  <c r="AO267" s="1"/>
  <c r="BI267" s="1"/>
  <c r="T267"/>
  <c r="X267" s="1"/>
  <c r="G267"/>
  <c r="BE266"/>
  <c r="BA266"/>
  <c r="AW266"/>
  <c r="AS266"/>
  <c r="BF266" s="1"/>
  <c r="AN266"/>
  <c r="AJ266"/>
  <c r="AF266"/>
  <c r="AB266"/>
  <c r="AO266" s="1"/>
  <c r="BI266" s="1"/>
  <c r="T266"/>
  <c r="X266" s="1"/>
  <c r="E266"/>
  <c r="G266" s="1"/>
  <c r="BG266" s="1"/>
  <c r="BE265"/>
  <c r="BA265"/>
  <c r="AW265"/>
  <c r="AS265"/>
  <c r="BF265" s="1"/>
  <c r="AN265"/>
  <c r="AJ265"/>
  <c r="AF265"/>
  <c r="AB265"/>
  <c r="AO265" s="1"/>
  <c r="BI265" s="1"/>
  <c r="X265"/>
  <c r="T265"/>
  <c r="G265"/>
  <c r="BG265" s="1"/>
  <c r="E265"/>
  <c r="BE264"/>
  <c r="BA264"/>
  <c r="AW264"/>
  <c r="AS264"/>
  <c r="BF264" s="1"/>
  <c r="AN264"/>
  <c r="AJ264"/>
  <c r="AF264"/>
  <c r="AB264"/>
  <c r="AO264" s="1"/>
  <c r="BI264" s="1"/>
  <c r="T264"/>
  <c r="X264" s="1"/>
  <c r="E264"/>
  <c r="G264" s="1"/>
  <c r="BG264" s="1"/>
  <c r="BE263"/>
  <c r="BA263"/>
  <c r="AW263"/>
  <c r="AS263"/>
  <c r="BF263" s="1"/>
  <c r="AN263"/>
  <c r="AJ263"/>
  <c r="AF263"/>
  <c r="AB263"/>
  <c r="AO263" s="1"/>
  <c r="BI263" s="1"/>
  <c r="X263"/>
  <c r="T263"/>
  <c r="G263"/>
  <c r="BG263" s="1"/>
  <c r="E263"/>
  <c r="BE262"/>
  <c r="BA262"/>
  <c r="AW262"/>
  <c r="AS262"/>
  <c r="BF262" s="1"/>
  <c r="AN262"/>
  <c r="AJ262"/>
  <c r="AF262"/>
  <c r="AB262"/>
  <c r="AO262" s="1"/>
  <c r="BI262" s="1"/>
  <c r="T262"/>
  <c r="X262" s="1"/>
  <c r="E262"/>
  <c r="G262" s="1"/>
  <c r="BG262" s="1"/>
  <c r="BE261"/>
  <c r="BA261"/>
  <c r="AW261"/>
  <c r="AS261"/>
  <c r="BF261" s="1"/>
  <c r="AN261"/>
  <c r="AJ261"/>
  <c r="AF261"/>
  <c r="AB261"/>
  <c r="AO261" s="1"/>
  <c r="BI261" s="1"/>
  <c r="X261"/>
  <c r="T261"/>
  <c r="G261"/>
  <c r="BG261" s="1"/>
  <c r="E261"/>
  <c r="BE260"/>
  <c r="BA260"/>
  <c r="AW260"/>
  <c r="AS260"/>
  <c r="BF260" s="1"/>
  <c r="AN260"/>
  <c r="AJ260"/>
  <c r="AF260"/>
  <c r="AB260"/>
  <c r="AO260" s="1"/>
  <c r="BI260" s="1"/>
  <c r="T260"/>
  <c r="X260" s="1"/>
  <c r="E260"/>
  <c r="G260" s="1"/>
  <c r="BG260" s="1"/>
  <c r="BE259"/>
  <c r="BA259"/>
  <c r="AW259"/>
  <c r="AS259"/>
  <c r="BF259" s="1"/>
  <c r="AN259"/>
  <c r="AJ259"/>
  <c r="AF259"/>
  <c r="AB259"/>
  <c r="AO259" s="1"/>
  <c r="BI259" s="1"/>
  <c r="X259"/>
  <c r="T259"/>
  <c r="G259"/>
  <c r="BG259" s="1"/>
  <c r="E259"/>
  <c r="BE258"/>
  <c r="BA258"/>
  <c r="AW258"/>
  <c r="AS258"/>
  <c r="BF258" s="1"/>
  <c r="AN258"/>
  <c r="AJ258"/>
  <c r="AF258"/>
  <c r="AB258"/>
  <c r="AO258" s="1"/>
  <c r="BI258" s="1"/>
  <c r="T258"/>
  <c r="X258" s="1"/>
  <c r="E258"/>
  <c r="G258" s="1"/>
  <c r="BG258" s="1"/>
  <c r="BE257"/>
  <c r="BA257"/>
  <c r="AW257"/>
  <c r="AS257"/>
  <c r="BF257" s="1"/>
  <c r="AN257"/>
  <c r="AJ257"/>
  <c r="AF257"/>
  <c r="AB257"/>
  <c r="AO257" s="1"/>
  <c r="BI257" s="1"/>
  <c r="X257"/>
  <c r="T257"/>
  <c r="G257"/>
  <c r="BG257" s="1"/>
  <c r="E257"/>
  <c r="BE256"/>
  <c r="BA256"/>
  <c r="AW256"/>
  <c r="AS256"/>
  <c r="BF256" s="1"/>
  <c r="AN256"/>
  <c r="AJ256"/>
  <c r="AF256"/>
  <c r="AB256"/>
  <c r="AO256" s="1"/>
  <c r="BI256" s="1"/>
  <c r="T256"/>
  <c r="X256" s="1"/>
  <c r="E256"/>
  <c r="G256" s="1"/>
  <c r="BG256" s="1"/>
  <c r="BE254"/>
  <c r="BA254"/>
  <c r="AW254"/>
  <c r="AS254"/>
  <c r="BF254" s="1"/>
  <c r="AN254"/>
  <c r="AJ254"/>
  <c r="AF254"/>
  <c r="AB254"/>
  <c r="AO254" s="1"/>
  <c r="BI254" s="1"/>
  <c r="X254"/>
  <c r="T254"/>
  <c r="G254"/>
  <c r="BG254" s="1"/>
  <c r="E254"/>
  <c r="BE253"/>
  <c r="BA253"/>
  <c r="AW253"/>
  <c r="AS253"/>
  <c r="BF253" s="1"/>
  <c r="AN253"/>
  <c r="AJ253"/>
  <c r="AF253"/>
  <c r="AB253"/>
  <c r="AO253" s="1"/>
  <c r="BI253" s="1"/>
  <c r="T253"/>
  <c r="X253" s="1"/>
  <c r="G253"/>
  <c r="BE252"/>
  <c r="BA252"/>
  <c r="AW252"/>
  <c r="AS252"/>
  <c r="BF252" s="1"/>
  <c r="AN252"/>
  <c r="AJ252"/>
  <c r="AF252"/>
  <c r="AB252"/>
  <c r="AO252" s="1"/>
  <c r="BI252" s="1"/>
  <c r="T252"/>
  <c r="X252" s="1"/>
  <c r="BE251"/>
  <c r="BA251"/>
  <c r="AW251"/>
  <c r="AS251"/>
  <c r="BF251" s="1"/>
  <c r="AN251"/>
  <c r="AJ251"/>
  <c r="AF251"/>
  <c r="AB251"/>
  <c r="X251"/>
  <c r="T251"/>
  <c r="G251"/>
  <c r="BG251" s="1"/>
  <c r="E251"/>
  <c r="BE250"/>
  <c r="BA250"/>
  <c r="AW250"/>
  <c r="AS250"/>
  <c r="AN250"/>
  <c r="AJ250"/>
  <c r="AF250"/>
  <c r="AB250"/>
  <c r="AO250" s="1"/>
  <c r="T250"/>
  <c r="X250" s="1"/>
  <c r="G250"/>
  <c r="BE249"/>
  <c r="BA249"/>
  <c r="AW249"/>
  <c r="AS249"/>
  <c r="BF249" s="1"/>
  <c r="AN249"/>
  <c r="AJ249"/>
  <c r="AF249"/>
  <c r="AB249"/>
  <c r="AO249" s="1"/>
  <c r="BI249" s="1"/>
  <c r="T249"/>
  <c r="X249" s="1"/>
  <c r="BE248"/>
  <c r="BA248"/>
  <c r="AW248"/>
  <c r="AS248"/>
  <c r="BF248" s="1"/>
  <c r="AN248"/>
  <c r="AJ248"/>
  <c r="AF248"/>
  <c r="AB248"/>
  <c r="X248"/>
  <c r="T248"/>
  <c r="G248"/>
  <c r="BG248" s="1"/>
  <c r="E248"/>
  <c r="BE246"/>
  <c r="BA246"/>
  <c r="AW246"/>
  <c r="AS246"/>
  <c r="AN246"/>
  <c r="AJ246"/>
  <c r="AF246"/>
  <c r="AB246"/>
  <c r="AO246" s="1"/>
  <c r="T246"/>
  <c r="X246" s="1"/>
  <c r="E246"/>
  <c r="G246" s="1"/>
  <c r="BG246" s="1"/>
  <c r="BE245"/>
  <c r="BA245"/>
  <c r="AW245"/>
  <c r="AS245"/>
  <c r="BF245" s="1"/>
  <c r="AN245"/>
  <c r="AJ245"/>
  <c r="AF245"/>
  <c r="AB245"/>
  <c r="AO245" s="1"/>
  <c r="X245"/>
  <c r="BH245" s="1"/>
  <c r="T245"/>
  <c r="G245"/>
  <c r="BG245" s="1"/>
  <c r="E245"/>
  <c r="BE244"/>
  <c r="BA244"/>
  <c r="AW244"/>
  <c r="AS244"/>
  <c r="BF244" s="1"/>
  <c r="AN244"/>
  <c r="AJ244"/>
  <c r="AF244"/>
  <c r="AB244"/>
  <c r="AO244" s="1"/>
  <c r="BI244" s="1"/>
  <c r="T244"/>
  <c r="X244" s="1"/>
  <c r="G244"/>
  <c r="BE243"/>
  <c r="BA243"/>
  <c r="AW243"/>
  <c r="AS243"/>
  <c r="AN243"/>
  <c r="AJ243"/>
  <c r="AF243"/>
  <c r="AB243"/>
  <c r="AO243" s="1"/>
  <c r="T243"/>
  <c r="X243" s="1"/>
  <c r="E243"/>
  <c r="G243" s="1"/>
  <c r="BG243" s="1"/>
  <c r="BE242"/>
  <c r="BA242"/>
  <c r="AW242"/>
  <c r="AS242"/>
  <c r="BF242" s="1"/>
  <c r="AN242"/>
  <c r="AJ242"/>
  <c r="AF242"/>
  <c r="AB242"/>
  <c r="AO242" s="1"/>
  <c r="BI242" s="1"/>
  <c r="X242"/>
  <c r="T242"/>
  <c r="G242"/>
  <c r="BG242" s="1"/>
  <c r="BE241"/>
  <c r="BA241"/>
  <c r="AW241"/>
  <c r="AS241"/>
  <c r="BF241" s="1"/>
  <c r="AN241"/>
  <c r="AJ241"/>
  <c r="AF241"/>
  <c r="AB241"/>
  <c r="AO241" s="1"/>
  <c r="BI241" s="1"/>
  <c r="X241"/>
  <c r="BH241" s="1"/>
  <c r="T241"/>
  <c r="G241"/>
  <c r="BG241" s="1"/>
  <c r="E241"/>
  <c r="BE240"/>
  <c r="BA240"/>
  <c r="AW240"/>
  <c r="AS240"/>
  <c r="BF240" s="1"/>
  <c r="AN240"/>
  <c r="AJ240"/>
  <c r="AF240"/>
  <c r="AB240"/>
  <c r="AO240" s="1"/>
  <c r="BI240" s="1"/>
  <c r="T240"/>
  <c r="X240" s="1"/>
  <c r="G240"/>
  <c r="BE239"/>
  <c r="BA239"/>
  <c r="AW239"/>
  <c r="AS239"/>
  <c r="BF239" s="1"/>
  <c r="AN239"/>
  <c r="AJ239"/>
  <c r="AF239"/>
  <c r="AB239"/>
  <c r="AO239" s="1"/>
  <c r="BI239" s="1"/>
  <c r="T239"/>
  <c r="X239" s="1"/>
  <c r="BH239" s="1"/>
  <c r="E239"/>
  <c r="G239" s="1"/>
  <c r="BE238"/>
  <c r="BA238"/>
  <c r="AW238"/>
  <c r="AS238"/>
  <c r="BF238" s="1"/>
  <c r="AN238"/>
  <c r="AJ238"/>
  <c r="AF238"/>
  <c r="AB238"/>
  <c r="AO238" s="1"/>
  <c r="BI238" s="1"/>
  <c r="X238"/>
  <c r="BH238" s="1"/>
  <c r="T238"/>
  <c r="G238"/>
  <c r="BG238" s="1"/>
  <c r="E238"/>
  <c r="BE237"/>
  <c r="BA237"/>
  <c r="AW237"/>
  <c r="AS237"/>
  <c r="BF237" s="1"/>
  <c r="AN237"/>
  <c r="AJ237"/>
  <c r="AF237"/>
  <c r="AB237"/>
  <c r="AO237" s="1"/>
  <c r="BI237" s="1"/>
  <c r="T237"/>
  <c r="X237" s="1"/>
  <c r="BH237" s="1"/>
  <c r="E237"/>
  <c r="G237" s="1"/>
  <c r="BE236"/>
  <c r="BA236"/>
  <c r="AW236"/>
  <c r="AS236"/>
  <c r="BF236" s="1"/>
  <c r="AN236"/>
  <c r="AJ236"/>
  <c r="AF236"/>
  <c r="AB236"/>
  <c r="AO236" s="1"/>
  <c r="BI236" s="1"/>
  <c r="X236"/>
  <c r="BH236" s="1"/>
  <c r="T236"/>
  <c r="G236"/>
  <c r="BG236" s="1"/>
  <c r="E236"/>
  <c r="BE234"/>
  <c r="BA234"/>
  <c r="AW234"/>
  <c r="AS234"/>
  <c r="BF234" s="1"/>
  <c r="AN234"/>
  <c r="AJ234"/>
  <c r="AF234"/>
  <c r="AB234"/>
  <c r="AO234" s="1"/>
  <c r="BI234" s="1"/>
  <c r="T234"/>
  <c r="X234" s="1"/>
  <c r="BH234" s="1"/>
  <c r="E234"/>
  <c r="G234" s="1"/>
  <c r="BE233"/>
  <c r="BA233"/>
  <c r="AW233"/>
  <c r="AS233"/>
  <c r="BF233" s="1"/>
  <c r="AN233"/>
  <c r="AJ233"/>
  <c r="AF233"/>
  <c r="AB233"/>
  <c r="AO233" s="1"/>
  <c r="BI233" s="1"/>
  <c r="X233"/>
  <c r="BH233" s="1"/>
  <c r="T233"/>
  <c r="G233"/>
  <c r="BG233" s="1"/>
  <c r="BE232"/>
  <c r="BA232"/>
  <c r="AW232"/>
  <c r="AS232"/>
  <c r="BF232" s="1"/>
  <c r="AN232"/>
  <c r="AJ232"/>
  <c r="AF232"/>
  <c r="AB232"/>
  <c r="AO232" s="1"/>
  <c r="BI232" s="1"/>
  <c r="X232"/>
  <c r="T232"/>
  <c r="G232"/>
  <c r="BG232" s="1"/>
  <c r="E232"/>
  <c r="BE231"/>
  <c r="BA231"/>
  <c r="AW231"/>
  <c r="AS231"/>
  <c r="BF231" s="1"/>
  <c r="AN231"/>
  <c r="AJ231"/>
  <c r="AF231"/>
  <c r="AB231"/>
  <c r="AO231" s="1"/>
  <c r="BI231" s="1"/>
  <c r="T231"/>
  <c r="X231" s="1"/>
  <c r="E231"/>
  <c r="G231" s="1"/>
  <c r="BG231" s="1"/>
  <c r="BE230"/>
  <c r="BA230"/>
  <c r="AW230"/>
  <c r="AS230"/>
  <c r="BF230" s="1"/>
  <c r="AN230"/>
  <c r="AJ230"/>
  <c r="AF230"/>
  <c r="AB230"/>
  <c r="AO230" s="1"/>
  <c r="BI230" s="1"/>
  <c r="X230"/>
  <c r="T230"/>
  <c r="G230"/>
  <c r="BG230" s="1"/>
  <c r="BE229"/>
  <c r="BA229"/>
  <c r="AW229"/>
  <c r="AS229"/>
  <c r="BF229" s="1"/>
  <c r="AN229"/>
  <c r="AJ229"/>
  <c r="AF229"/>
  <c r="AB229"/>
  <c r="AO229" s="1"/>
  <c r="BI229" s="1"/>
  <c r="X229"/>
  <c r="BH229" s="1"/>
  <c r="T229"/>
  <c r="G229"/>
  <c r="BG229" s="1"/>
  <c r="E229"/>
  <c r="BE228"/>
  <c r="BA228"/>
  <c r="AW228"/>
  <c r="AS228"/>
  <c r="BF228" s="1"/>
  <c r="AN228"/>
  <c r="AJ228"/>
  <c r="AF228"/>
  <c r="AB228"/>
  <c r="AO228" s="1"/>
  <c r="BI228" s="1"/>
  <c r="T228"/>
  <c r="X228" s="1"/>
  <c r="G228"/>
  <c r="BE227"/>
  <c r="BA227"/>
  <c r="AW227"/>
  <c r="AS227"/>
  <c r="BF227" s="1"/>
  <c r="AN227"/>
  <c r="AJ227"/>
  <c r="AF227"/>
  <c r="AB227"/>
  <c r="AO227" s="1"/>
  <c r="BI227" s="1"/>
  <c r="T227"/>
  <c r="X227" s="1"/>
  <c r="BH227" s="1"/>
  <c r="E227"/>
  <c r="G227" s="1"/>
  <c r="BE226"/>
  <c r="BA226"/>
  <c r="AW226"/>
  <c r="AS226"/>
  <c r="BF226" s="1"/>
  <c r="AN226"/>
  <c r="AJ226"/>
  <c r="AF226"/>
  <c r="AB226"/>
  <c r="AO226" s="1"/>
  <c r="BI226" s="1"/>
  <c r="X226"/>
  <c r="BH226" s="1"/>
  <c r="T226"/>
  <c r="G226"/>
  <c r="BG226" s="1"/>
  <c r="E226"/>
  <c r="BE225"/>
  <c r="BA225"/>
  <c r="AW225"/>
  <c r="AS225"/>
  <c r="BF225" s="1"/>
  <c r="AN225"/>
  <c r="AJ225"/>
  <c r="AF225"/>
  <c r="AB225"/>
  <c r="AO225" s="1"/>
  <c r="BI225" s="1"/>
  <c r="T225"/>
  <c r="X225" s="1"/>
  <c r="BH225" s="1"/>
  <c r="E225"/>
  <c r="G225" s="1"/>
  <c r="BE224"/>
  <c r="BA224"/>
  <c r="AW224"/>
  <c r="AS224"/>
  <c r="BF224" s="1"/>
  <c r="AN224"/>
  <c r="AJ224"/>
  <c r="AF224"/>
  <c r="AB224"/>
  <c r="AO224" s="1"/>
  <c r="BI224" s="1"/>
  <c r="X224"/>
  <c r="BH224" s="1"/>
  <c r="T224"/>
  <c r="G224"/>
  <c r="BG224" s="1"/>
  <c r="E224"/>
  <c r="BE222"/>
  <c r="BA222"/>
  <c r="AW222"/>
  <c r="AS222"/>
  <c r="BF222" s="1"/>
  <c r="AN222"/>
  <c r="AJ222"/>
  <c r="AF222"/>
  <c r="AB222"/>
  <c r="AO222" s="1"/>
  <c r="BI222" s="1"/>
  <c r="T222"/>
  <c r="X222" s="1"/>
  <c r="BH222" s="1"/>
  <c r="E222"/>
  <c r="G222" s="1"/>
  <c r="BE221"/>
  <c r="BA221"/>
  <c r="AW221"/>
  <c r="AS221"/>
  <c r="BF221" s="1"/>
  <c r="AN221"/>
  <c r="AJ221"/>
  <c r="AF221"/>
  <c r="AE221"/>
  <c r="AE290" s="1"/>
  <c r="AB221"/>
  <c r="AO221" s="1"/>
  <c r="BI221" s="1"/>
  <c r="T221"/>
  <c r="X221" s="1"/>
  <c r="BH221" s="1"/>
  <c r="E221"/>
  <c r="G221" s="1"/>
  <c r="BG221" s="1"/>
  <c r="BE219"/>
  <c r="BA219"/>
  <c r="AW219"/>
  <c r="AS219"/>
  <c r="BF219" s="1"/>
  <c r="AN219"/>
  <c r="AJ219"/>
  <c r="AF219"/>
  <c r="AB219"/>
  <c r="AO219" s="1"/>
  <c r="BI219" s="1"/>
  <c r="X219"/>
  <c r="T219"/>
  <c r="G219"/>
  <c r="BG219" s="1"/>
  <c r="E219"/>
  <c r="BE218"/>
  <c r="BE290" s="1"/>
  <c r="BA218"/>
  <c r="AW218"/>
  <c r="AW290" s="1"/>
  <c r="AS218"/>
  <c r="AN218"/>
  <c r="AJ218"/>
  <c r="AJ290" s="1"/>
  <c r="AF218"/>
  <c r="AB218"/>
  <c r="AB290" s="1"/>
  <c r="T218"/>
  <c r="T290" s="1"/>
  <c r="E218"/>
  <c r="G218" s="1"/>
  <c r="BJ213"/>
  <c r="BD213"/>
  <c r="BC213"/>
  <c r="BB213"/>
  <c r="AZ213"/>
  <c r="AY213"/>
  <c r="AX213"/>
  <c r="AV213"/>
  <c r="AU213"/>
  <c r="AT213"/>
  <c r="AR213"/>
  <c r="AQ213"/>
  <c r="AP213"/>
  <c r="AM213"/>
  <c r="AL213"/>
  <c r="AK213"/>
  <c r="AI213"/>
  <c r="AH213"/>
  <c r="AG213"/>
  <c r="AD213"/>
  <c r="Z213"/>
  <c r="Y213"/>
  <c r="W213"/>
  <c r="V213"/>
  <c r="U213"/>
  <c r="S213"/>
  <c r="R213"/>
  <c r="Q213"/>
  <c r="P213"/>
  <c r="O213"/>
  <c r="N213"/>
  <c r="M213"/>
  <c r="L213"/>
  <c r="F213"/>
  <c r="BE212"/>
  <c r="BA212"/>
  <c r="AW212"/>
  <c r="AS212"/>
  <c r="BF212" s="1"/>
  <c r="AN212"/>
  <c r="AJ212"/>
  <c r="AF212"/>
  <c r="AB212"/>
  <c r="AO212" s="1"/>
  <c r="BI212" s="1"/>
  <c r="X212"/>
  <c r="T212"/>
  <c r="G212"/>
  <c r="BG212" s="1"/>
  <c r="E212"/>
  <c r="BE211"/>
  <c r="BA211"/>
  <c r="AW211"/>
  <c r="AS211"/>
  <c r="BF211" s="1"/>
  <c r="AN211"/>
  <c r="AJ211"/>
  <c r="AF211"/>
  <c r="AB211"/>
  <c r="AO211" s="1"/>
  <c r="BI211" s="1"/>
  <c r="T211"/>
  <c r="X211" s="1"/>
  <c r="E211"/>
  <c r="G211" s="1"/>
  <c r="BG211" s="1"/>
  <c r="BE210"/>
  <c r="BA210"/>
  <c r="AW210"/>
  <c r="AS210"/>
  <c r="BF210" s="1"/>
  <c r="AN210"/>
  <c r="AJ210"/>
  <c r="AF210"/>
  <c r="AB210"/>
  <c r="AO210" s="1"/>
  <c r="BI210" s="1"/>
  <c r="X210"/>
  <c r="T210"/>
  <c r="G210"/>
  <c r="BG210" s="1"/>
  <c r="E210"/>
  <c r="BE209"/>
  <c r="BA209"/>
  <c r="AW209"/>
  <c r="AS209"/>
  <c r="BF209" s="1"/>
  <c r="AN209"/>
  <c r="AJ209"/>
  <c r="AF209"/>
  <c r="AB209"/>
  <c r="AO209" s="1"/>
  <c r="BI209" s="1"/>
  <c r="T209"/>
  <c r="X209" s="1"/>
  <c r="E209"/>
  <c r="G209" s="1"/>
  <c r="BG209" s="1"/>
  <c r="BE207"/>
  <c r="BA207"/>
  <c r="AW207"/>
  <c r="AS207"/>
  <c r="BF207" s="1"/>
  <c r="AN207"/>
  <c r="AJ207"/>
  <c r="AF207"/>
  <c r="AB207"/>
  <c r="AO207" s="1"/>
  <c r="BI207" s="1"/>
  <c r="X207"/>
  <c r="T207"/>
  <c r="G207"/>
  <c r="BG207" s="1"/>
  <c r="E207"/>
  <c r="BE206"/>
  <c r="BA206"/>
  <c r="AW206"/>
  <c r="AS206"/>
  <c r="BF206" s="1"/>
  <c r="AN206"/>
  <c r="AJ206"/>
  <c r="AF206"/>
  <c r="AB206"/>
  <c r="AO206" s="1"/>
  <c r="BI206" s="1"/>
  <c r="T206"/>
  <c r="X206" s="1"/>
  <c r="E206"/>
  <c r="G206" s="1"/>
  <c r="BG206" s="1"/>
  <c r="BE205"/>
  <c r="BA205"/>
  <c r="AW205"/>
  <c r="AS205"/>
  <c r="BF205" s="1"/>
  <c r="AN205"/>
  <c r="AJ205"/>
  <c r="AF205"/>
  <c r="AB205"/>
  <c r="AO205" s="1"/>
  <c r="BI205" s="1"/>
  <c r="X205"/>
  <c r="T205"/>
  <c r="G205"/>
  <c r="BG205" s="1"/>
  <c r="E205"/>
  <c r="BE204"/>
  <c r="BA204"/>
  <c r="AW204"/>
  <c r="AS204"/>
  <c r="BF204" s="1"/>
  <c r="AN204"/>
  <c r="AJ204"/>
  <c r="AF204"/>
  <c r="AB204"/>
  <c r="AO204" s="1"/>
  <c r="BI204" s="1"/>
  <c r="T204"/>
  <c r="X204" s="1"/>
  <c r="E204"/>
  <c r="G204" s="1"/>
  <c r="BG204" s="1"/>
  <c r="BE203"/>
  <c r="BA203"/>
  <c r="AW203"/>
  <c r="AS203"/>
  <c r="BF203" s="1"/>
  <c r="AN203"/>
  <c r="AJ203"/>
  <c r="AF203"/>
  <c r="AB203"/>
  <c r="AO203" s="1"/>
  <c r="BI203" s="1"/>
  <c r="X203"/>
  <c r="T203"/>
  <c r="G203"/>
  <c r="BG203" s="1"/>
  <c r="BE202"/>
  <c r="BA202"/>
  <c r="AW202"/>
  <c r="AS202"/>
  <c r="BF202" s="1"/>
  <c r="AN202"/>
  <c r="AJ202"/>
  <c r="AF202"/>
  <c r="AB202"/>
  <c r="AO202" s="1"/>
  <c r="BI202" s="1"/>
  <c r="X202"/>
  <c r="BH202" s="1"/>
  <c r="T202"/>
  <c r="G202"/>
  <c r="BG202" s="1"/>
  <c r="E202"/>
  <c r="BE201"/>
  <c r="BA201"/>
  <c r="AW201"/>
  <c r="AS201"/>
  <c r="BF201" s="1"/>
  <c r="AN201"/>
  <c r="AJ201"/>
  <c r="AF201"/>
  <c r="AB201"/>
  <c r="AO201" s="1"/>
  <c r="BI201" s="1"/>
  <c r="T201"/>
  <c r="X201" s="1"/>
  <c r="BH201" s="1"/>
  <c r="E201"/>
  <c r="G201" s="1"/>
  <c r="BE200"/>
  <c r="BA200"/>
  <c r="AW200"/>
  <c r="AS200"/>
  <c r="BF200" s="1"/>
  <c r="AN200"/>
  <c r="AJ200"/>
  <c r="AF200"/>
  <c r="AB200"/>
  <c r="AO200" s="1"/>
  <c r="BI200" s="1"/>
  <c r="X200"/>
  <c r="BH200" s="1"/>
  <c r="T200"/>
  <c r="G200"/>
  <c r="BG200" s="1"/>
  <c r="E200"/>
  <c r="BE199"/>
  <c r="BA199"/>
  <c r="AW199"/>
  <c r="AS199"/>
  <c r="BF199" s="1"/>
  <c r="AN199"/>
  <c r="AJ199"/>
  <c r="AF199"/>
  <c r="AB199"/>
  <c r="AO199" s="1"/>
  <c r="BI199" s="1"/>
  <c r="T199"/>
  <c r="X199" s="1"/>
  <c r="BH199" s="1"/>
  <c r="E199"/>
  <c r="G199" s="1"/>
  <c r="BE198"/>
  <c r="BA198"/>
  <c r="AW198"/>
  <c r="AS198"/>
  <c r="BF198" s="1"/>
  <c r="AN198"/>
  <c r="AJ198"/>
  <c r="AF198"/>
  <c r="AB198"/>
  <c r="AO198" s="1"/>
  <c r="BI198" s="1"/>
  <c r="X198"/>
  <c r="BH198" s="1"/>
  <c r="T198"/>
  <c r="G198"/>
  <c r="BG198" s="1"/>
  <c r="BE197"/>
  <c r="BA197"/>
  <c r="AW197"/>
  <c r="AS197"/>
  <c r="BF197" s="1"/>
  <c r="AN197"/>
  <c r="AJ197"/>
  <c r="AF197"/>
  <c r="AB197"/>
  <c r="AO197" s="1"/>
  <c r="BI197" s="1"/>
  <c r="X197"/>
  <c r="T197"/>
  <c r="G197"/>
  <c r="BG197" s="1"/>
  <c r="E197"/>
  <c r="BE196"/>
  <c r="BA196"/>
  <c r="AW196"/>
  <c r="AS196"/>
  <c r="BF196" s="1"/>
  <c r="AN196"/>
  <c r="AJ196"/>
  <c r="AF196"/>
  <c r="AB196"/>
  <c r="AO196" s="1"/>
  <c r="BI196" s="1"/>
  <c r="T196"/>
  <c r="X196" s="1"/>
  <c r="E196"/>
  <c r="G196" s="1"/>
  <c r="BG196" s="1"/>
  <c r="BE195"/>
  <c r="BA195"/>
  <c r="AW195"/>
  <c r="AS195"/>
  <c r="BF195" s="1"/>
  <c r="AN195"/>
  <c r="AJ195"/>
  <c r="AF195"/>
  <c r="AB195"/>
  <c r="AO195" s="1"/>
  <c r="BI195" s="1"/>
  <c r="X195"/>
  <c r="T195"/>
  <c r="G195"/>
  <c r="BG195" s="1"/>
  <c r="E195"/>
  <c r="BE194"/>
  <c r="BA194"/>
  <c r="AW194"/>
  <c r="AS194"/>
  <c r="BF194" s="1"/>
  <c r="AN194"/>
  <c r="AJ194"/>
  <c r="AF194"/>
  <c r="AB194"/>
  <c r="AO194" s="1"/>
  <c r="BI194" s="1"/>
  <c r="T194"/>
  <c r="X194" s="1"/>
  <c r="G194"/>
  <c r="BE193"/>
  <c r="BA193"/>
  <c r="AW193"/>
  <c r="AS193"/>
  <c r="BF193" s="1"/>
  <c r="AN193"/>
  <c r="AJ193"/>
  <c r="AF193"/>
  <c r="AB193"/>
  <c r="AO193" s="1"/>
  <c r="BI193" s="1"/>
  <c r="T193"/>
  <c r="X193" s="1"/>
  <c r="E193"/>
  <c r="G193" s="1"/>
  <c r="BG193" s="1"/>
  <c r="BE192"/>
  <c r="BA192"/>
  <c r="AW192"/>
  <c r="AS192"/>
  <c r="BF192" s="1"/>
  <c r="AN192"/>
  <c r="AJ192"/>
  <c r="AF192"/>
  <c r="AB192"/>
  <c r="AO192" s="1"/>
  <c r="BI192" s="1"/>
  <c r="X192"/>
  <c r="T192"/>
  <c r="G192"/>
  <c r="BG192" s="1"/>
  <c r="BE191"/>
  <c r="BA191"/>
  <c r="AW191"/>
  <c r="AS191"/>
  <c r="BF191" s="1"/>
  <c r="AN191"/>
  <c r="AJ191"/>
  <c r="AF191"/>
  <c r="AB191"/>
  <c r="AO191" s="1"/>
  <c r="BI191" s="1"/>
  <c r="X191"/>
  <c r="BH191" s="1"/>
  <c r="T191"/>
  <c r="G191"/>
  <c r="BG191" s="1"/>
  <c r="E191"/>
  <c r="BE190"/>
  <c r="BA190"/>
  <c r="AW190"/>
  <c r="AS190"/>
  <c r="BF190" s="1"/>
  <c r="AN190"/>
  <c r="AJ190"/>
  <c r="AF190"/>
  <c r="AB190"/>
  <c r="AO190" s="1"/>
  <c r="BI190" s="1"/>
  <c r="T190"/>
  <c r="X190" s="1"/>
  <c r="G190"/>
  <c r="BE189"/>
  <c r="BA189"/>
  <c r="AW189"/>
  <c r="AS189"/>
  <c r="BF189" s="1"/>
  <c r="AN189"/>
  <c r="AJ189"/>
  <c r="AF189"/>
  <c r="AB189"/>
  <c r="AO189" s="1"/>
  <c r="BI189" s="1"/>
  <c r="T189"/>
  <c r="X189" s="1"/>
  <c r="BH189" s="1"/>
  <c r="E189"/>
  <c r="G189" s="1"/>
  <c r="BE188"/>
  <c r="BA188"/>
  <c r="AW188"/>
  <c r="AS188"/>
  <c r="BF188" s="1"/>
  <c r="AN188"/>
  <c r="AJ188"/>
  <c r="AF188"/>
  <c r="AB188"/>
  <c r="AO188" s="1"/>
  <c r="BI188" s="1"/>
  <c r="X188"/>
  <c r="BH188" s="1"/>
  <c r="T188"/>
  <c r="G188"/>
  <c r="BG188" s="1"/>
  <c r="E188"/>
  <c r="BE187"/>
  <c r="BA187"/>
  <c r="AW187"/>
  <c r="AS187"/>
  <c r="BF187" s="1"/>
  <c r="AN187"/>
  <c r="AJ187"/>
  <c r="AF187"/>
  <c r="AB187"/>
  <c r="AO187" s="1"/>
  <c r="BI187" s="1"/>
  <c r="T187"/>
  <c r="X187" s="1"/>
  <c r="BH187" s="1"/>
  <c r="E187"/>
  <c r="G187" s="1"/>
  <c r="BE186"/>
  <c r="BA186"/>
  <c r="AW186"/>
  <c r="AS186"/>
  <c r="BF186" s="1"/>
  <c r="AN186"/>
  <c r="AJ186"/>
  <c r="AF186"/>
  <c r="AB186"/>
  <c r="AO186" s="1"/>
  <c r="BI186" s="1"/>
  <c r="X186"/>
  <c r="BH186" s="1"/>
  <c r="T186"/>
  <c r="G186"/>
  <c r="BG186" s="1"/>
  <c r="E186"/>
  <c r="BE185"/>
  <c r="BA185"/>
  <c r="AW185"/>
  <c r="AS185"/>
  <c r="BF185" s="1"/>
  <c r="AN185"/>
  <c r="AJ185"/>
  <c r="AF185"/>
  <c r="AB185"/>
  <c r="AO185" s="1"/>
  <c r="BI185" s="1"/>
  <c r="T185"/>
  <c r="X185" s="1"/>
  <c r="BH185" s="1"/>
  <c r="E185"/>
  <c r="G185" s="1"/>
  <c r="BE184"/>
  <c r="BA184"/>
  <c r="AW184"/>
  <c r="AS184"/>
  <c r="BF184" s="1"/>
  <c r="AN184"/>
  <c r="AJ184"/>
  <c r="AF184"/>
  <c r="AB184"/>
  <c r="AO184" s="1"/>
  <c r="BI184" s="1"/>
  <c r="X184"/>
  <c r="BH184" s="1"/>
  <c r="T184"/>
  <c r="G184"/>
  <c r="BG184" s="1"/>
  <c r="E184"/>
  <c r="BE183"/>
  <c r="BA183"/>
  <c r="AW183"/>
  <c r="AS183"/>
  <c r="BF183" s="1"/>
  <c r="AN183"/>
  <c r="AJ183"/>
  <c r="AF183"/>
  <c r="AB183"/>
  <c r="AO183" s="1"/>
  <c r="BI183" s="1"/>
  <c r="T183"/>
  <c r="X183" s="1"/>
  <c r="BH183" s="1"/>
  <c r="E183"/>
  <c r="G183" s="1"/>
  <c r="BE182"/>
  <c r="BA182"/>
  <c r="AW182"/>
  <c r="AS182"/>
  <c r="BF182" s="1"/>
  <c r="AN182"/>
  <c r="AJ182"/>
  <c r="AF182"/>
  <c r="AB182"/>
  <c r="AO182" s="1"/>
  <c r="BI182" s="1"/>
  <c r="X182"/>
  <c r="BH182" s="1"/>
  <c r="T182"/>
  <c r="G182"/>
  <c r="BG182" s="1"/>
  <c r="E182"/>
  <c r="BE181"/>
  <c r="BA181"/>
  <c r="AW181"/>
  <c r="AS181"/>
  <c r="BF181" s="1"/>
  <c r="AN181"/>
  <c r="AJ181"/>
  <c r="AF181"/>
  <c r="AB181"/>
  <c r="AO181" s="1"/>
  <c r="BI181" s="1"/>
  <c r="T181"/>
  <c r="X181" s="1"/>
  <c r="BH181" s="1"/>
  <c r="E181"/>
  <c r="G181" s="1"/>
  <c r="BE180"/>
  <c r="BA180"/>
  <c r="AW180"/>
  <c r="AS180"/>
  <c r="BF180" s="1"/>
  <c r="AN180"/>
  <c r="AJ180"/>
  <c r="AF180"/>
  <c r="AB180"/>
  <c r="AO180" s="1"/>
  <c r="BI180" s="1"/>
  <c r="X180"/>
  <c r="BH180" s="1"/>
  <c r="T180"/>
  <c r="G180"/>
  <c r="BG180" s="1"/>
  <c r="E180"/>
  <c r="BE179"/>
  <c r="BA179"/>
  <c r="AW179"/>
  <c r="AS179"/>
  <c r="BF179" s="1"/>
  <c r="AN179"/>
  <c r="AJ179"/>
  <c r="AF179"/>
  <c r="AB179"/>
  <c r="AO179" s="1"/>
  <c r="BI179" s="1"/>
  <c r="T179"/>
  <c r="X179" s="1"/>
  <c r="BH179" s="1"/>
  <c r="E179"/>
  <c r="G179" s="1"/>
  <c r="BG179" s="1"/>
  <c r="BE178"/>
  <c r="BA178"/>
  <c r="AW178"/>
  <c r="AS178"/>
  <c r="BF178" s="1"/>
  <c r="AN178"/>
  <c r="AJ178"/>
  <c r="AF178"/>
  <c r="AB178"/>
  <c r="AO178" s="1"/>
  <c r="BI178" s="1"/>
  <c r="X178"/>
  <c r="T178"/>
  <c r="G178"/>
  <c r="BG178" s="1"/>
  <c r="BE177"/>
  <c r="BA177"/>
  <c r="AW177"/>
  <c r="AS177"/>
  <c r="BF177" s="1"/>
  <c r="AN177"/>
  <c r="AJ177"/>
  <c r="AF177"/>
  <c r="AB177"/>
  <c r="AO177" s="1"/>
  <c r="BI177" s="1"/>
  <c r="X177"/>
  <c r="BH177" s="1"/>
  <c r="T177"/>
  <c r="G177"/>
  <c r="BG177" s="1"/>
  <c r="E177"/>
  <c r="BE176"/>
  <c r="BA176"/>
  <c r="AW176"/>
  <c r="AS176"/>
  <c r="BF176" s="1"/>
  <c r="AN176"/>
  <c r="AJ176"/>
  <c r="AF176"/>
  <c r="AB176"/>
  <c r="AO176" s="1"/>
  <c r="BI176" s="1"/>
  <c r="T176"/>
  <c r="X176" s="1"/>
  <c r="G176"/>
  <c r="BE175"/>
  <c r="BA175"/>
  <c r="AW175"/>
  <c r="AS175"/>
  <c r="BF175" s="1"/>
  <c r="AN175"/>
  <c r="AJ175"/>
  <c r="AF175"/>
  <c r="AB175"/>
  <c r="AO175" s="1"/>
  <c r="BI175" s="1"/>
  <c r="T175"/>
  <c r="X175" s="1"/>
  <c r="E175"/>
  <c r="G175" s="1"/>
  <c r="BG175" s="1"/>
  <c r="BE174"/>
  <c r="BA174"/>
  <c r="AW174"/>
  <c r="AS174"/>
  <c r="BF174" s="1"/>
  <c r="AN174"/>
  <c r="AJ174"/>
  <c r="AF174"/>
  <c r="AB174"/>
  <c r="AO174" s="1"/>
  <c r="BI174" s="1"/>
  <c r="X174"/>
  <c r="T174"/>
  <c r="G174"/>
  <c r="BG174" s="1"/>
  <c r="E174"/>
  <c r="BE173"/>
  <c r="BA173"/>
  <c r="AW173"/>
  <c r="AS173"/>
  <c r="BF173" s="1"/>
  <c r="AN173"/>
  <c r="AJ173"/>
  <c r="AF173"/>
  <c r="AB173"/>
  <c r="AO173" s="1"/>
  <c r="BI173" s="1"/>
  <c r="T173"/>
  <c r="X173" s="1"/>
  <c r="G173"/>
  <c r="BE172"/>
  <c r="BA172"/>
  <c r="AW172"/>
  <c r="AS172"/>
  <c r="BF172" s="1"/>
  <c r="AN172"/>
  <c r="AJ172"/>
  <c r="AF172"/>
  <c r="AB172"/>
  <c r="AO172" s="1"/>
  <c r="BI172" s="1"/>
  <c r="T172"/>
  <c r="X172" s="1"/>
  <c r="E172"/>
  <c r="G172" s="1"/>
  <c r="BG172" s="1"/>
  <c r="BE171"/>
  <c r="BA171"/>
  <c r="AW171"/>
  <c r="AS171"/>
  <c r="BF171" s="1"/>
  <c r="AN171"/>
  <c r="AJ171"/>
  <c r="AF171"/>
  <c r="AB171"/>
  <c r="AO171" s="1"/>
  <c r="BI171" s="1"/>
  <c r="X171"/>
  <c r="T171"/>
  <c r="G171"/>
  <c r="BG171" s="1"/>
  <c r="E171"/>
  <c r="BE169"/>
  <c r="BA169"/>
  <c r="AW169"/>
  <c r="AS169"/>
  <c r="BF169" s="1"/>
  <c r="AN169"/>
  <c r="AJ169"/>
  <c r="AF169"/>
  <c r="AB169"/>
  <c r="AO169" s="1"/>
  <c r="BI169" s="1"/>
  <c r="T169"/>
  <c r="X169" s="1"/>
  <c r="E169"/>
  <c r="G169" s="1"/>
  <c r="BG169" s="1"/>
  <c r="BE168"/>
  <c r="BA168"/>
  <c r="AW168"/>
  <c r="AS168"/>
  <c r="BF168" s="1"/>
  <c r="AN168"/>
  <c r="AJ168"/>
  <c r="AF168"/>
  <c r="AB168"/>
  <c r="AO168" s="1"/>
  <c r="BI168" s="1"/>
  <c r="X168"/>
  <c r="T168"/>
  <c r="G168"/>
  <c r="BG168" s="1"/>
  <c r="E168"/>
  <c r="BE167"/>
  <c r="BA167"/>
  <c r="AW167"/>
  <c r="AS167"/>
  <c r="BF167" s="1"/>
  <c r="AN167"/>
  <c r="AJ167"/>
  <c r="AF167"/>
  <c r="AB167"/>
  <c r="AO167" s="1"/>
  <c r="BI167" s="1"/>
  <c r="T167"/>
  <c r="X167" s="1"/>
  <c r="G167"/>
  <c r="BE166"/>
  <c r="BA166"/>
  <c r="AW166"/>
  <c r="AS166"/>
  <c r="BF166" s="1"/>
  <c r="AN166"/>
  <c r="AJ166"/>
  <c r="AF166"/>
  <c r="AB166"/>
  <c r="AO166" s="1"/>
  <c r="BI166" s="1"/>
  <c r="T166"/>
  <c r="X166" s="1"/>
  <c r="E166"/>
  <c r="G166" s="1"/>
  <c r="BG166" s="1"/>
  <c r="BE165"/>
  <c r="BA165"/>
  <c r="AW165"/>
  <c r="AS165"/>
  <c r="BF165" s="1"/>
  <c r="AN165"/>
  <c r="AJ165"/>
  <c r="AF165"/>
  <c r="AB165"/>
  <c r="AO165" s="1"/>
  <c r="BI165" s="1"/>
  <c r="X165"/>
  <c r="T165"/>
  <c r="G165"/>
  <c r="BG165" s="1"/>
  <c r="BE164"/>
  <c r="BA164"/>
  <c r="AW164"/>
  <c r="AS164"/>
  <c r="BF164" s="1"/>
  <c r="AN164"/>
  <c r="AJ164"/>
  <c r="AF164"/>
  <c r="AB164"/>
  <c r="AO164" s="1"/>
  <c r="BI164" s="1"/>
  <c r="X164"/>
  <c r="BH164" s="1"/>
  <c r="T164"/>
  <c r="G164"/>
  <c r="BG164" s="1"/>
  <c r="E164"/>
  <c r="BE162"/>
  <c r="BA162"/>
  <c r="AW162"/>
  <c r="AS162"/>
  <c r="BF162" s="1"/>
  <c r="AN162"/>
  <c r="AJ162"/>
  <c r="AF162"/>
  <c r="AB162"/>
  <c r="AO162" s="1"/>
  <c r="BI162" s="1"/>
  <c r="T162"/>
  <c r="X162" s="1"/>
  <c r="BH162" s="1"/>
  <c r="E162"/>
  <c r="G162" s="1"/>
  <c r="BE161"/>
  <c r="BA161"/>
  <c r="AW161"/>
  <c r="AS161"/>
  <c r="BF161" s="1"/>
  <c r="AN161"/>
  <c r="AJ161"/>
  <c r="AF161"/>
  <c r="AB161"/>
  <c r="AO161" s="1"/>
  <c r="BI161" s="1"/>
  <c r="X161"/>
  <c r="BH161" s="1"/>
  <c r="T161"/>
  <c r="G161"/>
  <c r="BG161" s="1"/>
  <c r="E161"/>
  <c r="BE160"/>
  <c r="BA160"/>
  <c r="AW160"/>
  <c r="AS160"/>
  <c r="BF160" s="1"/>
  <c r="AN160"/>
  <c r="AJ160"/>
  <c r="AF160"/>
  <c r="AB160"/>
  <c r="AO160" s="1"/>
  <c r="BI160" s="1"/>
  <c r="T160"/>
  <c r="X160" s="1"/>
  <c r="BH160" s="1"/>
  <c r="E160"/>
  <c r="G160" s="1"/>
  <c r="BE159"/>
  <c r="BA159"/>
  <c r="AW159"/>
  <c r="AS159"/>
  <c r="BF159" s="1"/>
  <c r="AN159"/>
  <c r="AJ159"/>
  <c r="AF159"/>
  <c r="AB159"/>
  <c r="AO159" s="1"/>
  <c r="BI159" s="1"/>
  <c r="X159"/>
  <c r="BH159" s="1"/>
  <c r="T159"/>
  <c r="G159"/>
  <c r="BG159" s="1"/>
  <c r="E159"/>
  <c r="BE157"/>
  <c r="BA157"/>
  <c r="AW157"/>
  <c r="AS157"/>
  <c r="BF157" s="1"/>
  <c r="AN157"/>
  <c r="AJ157"/>
  <c r="AF157"/>
  <c r="AB157"/>
  <c r="AO157" s="1"/>
  <c r="BI157" s="1"/>
  <c r="T157"/>
  <c r="X157" s="1"/>
  <c r="BH157" s="1"/>
  <c r="E157"/>
  <c r="G157" s="1"/>
  <c r="BE155"/>
  <c r="BA155"/>
  <c r="AW155"/>
  <c r="AS155"/>
  <c r="BF155" s="1"/>
  <c r="AN155"/>
  <c r="AJ155"/>
  <c r="AF155"/>
  <c r="AB155"/>
  <c r="AO155" s="1"/>
  <c r="BI155" s="1"/>
  <c r="X155"/>
  <c r="BH155" s="1"/>
  <c r="T155"/>
  <c r="G155"/>
  <c r="BG155" s="1"/>
  <c r="E155"/>
  <c r="BE154"/>
  <c r="BA154"/>
  <c r="AW154"/>
  <c r="AS154"/>
  <c r="BF154" s="1"/>
  <c r="AN154"/>
  <c r="AJ154"/>
  <c r="AF154"/>
  <c r="AB154"/>
  <c r="AO154" s="1"/>
  <c r="BI154" s="1"/>
  <c r="T154"/>
  <c r="X154" s="1"/>
  <c r="BH154" s="1"/>
  <c r="E154"/>
  <c r="G154" s="1"/>
  <c r="BE153"/>
  <c r="BA153"/>
  <c r="AW153"/>
  <c r="AS153"/>
  <c r="BF153" s="1"/>
  <c r="AN153"/>
  <c r="AJ153"/>
  <c r="AF153"/>
  <c r="AB153"/>
  <c r="AO153" s="1"/>
  <c r="BI153" s="1"/>
  <c r="X153"/>
  <c r="BH153" s="1"/>
  <c r="T153"/>
  <c r="G153"/>
  <c r="BG153" s="1"/>
  <c r="BE152"/>
  <c r="BA152"/>
  <c r="AW152"/>
  <c r="AS152"/>
  <c r="BF152" s="1"/>
  <c r="AN152"/>
  <c r="AJ152"/>
  <c r="AF152"/>
  <c r="AB152"/>
  <c r="AO152" s="1"/>
  <c r="BI152" s="1"/>
  <c r="X152"/>
  <c r="T152"/>
  <c r="G152"/>
  <c r="BG152" s="1"/>
  <c r="E152"/>
  <c r="BE151"/>
  <c r="BA151"/>
  <c r="AW151"/>
  <c r="AS151"/>
  <c r="BF151" s="1"/>
  <c r="AN151"/>
  <c r="AJ151"/>
  <c r="AF151"/>
  <c r="AB151"/>
  <c r="AO151" s="1"/>
  <c r="BI151" s="1"/>
  <c r="T151"/>
  <c r="X151" s="1"/>
  <c r="G151"/>
  <c r="BE150"/>
  <c r="BA150"/>
  <c r="AW150"/>
  <c r="AS150"/>
  <c r="BF150" s="1"/>
  <c r="AN150"/>
  <c r="AJ150"/>
  <c r="AF150"/>
  <c r="AB150"/>
  <c r="AO150" s="1"/>
  <c r="BI150" s="1"/>
  <c r="T150"/>
  <c r="X150" s="1"/>
  <c r="E150"/>
  <c r="G150" s="1"/>
  <c r="BG150" s="1"/>
  <c r="BE149"/>
  <c r="BA149"/>
  <c r="AW149"/>
  <c r="AS149"/>
  <c r="BF149" s="1"/>
  <c r="AN149"/>
  <c r="AJ149"/>
  <c r="AF149"/>
  <c r="AB149"/>
  <c r="AO149" s="1"/>
  <c r="BI149" s="1"/>
  <c r="X149"/>
  <c r="T149"/>
  <c r="G149"/>
  <c r="BG149" s="1"/>
  <c r="E149"/>
  <c r="BE148"/>
  <c r="BA148"/>
  <c r="AW148"/>
  <c r="AS148"/>
  <c r="BF148" s="1"/>
  <c r="AN148"/>
  <c r="AJ148"/>
  <c r="AF148"/>
  <c r="AB148"/>
  <c r="AO148" s="1"/>
  <c r="BI148" s="1"/>
  <c r="T148"/>
  <c r="X148" s="1"/>
  <c r="E148"/>
  <c r="G148" s="1"/>
  <c r="BG148" s="1"/>
  <c r="BE147"/>
  <c r="BA147"/>
  <c r="AW147"/>
  <c r="AS147"/>
  <c r="BF147" s="1"/>
  <c r="AN147"/>
  <c r="AJ147"/>
  <c r="AF147"/>
  <c r="AE147"/>
  <c r="AB147"/>
  <c r="AO147" s="1"/>
  <c r="T147"/>
  <c r="X147" s="1"/>
  <c r="BH147" s="1"/>
  <c r="E147"/>
  <c r="G147" s="1"/>
  <c r="BE145"/>
  <c r="BA145"/>
  <c r="AW145"/>
  <c r="AS145"/>
  <c r="BF145" s="1"/>
  <c r="AN145"/>
  <c r="AJ145"/>
  <c r="AF145"/>
  <c r="AB145"/>
  <c r="AO145" s="1"/>
  <c r="BI145" s="1"/>
  <c r="X145"/>
  <c r="BH145" s="1"/>
  <c r="T145"/>
  <c r="G145"/>
  <c r="BG145" s="1"/>
  <c r="E145"/>
  <c r="BE144"/>
  <c r="BA144"/>
  <c r="AW144"/>
  <c r="AS144"/>
  <c r="BF144" s="1"/>
  <c r="AN144"/>
  <c r="AJ144"/>
  <c r="AE144"/>
  <c r="AF144" s="1"/>
  <c r="AO144" s="1"/>
  <c r="BI144" s="1"/>
  <c r="AB144"/>
  <c r="X144"/>
  <c r="BH144" s="1"/>
  <c r="T144"/>
  <c r="G144"/>
  <c r="BG144" s="1"/>
  <c r="E144"/>
  <c r="BE142"/>
  <c r="BA142"/>
  <c r="AW142"/>
  <c r="AS142"/>
  <c r="BF142" s="1"/>
  <c r="AN142"/>
  <c r="AJ142"/>
  <c r="AF142"/>
  <c r="AB142"/>
  <c r="AO142" s="1"/>
  <c r="BI142" s="1"/>
  <c r="T142"/>
  <c r="X142" s="1"/>
  <c r="BH142" s="1"/>
  <c r="E142"/>
  <c r="G142" s="1"/>
  <c r="BE141"/>
  <c r="BE213" s="1"/>
  <c r="BA141"/>
  <c r="BA213" s="1"/>
  <c r="AW141"/>
  <c r="AW213" s="1"/>
  <c r="AS141"/>
  <c r="AS213" s="1"/>
  <c r="AN141"/>
  <c r="AN213" s="1"/>
  <c r="AJ141"/>
  <c r="AJ213" s="1"/>
  <c r="AF141"/>
  <c r="AF213" s="1"/>
  <c r="AE141"/>
  <c r="AE213" s="1"/>
  <c r="AB141"/>
  <c r="AB213" s="1"/>
  <c r="T141"/>
  <c r="T213" s="1"/>
  <c r="E141"/>
  <c r="E213" s="1"/>
  <c r="BJ135"/>
  <c r="BE135"/>
  <c r="BD135"/>
  <c r="BC135"/>
  <c r="BB135"/>
  <c r="AZ135"/>
  <c r="AY135"/>
  <c r="AX135"/>
  <c r="AW135"/>
  <c r="AV135"/>
  <c r="AU135"/>
  <c r="AT135"/>
  <c r="AR135"/>
  <c r="AQ135"/>
  <c r="AP135"/>
  <c r="AM135"/>
  <c r="AL135"/>
  <c r="AK135"/>
  <c r="AI135"/>
  <c r="AH135"/>
  <c r="AG135"/>
  <c r="AE135"/>
  <c r="AD135"/>
  <c r="AB135"/>
  <c r="Z135"/>
  <c r="Y135"/>
  <c r="W135"/>
  <c r="V135"/>
  <c r="U135"/>
  <c r="T135"/>
  <c r="S135"/>
  <c r="R135"/>
  <c r="Q135"/>
  <c r="P135"/>
  <c r="O135"/>
  <c r="N135"/>
  <c r="M135"/>
  <c r="L135"/>
  <c r="F135"/>
  <c r="BE134"/>
  <c r="BA134"/>
  <c r="BA135" s="1"/>
  <c r="AW134"/>
  <c r="AS134"/>
  <c r="AS135" s="1"/>
  <c r="AN134"/>
  <c r="AN135" s="1"/>
  <c r="AJ134"/>
  <c r="AJ135" s="1"/>
  <c r="AF134"/>
  <c r="AF135" s="1"/>
  <c r="AB134"/>
  <c r="AO134" s="1"/>
  <c r="X134"/>
  <c r="BH134" s="1"/>
  <c r="BH135" s="1"/>
  <c r="E134"/>
  <c r="E135" s="1"/>
  <c r="BJ130"/>
  <c r="BD130"/>
  <c r="BC130"/>
  <c r="BB130"/>
  <c r="AZ130"/>
  <c r="AY130"/>
  <c r="AX130"/>
  <c r="AV130"/>
  <c r="AU130"/>
  <c r="AT130"/>
  <c r="AR130"/>
  <c r="AQ130"/>
  <c r="AP130"/>
  <c r="AM130"/>
  <c r="AL130"/>
  <c r="AK130"/>
  <c r="AI130"/>
  <c r="AH130"/>
  <c r="AG130"/>
  <c r="AE130"/>
  <c r="AD130"/>
  <c r="Z130"/>
  <c r="Y130"/>
  <c r="W130"/>
  <c r="V130"/>
  <c r="U130"/>
  <c r="S130"/>
  <c r="R130"/>
  <c r="Q130"/>
  <c r="P130"/>
  <c r="O130"/>
  <c r="N130"/>
  <c r="M130"/>
  <c r="L130"/>
  <c r="F130"/>
  <c r="E129"/>
  <c r="BE128"/>
  <c r="BA128"/>
  <c r="AW128"/>
  <c r="AS128"/>
  <c r="BF128" s="1"/>
  <c r="AN128"/>
  <c r="AJ128"/>
  <c r="AF128"/>
  <c r="AB128"/>
  <c r="AO128" s="1"/>
  <c r="BI128" s="1"/>
  <c r="T128"/>
  <c r="X128" s="1"/>
  <c r="BH128" s="1"/>
  <c r="E128"/>
  <c r="G128" s="1"/>
  <c r="BE127"/>
  <c r="BA127"/>
  <c r="AW127"/>
  <c r="AS127"/>
  <c r="BF127" s="1"/>
  <c r="AN127"/>
  <c r="AJ127"/>
  <c r="AF127"/>
  <c r="AB127"/>
  <c r="AO127" s="1"/>
  <c r="BI127" s="1"/>
  <c r="X127"/>
  <c r="BH127" s="1"/>
  <c r="T127"/>
  <c r="G127"/>
  <c r="BG127" s="1"/>
  <c r="E127"/>
  <c r="BE126"/>
  <c r="BE130" s="1"/>
  <c r="BA126"/>
  <c r="AW126"/>
  <c r="AW130" s="1"/>
  <c r="AS126"/>
  <c r="BF126" s="1"/>
  <c r="AN126"/>
  <c r="AJ126"/>
  <c r="AF126"/>
  <c r="AB126"/>
  <c r="AB130" s="1"/>
  <c r="T126"/>
  <c r="X126" s="1"/>
  <c r="E126"/>
  <c r="E130" s="1"/>
  <c r="BE125"/>
  <c r="BA125"/>
  <c r="BA130" s="1"/>
  <c r="AW125"/>
  <c r="AS125"/>
  <c r="AS130" s="1"/>
  <c r="AN125"/>
  <c r="AN130" s="1"/>
  <c r="AJ125"/>
  <c r="AJ130" s="1"/>
  <c r="AF125"/>
  <c r="AF130" s="1"/>
  <c r="AB125"/>
  <c r="AO125" s="1"/>
  <c r="X125"/>
  <c r="BH125" s="1"/>
  <c r="T125"/>
  <c r="T130" s="1"/>
  <c r="G125"/>
  <c r="E125"/>
  <c r="BJ121"/>
  <c r="BD121"/>
  <c r="BC121"/>
  <c r="BB121"/>
  <c r="AZ121"/>
  <c r="AY121"/>
  <c r="AX121"/>
  <c r="AV121"/>
  <c r="AU121"/>
  <c r="AT121"/>
  <c r="AR121"/>
  <c r="AQ121"/>
  <c r="AP121"/>
  <c r="AM121"/>
  <c r="AL121"/>
  <c r="AK121"/>
  <c r="AI121"/>
  <c r="AH121"/>
  <c r="AG121"/>
  <c r="AE121"/>
  <c r="AD121"/>
  <c r="Z121"/>
  <c r="Y121"/>
  <c r="W121"/>
  <c r="V121"/>
  <c r="U121"/>
  <c r="S121"/>
  <c r="R121"/>
  <c r="Q121"/>
  <c r="P121"/>
  <c r="O121"/>
  <c r="N121"/>
  <c r="M121"/>
  <c r="L121"/>
  <c r="F121"/>
  <c r="BE120"/>
  <c r="BA120"/>
  <c r="AW120"/>
  <c r="AS120"/>
  <c r="BF120" s="1"/>
  <c r="AN120"/>
  <c r="AJ120"/>
  <c r="AF120"/>
  <c r="AB120"/>
  <c r="AO120" s="1"/>
  <c r="BI120" s="1"/>
  <c r="T120"/>
  <c r="X120" s="1"/>
  <c r="E120"/>
  <c r="G120" s="1"/>
  <c r="BG120" s="1"/>
  <c r="BE119"/>
  <c r="BA119"/>
  <c r="AW119"/>
  <c r="AS119"/>
  <c r="BF119" s="1"/>
  <c r="AN119"/>
  <c r="AJ119"/>
  <c r="AF119"/>
  <c r="AB119"/>
  <c r="AO119" s="1"/>
  <c r="BI119" s="1"/>
  <c r="X119"/>
  <c r="T119"/>
  <c r="G119"/>
  <c r="BG119" s="1"/>
  <c r="E119"/>
  <c r="BE118"/>
  <c r="BA118"/>
  <c r="AW118"/>
  <c r="AS118"/>
  <c r="BF118" s="1"/>
  <c r="AN118"/>
  <c r="AJ118"/>
  <c r="AF118"/>
  <c r="AB118"/>
  <c r="AO118" s="1"/>
  <c r="BI118" s="1"/>
  <c r="T118"/>
  <c r="X118" s="1"/>
  <c r="E118"/>
  <c r="G118" s="1"/>
  <c r="BG118" s="1"/>
  <c r="BE117"/>
  <c r="BA117"/>
  <c r="AW117"/>
  <c r="AS117"/>
  <c r="BF117" s="1"/>
  <c r="AN117"/>
  <c r="AJ117"/>
  <c r="AF117"/>
  <c r="AB117"/>
  <c r="AO117" s="1"/>
  <c r="BI117" s="1"/>
  <c r="X117"/>
  <c r="T117"/>
  <c r="G117"/>
  <c r="BG117" s="1"/>
  <c r="E117"/>
  <c r="BE115"/>
  <c r="BA115"/>
  <c r="AW115"/>
  <c r="AS115"/>
  <c r="BF115" s="1"/>
  <c r="AN115"/>
  <c r="AJ115"/>
  <c r="AF115"/>
  <c r="AB115"/>
  <c r="AO115" s="1"/>
  <c r="BI115" s="1"/>
  <c r="T115"/>
  <c r="X115" s="1"/>
  <c r="E115"/>
  <c r="G115" s="1"/>
  <c r="BG115" s="1"/>
  <c r="BE114"/>
  <c r="BA114"/>
  <c r="AW114"/>
  <c r="AS114"/>
  <c r="BF114" s="1"/>
  <c r="AN114"/>
  <c r="AJ114"/>
  <c r="AF114"/>
  <c r="AB114"/>
  <c r="AO114" s="1"/>
  <c r="BI114" s="1"/>
  <c r="X114"/>
  <c r="T114"/>
  <c r="G114"/>
  <c r="BG114" s="1"/>
  <c r="E114"/>
  <c r="BE113"/>
  <c r="BA113"/>
  <c r="AW113"/>
  <c r="AS113"/>
  <c r="BF113" s="1"/>
  <c r="AN113"/>
  <c r="AJ113"/>
  <c r="AF113"/>
  <c r="AB113"/>
  <c r="AO113" s="1"/>
  <c r="BI113" s="1"/>
  <c r="T113"/>
  <c r="X113" s="1"/>
  <c r="E113"/>
  <c r="G113" s="1"/>
  <c r="BG113" s="1"/>
  <c r="BE112"/>
  <c r="BA112"/>
  <c r="AW112"/>
  <c r="AS112"/>
  <c r="BF112" s="1"/>
  <c r="AN112"/>
  <c r="AJ112"/>
  <c r="AF112"/>
  <c r="AB112"/>
  <c r="AO112" s="1"/>
  <c r="BI112" s="1"/>
  <c r="X112"/>
  <c r="T112"/>
  <c r="G112"/>
  <c r="BG112" s="1"/>
  <c r="E112"/>
  <c r="BE110"/>
  <c r="BA110"/>
  <c r="AW110"/>
  <c r="AS110"/>
  <c r="BF110" s="1"/>
  <c r="AN110"/>
  <c r="AJ110"/>
  <c r="AF110"/>
  <c r="AB110"/>
  <c r="AO110" s="1"/>
  <c r="BI110" s="1"/>
  <c r="T110"/>
  <c r="X110" s="1"/>
  <c r="E110"/>
  <c r="G110" s="1"/>
  <c r="BG110" s="1"/>
  <c r="BE109"/>
  <c r="BA109"/>
  <c r="AW109"/>
  <c r="AS109"/>
  <c r="BF109" s="1"/>
  <c r="AN109"/>
  <c r="AJ109"/>
  <c r="AF109"/>
  <c r="AB109"/>
  <c r="AO109" s="1"/>
  <c r="BI109" s="1"/>
  <c r="X109"/>
  <c r="T109"/>
  <c r="G109"/>
  <c r="BG109" s="1"/>
  <c r="E109"/>
  <c r="BE108"/>
  <c r="BA108"/>
  <c r="AW108"/>
  <c r="AS108"/>
  <c r="BF108" s="1"/>
  <c r="AN108"/>
  <c r="AJ108"/>
  <c r="AF108"/>
  <c r="AB108"/>
  <c r="AO108" s="1"/>
  <c r="BI108" s="1"/>
  <c r="T108"/>
  <c r="X108" s="1"/>
  <c r="E108"/>
  <c r="G108" s="1"/>
  <c r="BG108" s="1"/>
  <c r="BE107"/>
  <c r="BA107"/>
  <c r="AW107"/>
  <c r="AS107"/>
  <c r="BF107" s="1"/>
  <c r="AN107"/>
  <c r="AJ107"/>
  <c r="AF107"/>
  <c r="AB107"/>
  <c r="AO107" s="1"/>
  <c r="BI107" s="1"/>
  <c r="X107"/>
  <c r="T107"/>
  <c r="G107"/>
  <c r="BG107" s="1"/>
  <c r="E107"/>
  <c r="BE105"/>
  <c r="BA105"/>
  <c r="AW105"/>
  <c r="AS105"/>
  <c r="BF105" s="1"/>
  <c r="AN105"/>
  <c r="AJ105"/>
  <c r="AF105"/>
  <c r="AB105"/>
  <c r="AO105" s="1"/>
  <c r="BI105" s="1"/>
  <c r="T105"/>
  <c r="X105" s="1"/>
  <c r="E105"/>
  <c r="G105" s="1"/>
  <c r="BG105" s="1"/>
  <c r="BE104"/>
  <c r="BA104"/>
  <c r="AW104"/>
  <c r="AS104"/>
  <c r="BF104" s="1"/>
  <c r="AN104"/>
  <c r="AJ104"/>
  <c r="AF104"/>
  <c r="AB104"/>
  <c r="AO104" s="1"/>
  <c r="BI104" s="1"/>
  <c r="X104"/>
  <c r="T104"/>
  <c r="G104"/>
  <c r="BG104" s="1"/>
  <c r="E104"/>
  <c r="BE103"/>
  <c r="BA103"/>
  <c r="AW103"/>
  <c r="AS103"/>
  <c r="BF103" s="1"/>
  <c r="AN103"/>
  <c r="AJ103"/>
  <c r="AF103"/>
  <c r="AB103"/>
  <c r="AO103" s="1"/>
  <c r="BI103" s="1"/>
  <c r="T103"/>
  <c r="X103" s="1"/>
  <c r="E103"/>
  <c r="G103" s="1"/>
  <c r="BG103" s="1"/>
  <c r="BE101"/>
  <c r="BA101"/>
  <c r="AW101"/>
  <c r="AS101"/>
  <c r="BF101" s="1"/>
  <c r="AN101"/>
  <c r="AJ101"/>
  <c r="AF101"/>
  <c r="AB101"/>
  <c r="AO101" s="1"/>
  <c r="BI101" s="1"/>
  <c r="X101"/>
  <c r="T101"/>
  <c r="G101"/>
  <c r="BG101" s="1"/>
  <c r="E101"/>
  <c r="BE99"/>
  <c r="BA99"/>
  <c r="AW99"/>
  <c r="AS99"/>
  <c r="BF99" s="1"/>
  <c r="AN99"/>
  <c r="AJ99"/>
  <c r="AF99"/>
  <c r="AB99"/>
  <c r="AO99" s="1"/>
  <c r="BI99" s="1"/>
  <c r="T99"/>
  <c r="X99" s="1"/>
  <c r="E99"/>
  <c r="G99" s="1"/>
  <c r="BG99" s="1"/>
  <c r="BE98"/>
  <c r="BA98"/>
  <c r="AW98"/>
  <c r="AS98"/>
  <c r="BF98" s="1"/>
  <c r="AN98"/>
  <c r="AJ98"/>
  <c r="AF98"/>
  <c r="AB98"/>
  <c r="AO98" s="1"/>
  <c r="BI98" s="1"/>
  <c r="X98"/>
  <c r="T98"/>
  <c r="G98"/>
  <c r="BG98" s="1"/>
  <c r="BE97"/>
  <c r="BA97"/>
  <c r="AW97"/>
  <c r="AS97"/>
  <c r="BF97" s="1"/>
  <c r="AN97"/>
  <c r="AJ97"/>
  <c r="AF97"/>
  <c r="AB97"/>
  <c r="AO97" s="1"/>
  <c r="BI97" s="1"/>
  <c r="X97"/>
  <c r="BH97" s="1"/>
  <c r="T97"/>
  <c r="G97"/>
  <c r="BG97" s="1"/>
  <c r="E97"/>
  <c r="BE96"/>
  <c r="BA96"/>
  <c r="AW96"/>
  <c r="AS96"/>
  <c r="BF96" s="1"/>
  <c r="AN96"/>
  <c r="AJ96"/>
  <c r="AF96"/>
  <c r="AB96"/>
  <c r="AO96" s="1"/>
  <c r="BI96" s="1"/>
  <c r="T96"/>
  <c r="X96" s="1"/>
  <c r="BH96" s="1"/>
  <c r="E96"/>
  <c r="G96" s="1"/>
  <c r="BE95"/>
  <c r="BA95"/>
  <c r="AW95"/>
  <c r="AS95"/>
  <c r="BF95" s="1"/>
  <c r="AN95"/>
  <c r="AJ95"/>
  <c r="AF95"/>
  <c r="AB95"/>
  <c r="AO95" s="1"/>
  <c r="BI95" s="1"/>
  <c r="X95"/>
  <c r="BH95" s="1"/>
  <c r="T95"/>
  <c r="G95"/>
  <c r="BG95" s="1"/>
  <c r="E95"/>
  <c r="BE94"/>
  <c r="BA94"/>
  <c r="AW94"/>
  <c r="AS94"/>
  <c r="BF94" s="1"/>
  <c r="AN94"/>
  <c r="AJ94"/>
  <c r="AF94"/>
  <c r="AB94"/>
  <c r="AO94" s="1"/>
  <c r="BI94" s="1"/>
  <c r="T94"/>
  <c r="X94" s="1"/>
  <c r="BH94" s="1"/>
  <c r="E94"/>
  <c r="G94" s="1"/>
  <c r="BE93"/>
  <c r="BA93"/>
  <c r="AW93"/>
  <c r="AS93"/>
  <c r="BF93" s="1"/>
  <c r="AN93"/>
  <c r="AJ93"/>
  <c r="AF93"/>
  <c r="AB93"/>
  <c r="AO93" s="1"/>
  <c r="BI93" s="1"/>
  <c r="X93"/>
  <c r="BH93" s="1"/>
  <c r="T93"/>
  <c r="G93"/>
  <c r="BG93" s="1"/>
  <c r="E93"/>
  <c r="BE92"/>
  <c r="BA92"/>
  <c r="AW92"/>
  <c r="AS92"/>
  <c r="BF92" s="1"/>
  <c r="AN92"/>
  <c r="AJ92"/>
  <c r="AF92"/>
  <c r="AB92"/>
  <c r="AO92" s="1"/>
  <c r="BI92" s="1"/>
  <c r="T92"/>
  <c r="X92" s="1"/>
  <c r="BH92" s="1"/>
  <c r="E92"/>
  <c r="G92" s="1"/>
  <c r="BE91"/>
  <c r="BA91"/>
  <c r="AW91"/>
  <c r="AS91"/>
  <c r="BF91" s="1"/>
  <c r="AN91"/>
  <c r="AJ91"/>
  <c r="AF91"/>
  <c r="AB91"/>
  <c r="AO91" s="1"/>
  <c r="BI91" s="1"/>
  <c r="X91"/>
  <c r="BH91" s="1"/>
  <c r="T91"/>
  <c r="G91"/>
  <c r="BG91" s="1"/>
  <c r="E91"/>
  <c r="BE90"/>
  <c r="BA90"/>
  <c r="AW90"/>
  <c r="AS90"/>
  <c r="BF90" s="1"/>
  <c r="AN90"/>
  <c r="AJ90"/>
  <c r="AF90"/>
  <c r="AB90"/>
  <c r="AO90" s="1"/>
  <c r="BI90" s="1"/>
  <c r="T90"/>
  <c r="X90" s="1"/>
  <c r="BH90" s="1"/>
  <c r="E90"/>
  <c r="G90" s="1"/>
  <c r="BE89"/>
  <c r="BA89"/>
  <c r="AW89"/>
  <c r="AS89"/>
  <c r="BF89" s="1"/>
  <c r="AN89"/>
  <c r="AJ89"/>
  <c r="AF89"/>
  <c r="AB89"/>
  <c r="AO89" s="1"/>
  <c r="BI89" s="1"/>
  <c r="X89"/>
  <c r="BH89" s="1"/>
  <c r="T89"/>
  <c r="G89"/>
  <c r="BG89" s="1"/>
  <c r="E89"/>
  <c r="BE88"/>
  <c r="BA88"/>
  <c r="AW88"/>
  <c r="AS88"/>
  <c r="BF88" s="1"/>
  <c r="AN88"/>
  <c r="AJ88"/>
  <c r="AF88"/>
  <c r="AB88"/>
  <c r="AO88" s="1"/>
  <c r="BI88" s="1"/>
  <c r="T88"/>
  <c r="X88" s="1"/>
  <c r="BH88" s="1"/>
  <c r="E88"/>
  <c r="G88" s="1"/>
  <c r="BE87"/>
  <c r="BA87"/>
  <c r="AW87"/>
  <c r="AS87"/>
  <c r="BF87" s="1"/>
  <c r="AN87"/>
  <c r="AJ87"/>
  <c r="AF87"/>
  <c r="AB87"/>
  <c r="AO87" s="1"/>
  <c r="BI87" s="1"/>
  <c r="X87"/>
  <c r="BH87" s="1"/>
  <c r="T87"/>
  <c r="G87"/>
  <c r="BG87" s="1"/>
  <c r="E87"/>
  <c r="BE85"/>
  <c r="BA85"/>
  <c r="AW85"/>
  <c r="AS85"/>
  <c r="BF85" s="1"/>
  <c r="AN85"/>
  <c r="AJ85"/>
  <c r="AF85"/>
  <c r="AB85"/>
  <c r="AO85" s="1"/>
  <c r="BI85" s="1"/>
  <c r="T85"/>
  <c r="X85" s="1"/>
  <c r="BH85" s="1"/>
  <c r="E85"/>
  <c r="G85" s="1"/>
  <c r="BE83"/>
  <c r="BA83"/>
  <c r="AW83"/>
  <c r="AS83"/>
  <c r="BF83" s="1"/>
  <c r="AN83"/>
  <c r="AJ83"/>
  <c r="AF83"/>
  <c r="AB83"/>
  <c r="AO83" s="1"/>
  <c r="BI83" s="1"/>
  <c r="X83"/>
  <c r="BH83" s="1"/>
  <c r="T83"/>
  <c r="G83"/>
  <c r="BG83" s="1"/>
  <c r="E83"/>
  <c r="BE82"/>
  <c r="BA82"/>
  <c r="AW82"/>
  <c r="AS82"/>
  <c r="BF82" s="1"/>
  <c r="AN82"/>
  <c r="AJ82"/>
  <c r="AF82"/>
  <c r="AB82"/>
  <c r="AO82" s="1"/>
  <c r="BI82" s="1"/>
  <c r="T82"/>
  <c r="X82" s="1"/>
  <c r="BH82" s="1"/>
  <c r="E82"/>
  <c r="G82" s="1"/>
  <c r="BE80"/>
  <c r="BA80"/>
  <c r="AW80"/>
  <c r="AS80"/>
  <c r="BF80" s="1"/>
  <c r="AN80"/>
  <c r="AJ80"/>
  <c r="AF80"/>
  <c r="AB80"/>
  <c r="AO80" s="1"/>
  <c r="BI80" s="1"/>
  <c r="X80"/>
  <c r="BH80" s="1"/>
  <c r="T80"/>
  <c r="G80"/>
  <c r="BG80" s="1"/>
  <c r="E80"/>
  <c r="BE79"/>
  <c r="BA79"/>
  <c r="AW79"/>
  <c r="AS79"/>
  <c r="BF79" s="1"/>
  <c r="AN79"/>
  <c r="AJ79"/>
  <c r="AF79"/>
  <c r="AB79"/>
  <c r="AO79" s="1"/>
  <c r="BI79" s="1"/>
  <c r="T79"/>
  <c r="X79" s="1"/>
  <c r="BH79" s="1"/>
  <c r="E79"/>
  <c r="G79" s="1"/>
  <c r="BE77"/>
  <c r="BA77"/>
  <c r="AW77"/>
  <c r="AS77"/>
  <c r="BF77" s="1"/>
  <c r="AN77"/>
  <c r="AJ77"/>
  <c r="AF77"/>
  <c r="AB77"/>
  <c r="AO77" s="1"/>
  <c r="BI77" s="1"/>
  <c r="X77"/>
  <c r="BH77" s="1"/>
  <c r="T77"/>
  <c r="G77"/>
  <c r="BG77" s="1"/>
  <c r="E77"/>
  <c r="BE76"/>
  <c r="BA76"/>
  <c r="AW76"/>
  <c r="AS76"/>
  <c r="BF76" s="1"/>
  <c r="AN76"/>
  <c r="AJ76"/>
  <c r="AF76"/>
  <c r="AB76"/>
  <c r="AO76" s="1"/>
  <c r="BI76" s="1"/>
  <c r="T76"/>
  <c r="X76" s="1"/>
  <c r="BH76" s="1"/>
  <c r="E76"/>
  <c r="G76" s="1"/>
  <c r="BE74"/>
  <c r="BA74"/>
  <c r="AW74"/>
  <c r="AS74"/>
  <c r="BF74" s="1"/>
  <c r="AN74"/>
  <c r="AJ74"/>
  <c r="AF74"/>
  <c r="AB74"/>
  <c r="AO74" s="1"/>
  <c r="BI74" s="1"/>
  <c r="X74"/>
  <c r="BH74" s="1"/>
  <c r="T74"/>
  <c r="G74"/>
  <c r="BG74" s="1"/>
  <c r="E74"/>
  <c r="BE72"/>
  <c r="BA72"/>
  <c r="AW72"/>
  <c r="AS72"/>
  <c r="BF72" s="1"/>
  <c r="AN72"/>
  <c r="AJ72"/>
  <c r="AF72"/>
  <c r="AB72"/>
  <c r="AO72" s="1"/>
  <c r="BI72" s="1"/>
  <c r="T72"/>
  <c r="X72" s="1"/>
  <c r="BH72" s="1"/>
  <c r="E72"/>
  <c r="G72" s="1"/>
  <c r="BE70"/>
  <c r="BA70"/>
  <c r="AW70"/>
  <c r="AS70"/>
  <c r="BF70" s="1"/>
  <c r="AN70"/>
  <c r="AJ70"/>
  <c r="AF70"/>
  <c r="AB70"/>
  <c r="AO70" s="1"/>
  <c r="BI70" s="1"/>
  <c r="X70"/>
  <c r="BH70" s="1"/>
  <c r="T70"/>
  <c r="G70"/>
  <c r="BG70" s="1"/>
  <c r="E70"/>
  <c r="BE69"/>
  <c r="BA69"/>
  <c r="AW69"/>
  <c r="AS69"/>
  <c r="BF69" s="1"/>
  <c r="AN69"/>
  <c r="AJ69"/>
  <c r="AF69"/>
  <c r="AB69"/>
  <c r="AO69" s="1"/>
  <c r="BI69" s="1"/>
  <c r="T69"/>
  <c r="X69" s="1"/>
  <c r="BH69" s="1"/>
  <c r="E69"/>
  <c r="G69" s="1"/>
  <c r="BE68"/>
  <c r="BA68"/>
  <c r="AW68"/>
  <c r="AS68"/>
  <c r="BF68" s="1"/>
  <c r="AN68"/>
  <c r="AJ68"/>
  <c r="AF68"/>
  <c r="AB68"/>
  <c r="AO68" s="1"/>
  <c r="BI68" s="1"/>
  <c r="X68"/>
  <c r="BH68" s="1"/>
  <c r="T68"/>
  <c r="G68"/>
  <c r="BG68" s="1"/>
  <c r="E68"/>
  <c r="BE67"/>
  <c r="BA67"/>
  <c r="AW67"/>
  <c r="AS67"/>
  <c r="BF67" s="1"/>
  <c r="AN67"/>
  <c r="AJ67"/>
  <c r="AF67"/>
  <c r="AB67"/>
  <c r="AO67" s="1"/>
  <c r="BI67" s="1"/>
  <c r="T67"/>
  <c r="X67" s="1"/>
  <c r="BH67" s="1"/>
  <c r="E67"/>
  <c r="G67" s="1"/>
  <c r="BE65"/>
  <c r="BA65"/>
  <c r="AW65"/>
  <c r="AS65"/>
  <c r="BF65" s="1"/>
  <c r="AN65"/>
  <c r="AJ65"/>
  <c r="AF65"/>
  <c r="AB65"/>
  <c r="AO65" s="1"/>
  <c r="BI65" s="1"/>
  <c r="X65"/>
  <c r="BH65" s="1"/>
  <c r="T65"/>
  <c r="G65"/>
  <c r="BG65" s="1"/>
  <c r="E65"/>
  <c r="BE63"/>
  <c r="BA63"/>
  <c r="AW63"/>
  <c r="AS63"/>
  <c r="BF63" s="1"/>
  <c r="AN63"/>
  <c r="AJ63"/>
  <c r="AF63"/>
  <c r="AB63"/>
  <c r="AO63" s="1"/>
  <c r="BI63" s="1"/>
  <c r="T63"/>
  <c r="X63" s="1"/>
  <c r="BH63" s="1"/>
  <c r="E63"/>
  <c r="G63" s="1"/>
  <c r="BG63" s="1"/>
  <c r="BE62"/>
  <c r="BA62"/>
  <c r="AW62"/>
  <c r="AS62"/>
  <c r="BF62" s="1"/>
  <c r="AN62"/>
  <c r="AJ62"/>
  <c r="AF62"/>
  <c r="AB62"/>
  <c r="AO62" s="1"/>
  <c r="BI62" s="1"/>
  <c r="X62"/>
  <c r="T62"/>
  <c r="G62"/>
  <c r="BG62" s="1"/>
  <c r="E62"/>
  <c r="BE60"/>
  <c r="BA60"/>
  <c r="AW60"/>
  <c r="AS60"/>
  <c r="BF60" s="1"/>
  <c r="AN60"/>
  <c r="AJ60"/>
  <c r="AF60"/>
  <c r="AB60"/>
  <c r="AO60" s="1"/>
  <c r="BI60" s="1"/>
  <c r="T60"/>
  <c r="X60" s="1"/>
  <c r="E60"/>
  <c r="G60" s="1"/>
  <c r="BG60" s="1"/>
  <c r="BE58"/>
  <c r="BA58"/>
  <c r="AW58"/>
  <c r="AS58"/>
  <c r="BF58" s="1"/>
  <c r="AN58"/>
  <c r="AJ58"/>
  <c r="AF58"/>
  <c r="AB58"/>
  <c r="AO58" s="1"/>
  <c r="BI58" s="1"/>
  <c r="X58"/>
  <c r="T58"/>
  <c r="G58"/>
  <c r="BG58" s="1"/>
  <c r="E58"/>
  <c r="BE57"/>
  <c r="BA57"/>
  <c r="AW57"/>
  <c r="AS57"/>
  <c r="BF57" s="1"/>
  <c r="AN57"/>
  <c r="AJ57"/>
  <c r="AF57"/>
  <c r="AB57"/>
  <c r="AO57" s="1"/>
  <c r="BI57" s="1"/>
  <c r="T57"/>
  <c r="X57" s="1"/>
  <c r="E57"/>
  <c r="G57" s="1"/>
  <c r="BG57" s="1"/>
  <c r="BE56"/>
  <c r="BA56"/>
  <c r="AW56"/>
  <c r="AS56"/>
  <c r="BF56" s="1"/>
  <c r="AN56"/>
  <c r="AJ56"/>
  <c r="AF56"/>
  <c r="AB56"/>
  <c r="AO56" s="1"/>
  <c r="BI56" s="1"/>
  <c r="X56"/>
  <c r="T56"/>
  <c r="G56"/>
  <c r="BG56" s="1"/>
  <c r="E56"/>
  <c r="BE55"/>
  <c r="BA55"/>
  <c r="AW55"/>
  <c r="AS55"/>
  <c r="BF55" s="1"/>
  <c r="AN55"/>
  <c r="AJ55"/>
  <c r="AF55"/>
  <c r="AB55"/>
  <c r="AO55" s="1"/>
  <c r="BI55" s="1"/>
  <c r="T55"/>
  <c r="X55" s="1"/>
  <c r="E55"/>
  <c r="G55" s="1"/>
  <c r="BG55" s="1"/>
  <c r="BE53"/>
  <c r="BA53"/>
  <c r="AW53"/>
  <c r="AS53"/>
  <c r="BF53" s="1"/>
  <c r="AN53"/>
  <c r="AJ53"/>
  <c r="AF53"/>
  <c r="AB53"/>
  <c r="AO53" s="1"/>
  <c r="BI53" s="1"/>
  <c r="X53"/>
  <c r="T53"/>
  <c r="G53"/>
  <c r="BG53" s="1"/>
  <c r="E53"/>
  <c r="BE52"/>
  <c r="BA52"/>
  <c r="AW52"/>
  <c r="AS52"/>
  <c r="BF52" s="1"/>
  <c r="AN52"/>
  <c r="AJ52"/>
  <c r="AF52"/>
  <c r="AB52"/>
  <c r="AO52" s="1"/>
  <c r="BI52" s="1"/>
  <c r="T52"/>
  <c r="X52" s="1"/>
  <c r="E52"/>
  <c r="G52" s="1"/>
  <c r="BG52" s="1"/>
  <c r="BE51"/>
  <c r="BA51"/>
  <c r="AW51"/>
  <c r="AS51"/>
  <c r="BF51" s="1"/>
  <c r="AN51"/>
  <c r="AJ51"/>
  <c r="AF51"/>
  <c r="AB51"/>
  <c r="AO51" s="1"/>
  <c r="BI51" s="1"/>
  <c r="X51"/>
  <c r="T51"/>
  <c r="G51"/>
  <c r="BG51" s="1"/>
  <c r="BE50"/>
  <c r="BA50"/>
  <c r="AW50"/>
  <c r="AS50"/>
  <c r="BF50" s="1"/>
  <c r="AN50"/>
  <c r="AJ50"/>
  <c r="AF50"/>
  <c r="AB50"/>
  <c r="AO50" s="1"/>
  <c r="BI50" s="1"/>
  <c r="X50"/>
  <c r="BH50" s="1"/>
  <c r="T50"/>
  <c r="G50"/>
  <c r="BG50" s="1"/>
  <c r="E50"/>
  <c r="BE49"/>
  <c r="BE121" s="1"/>
  <c r="BA49"/>
  <c r="BA121" s="1"/>
  <c r="AW49"/>
  <c r="AW121" s="1"/>
  <c r="AS49"/>
  <c r="AS121" s="1"/>
  <c r="AN49"/>
  <c r="AN121" s="1"/>
  <c r="AJ49"/>
  <c r="AJ121" s="1"/>
  <c r="AF49"/>
  <c r="AF121" s="1"/>
  <c r="AB49"/>
  <c r="AO49" s="1"/>
  <c r="T49"/>
  <c r="T121" s="1"/>
  <c r="E49"/>
  <c r="E121" s="1"/>
  <c r="BJ44"/>
  <c r="BJ136" s="1"/>
  <c r="BD44"/>
  <c r="BD136" s="1"/>
  <c r="BC44"/>
  <c r="BC136" s="1"/>
  <c r="BB44"/>
  <c r="BB136" s="1"/>
  <c r="AZ44"/>
  <c r="AZ136" s="1"/>
  <c r="AY44"/>
  <c r="AY136" s="1"/>
  <c r="AX44"/>
  <c r="AX136" s="1"/>
  <c r="AV44"/>
  <c r="AV136" s="1"/>
  <c r="AU44"/>
  <c r="AU136" s="1"/>
  <c r="AT44"/>
  <c r="AT136" s="1"/>
  <c r="AR44"/>
  <c r="AR136" s="1"/>
  <c r="AQ44"/>
  <c r="AQ136" s="1"/>
  <c r="AP44"/>
  <c r="AP136" s="1"/>
  <c r="AM44"/>
  <c r="AM136" s="1"/>
  <c r="AL44"/>
  <c r="AL136" s="1"/>
  <c r="AK44"/>
  <c r="AK136" s="1"/>
  <c r="AI44"/>
  <c r="AI136" s="1"/>
  <c r="AH44"/>
  <c r="AH136" s="1"/>
  <c r="AG44"/>
  <c r="AG136" s="1"/>
  <c r="AE44"/>
  <c r="AE136" s="1"/>
  <c r="AD44"/>
  <c r="AD136" s="1"/>
  <c r="Z44"/>
  <c r="Z136" s="1"/>
  <c r="Y44"/>
  <c r="Y136" s="1"/>
  <c r="W44"/>
  <c r="W136" s="1"/>
  <c r="V44"/>
  <c r="V136" s="1"/>
  <c r="U44"/>
  <c r="U136" s="1"/>
  <c r="S44"/>
  <c r="S136" s="1"/>
  <c r="R44"/>
  <c r="R136" s="1"/>
  <c r="Q44"/>
  <c r="Q136" s="1"/>
  <c r="P44"/>
  <c r="P136" s="1"/>
  <c r="O44"/>
  <c r="O136" s="1"/>
  <c r="N44"/>
  <c r="N136" s="1"/>
  <c r="M44"/>
  <c r="M136" s="1"/>
  <c r="L44"/>
  <c r="L136" s="1"/>
  <c r="F44"/>
  <c r="F136" s="1"/>
  <c r="BE43"/>
  <c r="BA43"/>
  <c r="AW43"/>
  <c r="AS43"/>
  <c r="BF43" s="1"/>
  <c r="AN43"/>
  <c r="AJ43"/>
  <c r="AF43"/>
  <c r="AB43"/>
  <c r="AO43" s="1"/>
  <c r="BI43" s="1"/>
  <c r="X43"/>
  <c r="T43"/>
  <c r="G43"/>
  <c r="BG43" s="1"/>
  <c r="E43"/>
  <c r="BE42"/>
  <c r="BA42"/>
  <c r="AW42"/>
  <c r="AS42"/>
  <c r="BF42" s="1"/>
  <c r="AN42"/>
  <c r="AJ42"/>
  <c r="AF42"/>
  <c r="AB42"/>
  <c r="AO42" s="1"/>
  <c r="BI42" s="1"/>
  <c r="T42"/>
  <c r="X42" s="1"/>
  <c r="E42"/>
  <c r="G42" s="1"/>
  <c r="BG42" s="1"/>
  <c r="BE40"/>
  <c r="BA40"/>
  <c r="AW40"/>
  <c r="AS40"/>
  <c r="BF40" s="1"/>
  <c r="AN40"/>
  <c r="AJ40"/>
  <c r="AF40"/>
  <c r="AB40"/>
  <c r="AO40" s="1"/>
  <c r="BI40" s="1"/>
  <c r="X40"/>
  <c r="T40"/>
  <c r="G40"/>
  <c r="BG40" s="1"/>
  <c r="E40"/>
  <c r="BE39"/>
  <c r="BA39"/>
  <c r="AW39"/>
  <c r="AS39"/>
  <c r="BF39" s="1"/>
  <c r="AN39"/>
  <c r="AJ39"/>
  <c r="AF39"/>
  <c r="AB39"/>
  <c r="AO39" s="1"/>
  <c r="BI39" s="1"/>
  <c r="T39"/>
  <c r="X39" s="1"/>
  <c r="E39"/>
  <c r="G39" s="1"/>
  <c r="BG39" s="1"/>
  <c r="BE38"/>
  <c r="BA38"/>
  <c r="AW38"/>
  <c r="AS38"/>
  <c r="BF38" s="1"/>
  <c r="AN38"/>
  <c r="AJ38"/>
  <c r="AF38"/>
  <c r="AB38"/>
  <c r="AO38" s="1"/>
  <c r="BI38" s="1"/>
  <c r="X38"/>
  <c r="T38"/>
  <c r="G38"/>
  <c r="BG38" s="1"/>
  <c r="E38"/>
  <c r="BE37"/>
  <c r="BA37"/>
  <c r="AW37"/>
  <c r="AS37"/>
  <c r="BF37" s="1"/>
  <c r="AN37"/>
  <c r="AJ37"/>
  <c r="AF37"/>
  <c r="AB37"/>
  <c r="AO37" s="1"/>
  <c r="BI37" s="1"/>
  <c r="T37"/>
  <c r="X37" s="1"/>
  <c r="E37"/>
  <c r="G37" s="1"/>
  <c r="BG37" s="1"/>
  <c r="BE35"/>
  <c r="BA35"/>
  <c r="AW35"/>
  <c r="AS35"/>
  <c r="BF35" s="1"/>
  <c r="AN35"/>
  <c r="AJ35"/>
  <c r="AF35"/>
  <c r="AB35"/>
  <c r="AO35" s="1"/>
  <c r="BI35" s="1"/>
  <c r="X35"/>
  <c r="T35"/>
  <c r="G35"/>
  <c r="BG35" s="1"/>
  <c r="E35"/>
  <c r="BE34"/>
  <c r="BA34"/>
  <c r="AW34"/>
  <c r="AS34"/>
  <c r="BF34" s="1"/>
  <c r="AN34"/>
  <c r="AJ34"/>
  <c r="AF34"/>
  <c r="AB34"/>
  <c r="AO34" s="1"/>
  <c r="BI34" s="1"/>
  <c r="T34"/>
  <c r="X34" s="1"/>
  <c r="E34"/>
  <c r="G34" s="1"/>
  <c r="BG34" s="1"/>
  <c r="BE33"/>
  <c r="BA33"/>
  <c r="AW33"/>
  <c r="AS33"/>
  <c r="BF33" s="1"/>
  <c r="AN33"/>
  <c r="AJ33"/>
  <c r="AF33"/>
  <c r="AB33"/>
  <c r="AO33" s="1"/>
  <c r="BI33" s="1"/>
  <c r="X33"/>
  <c r="T33"/>
  <c r="G33"/>
  <c r="BG33" s="1"/>
  <c r="E33"/>
  <c r="BE31"/>
  <c r="BA31"/>
  <c r="AW31"/>
  <c r="AS31"/>
  <c r="BF31" s="1"/>
  <c r="AN31"/>
  <c r="AJ31"/>
  <c r="AF31"/>
  <c r="AB31"/>
  <c r="AO31" s="1"/>
  <c r="BI31" s="1"/>
  <c r="T31"/>
  <c r="X31" s="1"/>
  <c r="E31"/>
  <c r="G31" s="1"/>
  <c r="BG31" s="1"/>
  <c r="BE29"/>
  <c r="BA29"/>
  <c r="AW29"/>
  <c r="AS29"/>
  <c r="BF29" s="1"/>
  <c r="AN29"/>
  <c r="AJ29"/>
  <c r="AF29"/>
  <c r="AB29"/>
  <c r="AO29" s="1"/>
  <c r="BI29" s="1"/>
  <c r="X29"/>
  <c r="T29"/>
  <c r="G29"/>
  <c r="BG29" s="1"/>
  <c r="E29"/>
  <c r="BE27"/>
  <c r="BA27"/>
  <c r="AW27"/>
  <c r="AS27"/>
  <c r="BF27" s="1"/>
  <c r="AN27"/>
  <c r="AJ27"/>
  <c r="AF27"/>
  <c r="AB27"/>
  <c r="AO27" s="1"/>
  <c r="BI27" s="1"/>
  <c r="T27"/>
  <c r="X27" s="1"/>
  <c r="E27"/>
  <c r="G27" s="1"/>
  <c r="BG27" s="1"/>
  <c r="BE25"/>
  <c r="BA25"/>
  <c r="AW25"/>
  <c r="AS25"/>
  <c r="BF25" s="1"/>
  <c r="AN25"/>
  <c r="AJ25"/>
  <c r="AF25"/>
  <c r="AB25"/>
  <c r="AO25" s="1"/>
  <c r="BI25" s="1"/>
  <c r="X25"/>
  <c r="T25"/>
  <c r="G25"/>
  <c r="BG25" s="1"/>
  <c r="E25"/>
  <c r="BE24"/>
  <c r="BA24"/>
  <c r="AW24"/>
  <c r="AS24"/>
  <c r="BF24" s="1"/>
  <c r="AN24"/>
  <c r="AJ24"/>
  <c r="AF24"/>
  <c r="AB24"/>
  <c r="AO24" s="1"/>
  <c r="BI24" s="1"/>
  <c r="T24"/>
  <c r="X24" s="1"/>
  <c r="E24"/>
  <c r="G24" s="1"/>
  <c r="BG24" s="1"/>
  <c r="BE23"/>
  <c r="BA23"/>
  <c r="AW23"/>
  <c r="AS23"/>
  <c r="BF23" s="1"/>
  <c r="AN23"/>
  <c r="AJ23"/>
  <c r="AF23"/>
  <c r="AB23"/>
  <c r="AO23" s="1"/>
  <c r="BI23" s="1"/>
  <c r="X23"/>
  <c r="T23"/>
  <c r="G23"/>
  <c r="BG23" s="1"/>
  <c r="E23"/>
  <c r="BE21"/>
  <c r="BE44" s="1"/>
  <c r="BE136" s="1"/>
  <c r="BA21"/>
  <c r="BA44" s="1"/>
  <c r="BA136" s="1"/>
  <c r="AW21"/>
  <c r="AW44" s="1"/>
  <c r="AW136" s="1"/>
  <c r="AS21"/>
  <c r="AS44" s="1"/>
  <c r="AS136" s="1"/>
  <c r="AN21"/>
  <c r="AN44" s="1"/>
  <c r="AN136" s="1"/>
  <c r="AJ21"/>
  <c r="AJ44" s="1"/>
  <c r="AJ136" s="1"/>
  <c r="AF21"/>
  <c r="AF44" s="1"/>
  <c r="AF136" s="1"/>
  <c r="AB21"/>
  <c r="AB44" s="1"/>
  <c r="T21"/>
  <c r="T44" s="1"/>
  <c r="T136" s="1"/>
  <c r="E21"/>
  <c r="E44" s="1"/>
  <c r="E136" s="1"/>
  <c r="S153" i="6"/>
  <c r="L153"/>
  <c r="J153"/>
  <c r="S152"/>
  <c r="L152"/>
  <c r="J152"/>
  <c r="L151"/>
  <c r="J151"/>
  <c r="R151" s="1"/>
  <c r="T147"/>
  <c r="Q147"/>
  <c r="P147"/>
  <c r="O147"/>
  <c r="N147"/>
  <c r="L147"/>
  <c r="K147"/>
  <c r="J147"/>
  <c r="S146"/>
  <c r="U146" s="1"/>
  <c r="M146"/>
  <c r="U145"/>
  <c r="S145"/>
  <c r="M145"/>
  <c r="S144"/>
  <c r="U144" s="1"/>
  <c r="M144"/>
  <c r="U143"/>
  <c r="S143"/>
  <c r="M143"/>
  <c r="S142"/>
  <c r="R142"/>
  <c r="U142" s="1"/>
  <c r="M142"/>
  <c r="S141"/>
  <c r="R141"/>
  <c r="U141" s="1"/>
  <c r="M141"/>
  <c r="S140"/>
  <c r="R140"/>
  <c r="U140" s="1"/>
  <c r="M140"/>
  <c r="S139"/>
  <c r="R139"/>
  <c r="U139" s="1"/>
  <c r="M139"/>
  <c r="S138"/>
  <c r="R138"/>
  <c r="U138" s="1"/>
  <c r="M138"/>
  <c r="S137"/>
  <c r="R137"/>
  <c r="U137" s="1"/>
  <c r="M137"/>
  <c r="S136"/>
  <c r="R136"/>
  <c r="U136" s="1"/>
  <c r="M136"/>
  <c r="S135"/>
  <c r="R135"/>
  <c r="U135" s="1"/>
  <c r="M135"/>
  <c r="S134"/>
  <c r="R134"/>
  <c r="U134" s="1"/>
  <c r="M134"/>
  <c r="S133"/>
  <c r="R133"/>
  <c r="U133" s="1"/>
  <c r="M133"/>
  <c r="S132"/>
  <c r="R132"/>
  <c r="U132" s="1"/>
  <c r="M132"/>
  <c r="S131"/>
  <c r="R131"/>
  <c r="U131" s="1"/>
  <c r="M131"/>
  <c r="S130"/>
  <c r="R130"/>
  <c r="U130" s="1"/>
  <c r="M130"/>
  <c r="S129"/>
  <c r="R129"/>
  <c r="U129" s="1"/>
  <c r="M129"/>
  <c r="S128"/>
  <c r="R128"/>
  <c r="U128" s="1"/>
  <c r="M128"/>
  <c r="S127"/>
  <c r="R127"/>
  <c r="U127" s="1"/>
  <c r="M127"/>
  <c r="S126"/>
  <c r="R126"/>
  <c r="U126" s="1"/>
  <c r="M126"/>
  <c r="S125"/>
  <c r="R125"/>
  <c r="U125" s="1"/>
  <c r="M125"/>
  <c r="S124"/>
  <c r="R124"/>
  <c r="U124" s="1"/>
  <c r="M124"/>
  <c r="S123"/>
  <c r="R123"/>
  <c r="U123" s="1"/>
  <c r="M123"/>
  <c r="S122"/>
  <c r="R122"/>
  <c r="U122" s="1"/>
  <c r="M122"/>
  <c r="S121"/>
  <c r="R121"/>
  <c r="U121" s="1"/>
  <c r="M121"/>
  <c r="S120"/>
  <c r="R120"/>
  <c r="U120" s="1"/>
  <c r="M120"/>
  <c r="S119"/>
  <c r="R119"/>
  <c r="U119" s="1"/>
  <c r="M119"/>
  <c r="S118"/>
  <c r="R118"/>
  <c r="U118" s="1"/>
  <c r="M118"/>
  <c r="S117"/>
  <c r="R117"/>
  <c r="U117" s="1"/>
  <c r="M117"/>
  <c r="S116"/>
  <c r="R116"/>
  <c r="U116" s="1"/>
  <c r="M116"/>
  <c r="S115"/>
  <c r="R115"/>
  <c r="U115" s="1"/>
  <c r="M115"/>
  <c r="S114"/>
  <c r="R114"/>
  <c r="U114" s="1"/>
  <c r="M114"/>
  <c r="S113"/>
  <c r="R113"/>
  <c r="U113" s="1"/>
  <c r="M113"/>
  <c r="S112"/>
  <c r="R112"/>
  <c r="U112" s="1"/>
  <c r="M112"/>
  <c r="S111"/>
  <c r="R111"/>
  <c r="U111" s="1"/>
  <c r="M111"/>
  <c r="S110"/>
  <c r="R110"/>
  <c r="U110" s="1"/>
  <c r="M110"/>
  <c r="S109"/>
  <c r="R109"/>
  <c r="U109" s="1"/>
  <c r="M109"/>
  <c r="S108"/>
  <c r="R108"/>
  <c r="U108" s="1"/>
  <c r="M108"/>
  <c r="S107"/>
  <c r="R107"/>
  <c r="U107" s="1"/>
  <c r="M107"/>
  <c r="S106"/>
  <c r="R106"/>
  <c r="U106" s="1"/>
  <c r="M106"/>
  <c r="S105"/>
  <c r="R105"/>
  <c r="U105" s="1"/>
  <c r="M105"/>
  <c r="S104"/>
  <c r="R104"/>
  <c r="U104" s="1"/>
  <c r="M104"/>
  <c r="S103"/>
  <c r="R103"/>
  <c r="U103" s="1"/>
  <c r="M103"/>
  <c r="S102"/>
  <c r="R102"/>
  <c r="U102" s="1"/>
  <c r="M102"/>
  <c r="S101"/>
  <c r="R101"/>
  <c r="U101" s="1"/>
  <c r="M101"/>
  <c r="S100"/>
  <c r="R100"/>
  <c r="U100" s="1"/>
  <c r="M100"/>
  <c r="S99"/>
  <c r="R99"/>
  <c r="U99" s="1"/>
  <c r="M99"/>
  <c r="S98"/>
  <c r="R98"/>
  <c r="U98" s="1"/>
  <c r="M98"/>
  <c r="S97"/>
  <c r="R97"/>
  <c r="U97" s="1"/>
  <c r="M97"/>
  <c r="S96"/>
  <c r="R96"/>
  <c r="U96" s="1"/>
  <c r="M96"/>
  <c r="S95"/>
  <c r="R95"/>
  <c r="U95" s="1"/>
  <c r="M95"/>
  <c r="S94"/>
  <c r="R94"/>
  <c r="U94" s="1"/>
  <c r="M94"/>
  <c r="S93"/>
  <c r="R93"/>
  <c r="U93" s="1"/>
  <c r="M93"/>
  <c r="S92"/>
  <c r="R92"/>
  <c r="U92" s="1"/>
  <c r="M92"/>
  <c r="S91"/>
  <c r="R91"/>
  <c r="U91" s="1"/>
  <c r="M91"/>
  <c r="S90"/>
  <c r="R90"/>
  <c r="U90" s="1"/>
  <c r="M90"/>
  <c r="S89"/>
  <c r="R89"/>
  <c r="U89" s="1"/>
  <c r="M89"/>
  <c r="S88"/>
  <c r="R88"/>
  <c r="U88" s="1"/>
  <c r="M88"/>
  <c r="S87"/>
  <c r="R87"/>
  <c r="U87" s="1"/>
  <c r="M87"/>
  <c r="S86"/>
  <c r="R86"/>
  <c r="U86" s="1"/>
  <c r="M86"/>
  <c r="S85"/>
  <c r="R85"/>
  <c r="U85" s="1"/>
  <c r="M85"/>
  <c r="S84"/>
  <c r="R84"/>
  <c r="U84" s="1"/>
  <c r="M84"/>
  <c r="S83"/>
  <c r="R83"/>
  <c r="U83" s="1"/>
  <c r="M83"/>
  <c r="S82"/>
  <c r="R82"/>
  <c r="U82" s="1"/>
  <c r="M82"/>
  <c r="S81"/>
  <c r="R81"/>
  <c r="U81" s="1"/>
  <c r="M81"/>
  <c r="S80"/>
  <c r="R80"/>
  <c r="U80" s="1"/>
  <c r="M80"/>
  <c r="S79"/>
  <c r="R79"/>
  <c r="U79" s="1"/>
  <c r="M79"/>
  <c r="S78"/>
  <c r="R78"/>
  <c r="U78" s="1"/>
  <c r="M78"/>
  <c r="S77"/>
  <c r="R77"/>
  <c r="U77" s="1"/>
  <c r="M77"/>
  <c r="S76"/>
  <c r="R76"/>
  <c r="U76" s="1"/>
  <c r="M76"/>
  <c r="S75"/>
  <c r="R75"/>
  <c r="U75" s="1"/>
  <c r="M75"/>
  <c r="S74"/>
  <c r="R74"/>
  <c r="U74" s="1"/>
  <c r="M74"/>
  <c r="S73"/>
  <c r="R73"/>
  <c r="U73" s="1"/>
  <c r="M73"/>
  <c r="S72"/>
  <c r="R72"/>
  <c r="U72" s="1"/>
  <c r="M72"/>
  <c r="S71"/>
  <c r="R71"/>
  <c r="U71" s="1"/>
  <c r="M71"/>
  <c r="S70"/>
  <c r="R70"/>
  <c r="U70" s="1"/>
  <c r="M70"/>
  <c r="S69"/>
  <c r="R69"/>
  <c r="U69" s="1"/>
  <c r="M69"/>
  <c r="S68"/>
  <c r="R68"/>
  <c r="U68" s="1"/>
  <c r="M68"/>
  <c r="S67"/>
  <c r="R67"/>
  <c r="U67" s="1"/>
  <c r="M67"/>
  <c r="S66"/>
  <c r="R66"/>
  <c r="U66" s="1"/>
  <c r="M66"/>
  <c r="S65"/>
  <c r="R65"/>
  <c r="U65" s="1"/>
  <c r="M65"/>
  <c r="S64"/>
  <c r="R64"/>
  <c r="U64" s="1"/>
  <c r="M64"/>
  <c r="S63"/>
  <c r="R63"/>
  <c r="U63" s="1"/>
  <c r="M63"/>
  <c r="S62"/>
  <c r="R62"/>
  <c r="U62" s="1"/>
  <c r="M62"/>
  <c r="S61"/>
  <c r="R61"/>
  <c r="U61" s="1"/>
  <c r="M61"/>
  <c r="S60"/>
  <c r="R60"/>
  <c r="U60" s="1"/>
  <c r="M60"/>
  <c r="S59"/>
  <c r="R59"/>
  <c r="U59" s="1"/>
  <c r="M59"/>
  <c r="S58"/>
  <c r="R58"/>
  <c r="U58" s="1"/>
  <c r="M58"/>
  <c r="S57"/>
  <c r="R57"/>
  <c r="U57" s="1"/>
  <c r="M57"/>
  <c r="S56"/>
  <c r="R56"/>
  <c r="U56" s="1"/>
  <c r="M56"/>
  <c r="S55"/>
  <c r="R55"/>
  <c r="U55" s="1"/>
  <c r="M55"/>
  <c r="S54"/>
  <c r="R54"/>
  <c r="U54" s="1"/>
  <c r="M54"/>
  <c r="S53"/>
  <c r="R53"/>
  <c r="U53" s="1"/>
  <c r="M53"/>
  <c r="S52"/>
  <c r="R52"/>
  <c r="U52" s="1"/>
  <c r="M52"/>
  <c r="S51"/>
  <c r="R51"/>
  <c r="U51" s="1"/>
  <c r="M51"/>
  <c r="S50"/>
  <c r="R50"/>
  <c r="U50" s="1"/>
  <c r="M50"/>
  <c r="S49"/>
  <c r="R49"/>
  <c r="U49" s="1"/>
  <c r="M49"/>
  <c r="S48"/>
  <c r="R48"/>
  <c r="U48" s="1"/>
  <c r="M48"/>
  <c r="S47"/>
  <c r="R47"/>
  <c r="U47" s="1"/>
  <c r="M47"/>
  <c r="S46"/>
  <c r="R46"/>
  <c r="U46" s="1"/>
  <c r="M46"/>
  <c r="S45"/>
  <c r="R45"/>
  <c r="U45" s="1"/>
  <c r="M45"/>
  <c r="S44"/>
  <c r="R44"/>
  <c r="U44" s="1"/>
  <c r="M44"/>
  <c r="S43"/>
  <c r="R43"/>
  <c r="U43" s="1"/>
  <c r="M43"/>
  <c r="S42"/>
  <c r="R42"/>
  <c r="U42" s="1"/>
  <c r="M42"/>
  <c r="S41"/>
  <c r="R41"/>
  <c r="U41" s="1"/>
  <c r="M41"/>
  <c r="S40"/>
  <c r="S147" s="1"/>
  <c r="R40"/>
  <c r="R147" s="1"/>
  <c r="M40"/>
  <c r="M147" s="1"/>
  <c r="U37"/>
  <c r="T37"/>
  <c r="T148" s="1"/>
  <c r="S37"/>
  <c r="S148" s="1"/>
  <c r="R37"/>
  <c r="Q37"/>
  <c r="Q148" s="1"/>
  <c r="P37"/>
  <c r="P148" s="1"/>
  <c r="O37"/>
  <c r="O148" s="1"/>
  <c r="N37"/>
  <c r="N148" s="1"/>
  <c r="M37"/>
  <c r="M148" s="1"/>
  <c r="L37"/>
  <c r="L148" s="1"/>
  <c r="K37"/>
  <c r="K148" s="1"/>
  <c r="K151" s="1"/>
  <c r="J37"/>
  <c r="J148" s="1"/>
  <c r="AM324" i="5"/>
  <c r="AA323"/>
  <c r="AM322"/>
  <c r="V322"/>
  <c r="AM321"/>
  <c r="V321"/>
  <c r="N320"/>
  <c r="AA320" s="1"/>
  <c r="AM319"/>
  <c r="V319"/>
  <c r="AM318"/>
  <c r="V318"/>
  <c r="AM317"/>
  <c r="V317"/>
  <c r="AQ316"/>
  <c r="AN316"/>
  <c r="AL316"/>
  <c r="AK316"/>
  <c r="AK325" s="1"/>
  <c r="AJ316"/>
  <c r="AJ325" s="1"/>
  <c r="AH316"/>
  <c r="AH325" s="1"/>
  <c r="AG316"/>
  <c r="AG325" s="1"/>
  <c r="AF316"/>
  <c r="AF325" s="1"/>
  <c r="AD316"/>
  <c r="AD325" s="1"/>
  <c r="AC316"/>
  <c r="AB316"/>
  <c r="AB325" s="1"/>
  <c r="U316"/>
  <c r="U325" s="1"/>
  <c r="T316"/>
  <c r="T325" s="1"/>
  <c r="S316"/>
  <c r="S325" s="1"/>
  <c r="Q316"/>
  <c r="Q325" s="1"/>
  <c r="P316"/>
  <c r="P325" s="1"/>
  <c r="O316"/>
  <c r="O325" s="1"/>
  <c r="M316"/>
  <c r="AM315"/>
  <c r="V315"/>
  <c r="AM314"/>
  <c r="V314"/>
  <c r="AM313"/>
  <c r="V313"/>
  <c r="AM312"/>
  <c r="V312"/>
  <c r="AM311"/>
  <c r="V311"/>
  <c r="AM310"/>
  <c r="V310"/>
  <c r="AM309"/>
  <c r="V309"/>
  <c r="AM308"/>
  <c r="V308"/>
  <c r="AM307"/>
  <c r="V307"/>
  <c r="AM306"/>
  <c r="V306"/>
  <c r="AM305"/>
  <c r="V305"/>
  <c r="AM304"/>
  <c r="V304"/>
  <c r="AM303"/>
  <c r="AI303"/>
  <c r="AO303" s="1"/>
  <c r="AE303"/>
  <c r="Z303"/>
  <c r="V303"/>
  <c r="R303"/>
  <c r="N303"/>
  <c r="AA303" s="1"/>
  <c r="AM302"/>
  <c r="AI302"/>
  <c r="AE302"/>
  <c r="AO302" s="1"/>
  <c r="Z302"/>
  <c r="V302"/>
  <c r="R302"/>
  <c r="N302"/>
  <c r="AA302" s="1"/>
  <c r="AM301"/>
  <c r="AI301"/>
  <c r="AO301" s="1"/>
  <c r="AE301"/>
  <c r="Z301"/>
  <c r="V301"/>
  <c r="R301"/>
  <c r="N301"/>
  <c r="AA301" s="1"/>
  <c r="AM300"/>
  <c r="AI300"/>
  <c r="AE300"/>
  <c r="AO300" s="1"/>
  <c r="Z300"/>
  <c r="V300"/>
  <c r="R300"/>
  <c r="N300"/>
  <c r="AA300" s="1"/>
  <c r="AM299"/>
  <c r="AI299"/>
  <c r="AO299" s="1"/>
  <c r="AE299"/>
  <c r="Z299"/>
  <c r="V299"/>
  <c r="R299"/>
  <c r="N299"/>
  <c r="AA299" s="1"/>
  <c r="AM298"/>
  <c r="AI298"/>
  <c r="AE298"/>
  <c r="AO298" s="1"/>
  <c r="Z298"/>
  <c r="V298"/>
  <c r="R298"/>
  <c r="N298"/>
  <c r="AA298" s="1"/>
  <c r="AM297"/>
  <c r="AI297"/>
  <c r="AO297" s="1"/>
  <c r="AE297"/>
  <c r="Z297"/>
  <c r="V297"/>
  <c r="R297"/>
  <c r="N297"/>
  <c r="AA297" s="1"/>
  <c r="AM296"/>
  <c r="AI296"/>
  <c r="AE296"/>
  <c r="AO296" s="1"/>
  <c r="Z296"/>
  <c r="V296"/>
  <c r="R296"/>
  <c r="N296"/>
  <c r="AA296" s="1"/>
  <c r="AM295"/>
  <c r="AI295"/>
  <c r="AO295" s="1"/>
  <c r="AE295"/>
  <c r="Z295"/>
  <c r="V295"/>
  <c r="R295"/>
  <c r="N295"/>
  <c r="AA295" s="1"/>
  <c r="AM294"/>
  <c r="AI294"/>
  <c r="AE294"/>
  <c r="AO294" s="1"/>
  <c r="Z294"/>
  <c r="V294"/>
  <c r="R294"/>
  <c r="N294"/>
  <c r="AA294" s="1"/>
  <c r="AM293"/>
  <c r="AI293"/>
  <c r="AO293" s="1"/>
  <c r="AE293"/>
  <c r="Z293"/>
  <c r="V293"/>
  <c r="R293"/>
  <c r="N293"/>
  <c r="AA293" s="1"/>
  <c r="AM292"/>
  <c r="AI292"/>
  <c r="AE292"/>
  <c r="AO292" s="1"/>
  <c r="Z292"/>
  <c r="V292"/>
  <c r="R292"/>
  <c r="N292"/>
  <c r="AA292" s="1"/>
  <c r="AM291"/>
  <c r="AI291"/>
  <c r="AO291" s="1"/>
  <c r="AE291"/>
  <c r="Z291"/>
  <c r="V291"/>
  <c r="R291"/>
  <c r="N291"/>
  <c r="AA291" s="1"/>
  <c r="AM290"/>
  <c r="AI290"/>
  <c r="AE290"/>
  <c r="AO290" s="1"/>
  <c r="Z290"/>
  <c r="V290"/>
  <c r="R290"/>
  <c r="N290"/>
  <c r="AA290" s="1"/>
  <c r="AM289"/>
  <c r="AI289"/>
  <c r="AO289" s="1"/>
  <c r="AE289"/>
  <c r="Z289"/>
  <c r="V289"/>
  <c r="R289"/>
  <c r="N289"/>
  <c r="AA289" s="1"/>
  <c r="AM288"/>
  <c r="AI288"/>
  <c r="AE288"/>
  <c r="AO288" s="1"/>
  <c r="Z288"/>
  <c r="V288"/>
  <c r="R288"/>
  <c r="N288"/>
  <c r="AA288" s="1"/>
  <c r="AM287"/>
  <c r="AI287"/>
  <c r="AO287" s="1"/>
  <c r="AE287"/>
  <c r="Z287"/>
  <c r="V287"/>
  <c r="R287"/>
  <c r="N287"/>
  <c r="AA287" s="1"/>
  <c r="AM286"/>
  <c r="AI286"/>
  <c r="AE286"/>
  <c r="AO286" s="1"/>
  <c r="Z286"/>
  <c r="V286"/>
  <c r="R286"/>
  <c r="N286"/>
  <c r="AA286" s="1"/>
  <c r="AM285"/>
  <c r="AI285"/>
  <c r="AO285" s="1"/>
  <c r="AE285"/>
  <c r="Z285"/>
  <c r="V285"/>
  <c r="R285"/>
  <c r="N285"/>
  <c r="AA285" s="1"/>
  <c r="AM284"/>
  <c r="AI284"/>
  <c r="AE284"/>
  <c r="AO284" s="1"/>
  <c r="Z284"/>
  <c r="V284"/>
  <c r="R284"/>
  <c r="N284"/>
  <c r="AA284" s="1"/>
  <c r="AM283"/>
  <c r="AI283"/>
  <c r="AO283" s="1"/>
  <c r="AE283"/>
  <c r="Z283"/>
  <c r="V283"/>
  <c r="R283"/>
  <c r="N283"/>
  <c r="AA283" s="1"/>
  <c r="AM282"/>
  <c r="AI282"/>
  <c r="AE282"/>
  <c r="AO282" s="1"/>
  <c r="Z282"/>
  <c r="V282"/>
  <c r="R282"/>
  <c r="N282"/>
  <c r="AA282" s="1"/>
  <c r="AM281"/>
  <c r="AI281"/>
  <c r="AO281" s="1"/>
  <c r="AE281"/>
  <c r="Z281"/>
  <c r="Z316" s="1"/>
  <c r="V281"/>
  <c r="R281"/>
  <c r="N281"/>
  <c r="AA281" s="1"/>
  <c r="AM280"/>
  <c r="AI280"/>
  <c r="AE280"/>
  <c r="AO280" s="1"/>
  <c r="V280"/>
  <c r="R280"/>
  <c r="R316" s="1"/>
  <c r="N280"/>
  <c r="AA280" s="1"/>
  <c r="AM279"/>
  <c r="AI279"/>
  <c r="AE279"/>
  <c r="AO279" s="1"/>
  <c r="V279"/>
  <c r="N279"/>
  <c r="AA279" s="1"/>
  <c r="AM278"/>
  <c r="AI278"/>
  <c r="AO278" s="1"/>
  <c r="AE278"/>
  <c r="V278"/>
  <c r="N278"/>
  <c r="AA278" s="1"/>
  <c r="AM277"/>
  <c r="AI277"/>
  <c r="AE277"/>
  <c r="AO277" s="1"/>
  <c r="V277"/>
  <c r="N277"/>
  <c r="AA277" s="1"/>
  <c r="AM276"/>
  <c r="AI276"/>
  <c r="AO276" s="1"/>
  <c r="AE276"/>
  <c r="V276"/>
  <c r="N276"/>
  <c r="AA276" s="1"/>
  <c r="AM275"/>
  <c r="AI275"/>
  <c r="AE275"/>
  <c r="AO275" s="1"/>
  <c r="V275"/>
  <c r="N275"/>
  <c r="AA275" s="1"/>
  <c r="AM274"/>
  <c r="AI274"/>
  <c r="AO274" s="1"/>
  <c r="AE274"/>
  <c r="V274"/>
  <c r="N274"/>
  <c r="AA274" s="1"/>
  <c r="AM273"/>
  <c r="AI273"/>
  <c r="AE273"/>
  <c r="AO273" s="1"/>
  <c r="V273"/>
  <c r="N273"/>
  <c r="AA273" s="1"/>
  <c r="AM272"/>
  <c r="AI272"/>
  <c r="AO272" s="1"/>
  <c r="AE272"/>
  <c r="V272"/>
  <c r="N272"/>
  <c r="AA272" s="1"/>
  <c r="AM271"/>
  <c r="AI271"/>
  <c r="AE271"/>
  <c r="AO271" s="1"/>
  <c r="V271"/>
  <c r="N271"/>
  <c r="AA271" s="1"/>
  <c r="AM270"/>
  <c r="AI270"/>
  <c r="AO270" s="1"/>
  <c r="AE270"/>
  <c r="V270"/>
  <c r="N270"/>
  <c r="AA270" s="1"/>
  <c r="AM269"/>
  <c r="AI269"/>
  <c r="AE269"/>
  <c r="AO269" s="1"/>
  <c r="V269"/>
  <c r="N269"/>
  <c r="AA269" s="1"/>
  <c r="AM268"/>
  <c r="AI268"/>
  <c r="AO268" s="1"/>
  <c r="AE268"/>
  <c r="V268"/>
  <c r="N268"/>
  <c r="AA268" s="1"/>
  <c r="AM267"/>
  <c r="AI267"/>
  <c r="AE267"/>
  <c r="AO267" s="1"/>
  <c r="V267"/>
  <c r="N267"/>
  <c r="AA267" s="1"/>
  <c r="AM266"/>
  <c r="AI266"/>
  <c r="AO266" s="1"/>
  <c r="AE266"/>
  <c r="V266"/>
  <c r="N266"/>
  <c r="AA266" s="1"/>
  <c r="AM265"/>
  <c r="AI265"/>
  <c r="AE265"/>
  <c r="AO265" s="1"/>
  <c r="V265"/>
  <c r="N265"/>
  <c r="AA265" s="1"/>
  <c r="AM264"/>
  <c r="AI264"/>
  <c r="AO264" s="1"/>
  <c r="AE264"/>
  <c r="V264"/>
  <c r="N264"/>
  <c r="AA264" s="1"/>
  <c r="AM263"/>
  <c r="AI263"/>
  <c r="AE263"/>
  <c r="AO263" s="1"/>
  <c r="V263"/>
  <c r="N263"/>
  <c r="AA263" s="1"/>
  <c r="AM262"/>
  <c r="AI262"/>
  <c r="AO262" s="1"/>
  <c r="AE262"/>
  <c r="V262"/>
  <c r="N262"/>
  <c r="AA262" s="1"/>
  <c r="AM261"/>
  <c r="AI261"/>
  <c r="AE261"/>
  <c r="AO261" s="1"/>
  <c r="V261"/>
  <c r="N261"/>
  <c r="AA261" s="1"/>
  <c r="AM260"/>
  <c r="AI260"/>
  <c r="AO260" s="1"/>
  <c r="AE260"/>
  <c r="V260"/>
  <c r="N260"/>
  <c r="AA260" s="1"/>
  <c r="AM259"/>
  <c r="AI259"/>
  <c r="AE259"/>
  <c r="AO259" s="1"/>
  <c r="V259"/>
  <c r="N259"/>
  <c r="AA259" s="1"/>
  <c r="AM258"/>
  <c r="AI258"/>
  <c r="AO258" s="1"/>
  <c r="AE258"/>
  <c r="V258"/>
  <c r="N258"/>
  <c r="AA258" s="1"/>
  <c r="AM257"/>
  <c r="AI257"/>
  <c r="AE257"/>
  <c r="AO257" s="1"/>
  <c r="V257"/>
  <c r="N257"/>
  <c r="AA257" s="1"/>
  <c r="AM256"/>
  <c r="AI256"/>
  <c r="AO256" s="1"/>
  <c r="AE256"/>
  <c r="V256"/>
  <c r="N256"/>
  <c r="AA256" s="1"/>
  <c r="AM255"/>
  <c r="AI255"/>
  <c r="AE255"/>
  <c r="AO255" s="1"/>
  <c r="V255"/>
  <c r="N255"/>
  <c r="AA255" s="1"/>
  <c r="AM254"/>
  <c r="AI254"/>
  <c r="AO254" s="1"/>
  <c r="AE254"/>
  <c r="V254"/>
  <c r="N254"/>
  <c r="AA254" s="1"/>
  <c r="AM253"/>
  <c r="AI253"/>
  <c r="AE253"/>
  <c r="AO253" s="1"/>
  <c r="V253"/>
  <c r="N253"/>
  <c r="AA253" s="1"/>
  <c r="AM252"/>
  <c r="AI252"/>
  <c r="AO252" s="1"/>
  <c r="AE252"/>
  <c r="V252"/>
  <c r="N252"/>
  <c r="AA252" s="1"/>
  <c r="AM251"/>
  <c r="AI251"/>
  <c r="AE251"/>
  <c r="AO251" s="1"/>
  <c r="V251"/>
  <c r="N251"/>
  <c r="AA251" s="1"/>
  <c r="AM250"/>
  <c r="AI250"/>
  <c r="AO250" s="1"/>
  <c r="AE250"/>
  <c r="V250"/>
  <c r="N250"/>
  <c r="AA250" s="1"/>
  <c r="AM249"/>
  <c r="AI249"/>
  <c r="AE249"/>
  <c r="AO249" s="1"/>
  <c r="V249"/>
  <c r="N249"/>
  <c r="AA249" s="1"/>
  <c r="AM248"/>
  <c r="AI248"/>
  <c r="AO248" s="1"/>
  <c r="AE248"/>
  <c r="V248"/>
  <c r="N248"/>
  <c r="AA248" s="1"/>
  <c r="AM247"/>
  <c r="AI247"/>
  <c r="AE247"/>
  <c r="AO247" s="1"/>
  <c r="V247"/>
  <c r="N247"/>
  <c r="AA247" s="1"/>
  <c r="AM246"/>
  <c r="AI246"/>
  <c r="AO246" s="1"/>
  <c r="AE246"/>
  <c r="V246"/>
  <c r="N246"/>
  <c r="AA246" s="1"/>
  <c r="AM245"/>
  <c r="AI245"/>
  <c r="AE245"/>
  <c r="AO245" s="1"/>
  <c r="V245"/>
  <c r="N245"/>
  <c r="AA245" s="1"/>
  <c r="AM244"/>
  <c r="AI244"/>
  <c r="AO244" s="1"/>
  <c r="AE244"/>
  <c r="V244"/>
  <c r="N244"/>
  <c r="AA244" s="1"/>
  <c r="AM243"/>
  <c r="AI243"/>
  <c r="AE243"/>
  <c r="AO243" s="1"/>
  <c r="V243"/>
  <c r="N243"/>
  <c r="AA243" s="1"/>
  <c r="AM242"/>
  <c r="AI242"/>
  <c r="AO242" s="1"/>
  <c r="AE242"/>
  <c r="V242"/>
  <c r="N242"/>
  <c r="AA242" s="1"/>
  <c r="AM241"/>
  <c r="AI241"/>
  <c r="AE241"/>
  <c r="AO241" s="1"/>
  <c r="V241"/>
  <c r="N241"/>
  <c r="AA241" s="1"/>
  <c r="AM240"/>
  <c r="AI240"/>
  <c r="AO240" s="1"/>
  <c r="AE240"/>
  <c r="V240"/>
  <c r="N240"/>
  <c r="AA240" s="1"/>
  <c r="AM239"/>
  <c r="AI239"/>
  <c r="AE239"/>
  <c r="AO239" s="1"/>
  <c r="V239"/>
  <c r="N239"/>
  <c r="AA239" s="1"/>
  <c r="AM238"/>
  <c r="AI238"/>
  <c r="AO238" s="1"/>
  <c r="AE238"/>
  <c r="V238"/>
  <c r="N238"/>
  <c r="AA238" s="1"/>
  <c r="AM237"/>
  <c r="AI237"/>
  <c r="AE237"/>
  <c r="AO237" s="1"/>
  <c r="V237"/>
  <c r="N237"/>
  <c r="AA237" s="1"/>
  <c r="AM236"/>
  <c r="AI236"/>
  <c r="AO236" s="1"/>
  <c r="AE236"/>
  <c r="V236"/>
  <c r="N236"/>
  <c r="AA236" s="1"/>
  <c r="AM235"/>
  <c r="AM316" s="1"/>
  <c r="AI235"/>
  <c r="AI316" s="1"/>
  <c r="AI325" s="1"/>
  <c r="AE235"/>
  <c r="AE316" s="1"/>
  <c r="V235"/>
  <c r="V316" s="1"/>
  <c r="N235"/>
  <c r="N316" s="1"/>
  <c r="AR234"/>
  <c r="AP234"/>
  <c r="AI234"/>
  <c r="V234"/>
  <c r="N234"/>
  <c r="AM233"/>
  <c r="AI233"/>
  <c r="AO233" s="1"/>
  <c r="AE233"/>
  <c r="V233"/>
  <c r="N233"/>
  <c r="AA233" s="1"/>
  <c r="AM232"/>
  <c r="AI232"/>
  <c r="AO232" s="1"/>
  <c r="AE232"/>
  <c r="V232"/>
  <c r="N232"/>
  <c r="AA232" s="1"/>
  <c r="AR232" s="1"/>
  <c r="AM231"/>
  <c r="AI231"/>
  <c r="AO231" s="1"/>
  <c r="AE231"/>
  <c r="V231"/>
  <c r="N231"/>
  <c r="AA231" s="1"/>
  <c r="AM230"/>
  <c r="AI230"/>
  <c r="AO230" s="1"/>
  <c r="AE230"/>
  <c r="V230"/>
  <c r="N230"/>
  <c r="AA230" s="1"/>
  <c r="AR230" s="1"/>
  <c r="AM229"/>
  <c r="AI229"/>
  <c r="AO229" s="1"/>
  <c r="AE229"/>
  <c r="V229"/>
  <c r="N229"/>
  <c r="AA229" s="1"/>
  <c r="AM228"/>
  <c r="AI228"/>
  <c r="AO228" s="1"/>
  <c r="AE228"/>
  <c r="V228"/>
  <c r="N228"/>
  <c r="AA228" s="1"/>
  <c r="AR228" s="1"/>
  <c r="AM227"/>
  <c r="AI227"/>
  <c r="AO227" s="1"/>
  <c r="AE227"/>
  <c r="V227"/>
  <c r="N227"/>
  <c r="AA227" s="1"/>
  <c r="AM226"/>
  <c r="AI226"/>
  <c r="AO226" s="1"/>
  <c r="AE226"/>
  <c r="V226"/>
  <c r="N226"/>
  <c r="AA226" s="1"/>
  <c r="AR226" s="1"/>
  <c r="AM225"/>
  <c r="AI225"/>
  <c r="AO225" s="1"/>
  <c r="AE225"/>
  <c r="V225"/>
  <c r="N225"/>
  <c r="AA225" s="1"/>
  <c r="AJ224"/>
  <c r="AM224" s="1"/>
  <c r="AI224"/>
  <c r="AE224"/>
  <c r="AO224" s="1"/>
  <c r="V224"/>
  <c r="N224"/>
  <c r="AA224" s="1"/>
  <c r="AR224" s="1"/>
  <c r="AL223"/>
  <c r="AL325" s="1"/>
  <c r="AK223"/>
  <c r="AJ223"/>
  <c r="AI223"/>
  <c r="AH223"/>
  <c r="AG223"/>
  <c r="AF223"/>
  <c r="AD223"/>
  <c r="AB223"/>
  <c r="Y223"/>
  <c r="X223"/>
  <c r="W223"/>
  <c r="U223"/>
  <c r="T223"/>
  <c r="S223"/>
  <c r="Q223"/>
  <c r="P223"/>
  <c r="O223"/>
  <c r="L223"/>
  <c r="L325" s="1"/>
  <c r="K223"/>
  <c r="K325" s="1"/>
  <c r="AN222"/>
  <c r="AC222"/>
  <c r="AE222" s="1"/>
  <c r="V222"/>
  <c r="V223" s="1"/>
  <c r="M222"/>
  <c r="N222" s="1"/>
  <c r="AA222" s="1"/>
  <c r="AO221"/>
  <c r="AA221"/>
  <c r="AQ221" s="1"/>
  <c r="AO220"/>
  <c r="AA220"/>
  <c r="AQ220" s="1"/>
  <c r="AN219"/>
  <c r="AM219"/>
  <c r="AE219"/>
  <c r="AO219" s="1"/>
  <c r="AC219"/>
  <c r="Z219"/>
  <c r="N219"/>
  <c r="AA219" s="1"/>
  <c r="M219"/>
  <c r="AN218"/>
  <c r="AM218"/>
  <c r="AE218"/>
  <c r="AO218" s="1"/>
  <c r="AC218"/>
  <c r="Z218"/>
  <c r="R218"/>
  <c r="M218"/>
  <c r="N218" s="1"/>
  <c r="AA218" s="1"/>
  <c r="AM217"/>
  <c r="AC217"/>
  <c r="AE217" s="1"/>
  <c r="AO217" s="1"/>
  <c r="Z217"/>
  <c r="AN217" s="1"/>
  <c r="R217"/>
  <c r="N217"/>
  <c r="AA217" s="1"/>
  <c r="M217"/>
  <c r="AN216"/>
  <c r="AM216"/>
  <c r="AE216"/>
  <c r="AO216" s="1"/>
  <c r="AC216"/>
  <c r="Z216"/>
  <c r="R216"/>
  <c r="M216"/>
  <c r="N216" s="1"/>
  <c r="AA216" s="1"/>
  <c r="AM215"/>
  <c r="AC215"/>
  <c r="AE215" s="1"/>
  <c r="Z215"/>
  <c r="AN215" s="1"/>
  <c r="R215"/>
  <c r="N215"/>
  <c r="AA215" s="1"/>
  <c r="M215"/>
  <c r="AN214"/>
  <c r="AM214"/>
  <c r="AE214"/>
  <c r="AO214" s="1"/>
  <c r="AC214"/>
  <c r="Z214"/>
  <c r="R214"/>
  <c r="M214"/>
  <c r="N214" s="1"/>
  <c r="AA214" s="1"/>
  <c r="AM213"/>
  <c r="AC213"/>
  <c r="AE213" s="1"/>
  <c r="AO213" s="1"/>
  <c r="Z213"/>
  <c r="AN213" s="1"/>
  <c r="R213"/>
  <c r="N213"/>
  <c r="AA213" s="1"/>
  <c r="M213"/>
  <c r="AN212"/>
  <c r="AM212"/>
  <c r="AE212"/>
  <c r="AO212" s="1"/>
  <c r="AC212"/>
  <c r="Z212"/>
  <c r="R212"/>
  <c r="M212"/>
  <c r="N212" s="1"/>
  <c r="AA212" s="1"/>
  <c r="AM211"/>
  <c r="AC211"/>
  <c r="AE211" s="1"/>
  <c r="Z211"/>
  <c r="AN211" s="1"/>
  <c r="R211"/>
  <c r="N211"/>
  <c r="AA211" s="1"/>
  <c r="M211"/>
  <c r="AN210"/>
  <c r="AM210"/>
  <c r="AE210"/>
  <c r="AO210" s="1"/>
  <c r="AC210"/>
  <c r="Z210"/>
  <c r="R210"/>
  <c r="M210"/>
  <c r="N210" s="1"/>
  <c r="AA210" s="1"/>
  <c r="AM209"/>
  <c r="AC209"/>
  <c r="AE209" s="1"/>
  <c r="AO209" s="1"/>
  <c r="Z209"/>
  <c r="AN209" s="1"/>
  <c r="R209"/>
  <c r="N209"/>
  <c r="AA209" s="1"/>
  <c r="M209"/>
  <c r="AN208"/>
  <c r="AM208"/>
  <c r="AE208"/>
  <c r="AC208"/>
  <c r="AC223" s="1"/>
  <c r="Z208"/>
  <c r="Z223" s="1"/>
  <c r="R208"/>
  <c r="R223" s="1"/>
  <c r="M208"/>
  <c r="M223" s="1"/>
  <c r="AO207"/>
  <c r="AA207"/>
  <c r="AQ207" s="1"/>
  <c r="AO206"/>
  <c r="AA206"/>
  <c r="AQ206" s="1"/>
  <c r="AO205"/>
  <c r="AA205"/>
  <c r="AQ205" s="1"/>
  <c r="AO204"/>
  <c r="AA204"/>
  <c r="AQ204" s="1"/>
  <c r="AO203"/>
  <c r="AA203"/>
  <c r="AQ203" s="1"/>
  <c r="AO202"/>
  <c r="AA202"/>
  <c r="AQ202" s="1"/>
  <c r="AO201"/>
  <c r="AA201"/>
  <c r="AQ201" s="1"/>
  <c r="AO200"/>
  <c r="AA200"/>
  <c r="AQ200" s="1"/>
  <c r="AO199"/>
  <c r="AA199"/>
  <c r="AQ199" s="1"/>
  <c r="AO198"/>
  <c r="AA198"/>
  <c r="AQ198" s="1"/>
  <c r="AO197"/>
  <c r="AA197"/>
  <c r="AQ197" s="1"/>
  <c r="AO196"/>
  <c r="AA196"/>
  <c r="AQ196" s="1"/>
  <c r="AO195"/>
  <c r="AA195"/>
  <c r="AQ195" s="1"/>
  <c r="AO194"/>
  <c r="AA194"/>
  <c r="AQ194" s="1"/>
  <c r="AO193"/>
  <c r="AA193"/>
  <c r="AQ193" s="1"/>
  <c r="AO192"/>
  <c r="AA192"/>
  <c r="AQ192" s="1"/>
  <c r="AO191"/>
  <c r="AA191"/>
  <c r="AQ191" s="1"/>
  <c r="AO190"/>
  <c r="AA190"/>
  <c r="AQ190" s="1"/>
  <c r="AO189"/>
  <c r="AA189"/>
  <c r="AQ189" s="1"/>
  <c r="AO188"/>
  <c r="AA188"/>
  <c r="AQ188" s="1"/>
  <c r="AO187"/>
  <c r="AA187"/>
  <c r="AQ187" s="1"/>
  <c r="AO186"/>
  <c r="AA186"/>
  <c r="AQ186" s="1"/>
  <c r="AO185"/>
  <c r="AA185"/>
  <c r="AQ185" s="1"/>
  <c r="AO184"/>
  <c r="AA184"/>
  <c r="AQ184" s="1"/>
  <c r="AO183"/>
  <c r="AA183"/>
  <c r="AQ183" s="1"/>
  <c r="AO182"/>
  <c r="AA182"/>
  <c r="AQ182" s="1"/>
  <c r="AO181"/>
  <c r="AA181"/>
  <c r="AQ181" s="1"/>
  <c r="AO180"/>
  <c r="AA180"/>
  <c r="AQ180" s="1"/>
  <c r="AO179"/>
  <c r="AA179"/>
  <c r="AO178"/>
  <c r="AR178" s="1"/>
  <c r="AA178"/>
  <c r="AQ178" s="1"/>
  <c r="AO177"/>
  <c r="AR177" s="1"/>
  <c r="AA177"/>
  <c r="AQ177" s="1"/>
  <c r="AO176"/>
  <c r="AR176" s="1"/>
  <c r="AA176"/>
  <c r="AQ176" s="1"/>
  <c r="AO175"/>
  <c r="AR175" s="1"/>
  <c r="AA175"/>
  <c r="AQ175" s="1"/>
  <c r="AO174"/>
  <c r="AR174" s="1"/>
  <c r="AA174"/>
  <c r="AQ174" s="1"/>
  <c r="AO173"/>
  <c r="AR173" s="1"/>
  <c r="AA173"/>
  <c r="AQ173" s="1"/>
  <c r="AO172"/>
  <c r="AR172" s="1"/>
  <c r="AA172"/>
  <c r="AQ172" s="1"/>
  <c r="AO171"/>
  <c r="AR171" s="1"/>
  <c r="AA171"/>
  <c r="AQ171" s="1"/>
  <c r="AO170"/>
  <c r="AR170" s="1"/>
  <c r="AA170"/>
  <c r="AQ170" s="1"/>
  <c r="AO169"/>
  <c r="AR169" s="1"/>
  <c r="AA169"/>
  <c r="AQ169" s="1"/>
  <c r="AO168"/>
  <c r="AR168" s="1"/>
  <c r="AA168"/>
  <c r="AQ168" s="1"/>
  <c r="AO167"/>
  <c r="AR167" s="1"/>
  <c r="AA167"/>
  <c r="AQ167" s="1"/>
  <c r="AO166"/>
  <c r="AR166" s="1"/>
  <c r="AA166"/>
  <c r="AQ166" s="1"/>
  <c r="AO165"/>
  <c r="AR165" s="1"/>
  <c r="AA165"/>
  <c r="AQ165" s="1"/>
  <c r="AO164"/>
  <c r="AR164" s="1"/>
  <c r="AA164"/>
  <c r="AQ164" s="1"/>
  <c r="AO163"/>
  <c r="AR163" s="1"/>
  <c r="AA163"/>
  <c r="AQ163" s="1"/>
  <c r="AO162"/>
  <c r="AR162" s="1"/>
  <c r="AA162"/>
  <c r="AQ162" s="1"/>
  <c r="AO161"/>
  <c r="AR161" s="1"/>
  <c r="AA161"/>
  <c r="AQ161" s="1"/>
  <c r="AO160"/>
  <c r="AR160" s="1"/>
  <c r="AA160"/>
  <c r="AQ160" s="1"/>
  <c r="AO159"/>
  <c r="AR159" s="1"/>
  <c r="AA159"/>
  <c r="AQ159" s="1"/>
  <c r="AO158"/>
  <c r="AR158" s="1"/>
  <c r="AA158"/>
  <c r="AQ158" s="1"/>
  <c r="AO157"/>
  <c r="AR157" s="1"/>
  <c r="AA157"/>
  <c r="AQ157" s="1"/>
  <c r="AO156"/>
  <c r="AR156" s="1"/>
  <c r="AA156"/>
  <c r="AQ156" s="1"/>
  <c r="AO155"/>
  <c r="AR155" s="1"/>
  <c r="AA155"/>
  <c r="AQ155" s="1"/>
  <c r="AO154"/>
  <c r="AR154" s="1"/>
  <c r="AA154"/>
  <c r="AQ154" s="1"/>
  <c r="AO153"/>
  <c r="AR153" s="1"/>
  <c r="AA153"/>
  <c r="AQ153" s="1"/>
  <c r="AO152"/>
  <c r="AR152" s="1"/>
  <c r="AA152"/>
  <c r="AQ152" s="1"/>
  <c r="AO151"/>
  <c r="AR151" s="1"/>
  <c r="AA151"/>
  <c r="AQ151" s="1"/>
  <c r="AO150"/>
  <c r="AR150" s="1"/>
  <c r="AA150"/>
  <c r="AQ150" s="1"/>
  <c r="AO149"/>
  <c r="AR149" s="1"/>
  <c r="AA149"/>
  <c r="AQ149" s="1"/>
  <c r="AO148"/>
  <c r="AR148" s="1"/>
  <c r="AA148"/>
  <c r="AQ148" s="1"/>
  <c r="AO147"/>
  <c r="AR147" s="1"/>
  <c r="AA147"/>
  <c r="AQ147" s="1"/>
  <c r="AO146"/>
  <c r="AR146" s="1"/>
  <c r="AA146"/>
  <c r="AQ146" s="1"/>
  <c r="AO145"/>
  <c r="AR145" s="1"/>
  <c r="AA145"/>
  <c r="AQ145" s="1"/>
  <c r="AO144"/>
  <c r="AR144" s="1"/>
  <c r="AA144"/>
  <c r="AQ144" s="1"/>
  <c r="AO143"/>
  <c r="AR143" s="1"/>
  <c r="AA143"/>
  <c r="AQ143" s="1"/>
  <c r="AO142"/>
  <c r="AR142" s="1"/>
  <c r="AA142"/>
  <c r="AQ142" s="1"/>
  <c r="AO141"/>
  <c r="AR141" s="1"/>
  <c r="AA141"/>
  <c r="AQ141" s="1"/>
  <c r="AO140"/>
  <c r="AR140" s="1"/>
  <c r="AA140"/>
  <c r="AQ140" s="1"/>
  <c r="AO139"/>
  <c r="AR139" s="1"/>
  <c r="AA139"/>
  <c r="AQ139" s="1"/>
  <c r="AO138"/>
  <c r="AR138" s="1"/>
  <c r="AA138"/>
  <c r="AQ138" s="1"/>
  <c r="AO137"/>
  <c r="AR137" s="1"/>
  <c r="AA137"/>
  <c r="AQ137" s="1"/>
  <c r="AO136"/>
  <c r="AR136" s="1"/>
  <c r="AA136"/>
  <c r="AQ136" s="1"/>
  <c r="AO135"/>
  <c r="AR135" s="1"/>
  <c r="AA135"/>
  <c r="AQ135" s="1"/>
  <c r="AO134"/>
  <c r="AR134" s="1"/>
  <c r="AA134"/>
  <c r="AQ134" s="1"/>
  <c r="AO133"/>
  <c r="AR133" s="1"/>
  <c r="AA133"/>
  <c r="AQ133" s="1"/>
  <c r="AO132"/>
  <c r="AR132" s="1"/>
  <c r="AA132"/>
  <c r="AQ132" s="1"/>
  <c r="AO131"/>
  <c r="AR131" s="1"/>
  <c r="AA131"/>
  <c r="AQ131" s="1"/>
  <c r="AO130"/>
  <c r="AR130" s="1"/>
  <c r="AA130"/>
  <c r="AQ130" s="1"/>
  <c r="AO129"/>
  <c r="AR129" s="1"/>
  <c r="AA129"/>
  <c r="AQ129" s="1"/>
  <c r="AO128"/>
  <c r="AR128" s="1"/>
  <c r="AA128"/>
  <c r="AQ128" s="1"/>
  <c r="AO127"/>
  <c r="AR127" s="1"/>
  <c r="AA127"/>
  <c r="AQ127" s="1"/>
  <c r="AO126"/>
  <c r="AR126" s="1"/>
  <c r="AA126"/>
  <c r="AQ126" s="1"/>
  <c r="AO125"/>
  <c r="AR125" s="1"/>
  <c r="AA125"/>
  <c r="AQ125" s="1"/>
  <c r="AO124"/>
  <c r="AR124" s="1"/>
  <c r="AA124"/>
  <c r="AQ124" s="1"/>
  <c r="AO123"/>
  <c r="AR123" s="1"/>
  <c r="AA123"/>
  <c r="AQ123" s="1"/>
  <c r="AO122"/>
  <c r="AR122" s="1"/>
  <c r="AA122"/>
  <c r="AQ122" s="1"/>
  <c r="AO121"/>
  <c r="AR121" s="1"/>
  <c r="AA121"/>
  <c r="AQ121" s="1"/>
  <c r="AO120"/>
  <c r="AA120"/>
  <c r="AQ120" s="1"/>
  <c r="AO119"/>
  <c r="AA119"/>
  <c r="AQ119" s="1"/>
  <c r="AO118"/>
  <c r="AA118"/>
  <c r="AQ118" s="1"/>
  <c r="AO117"/>
  <c r="AA117"/>
  <c r="AQ117" s="1"/>
  <c r="AO116"/>
  <c r="AA116"/>
  <c r="AQ116" s="1"/>
  <c r="AO115"/>
  <c r="AA115"/>
  <c r="AQ115" s="1"/>
  <c r="AO114"/>
  <c r="AA114"/>
  <c r="AQ114" s="1"/>
  <c r="AO113"/>
  <c r="AA113"/>
  <c r="AQ113" s="1"/>
  <c r="AO112"/>
  <c r="AA112"/>
  <c r="AQ112" s="1"/>
  <c r="AO111"/>
  <c r="AA111"/>
  <c r="AQ111" s="1"/>
  <c r="AO110"/>
  <c r="AA110"/>
  <c r="AQ110" s="1"/>
  <c r="AO109"/>
  <c r="AA109"/>
  <c r="AQ109" s="1"/>
  <c r="AO108"/>
  <c r="AA108"/>
  <c r="AQ108" s="1"/>
  <c r="AO107"/>
  <c r="AA107"/>
  <c r="AQ107" s="1"/>
  <c r="AO106"/>
  <c r="AA106"/>
  <c r="AQ106" s="1"/>
  <c r="AO105"/>
  <c r="AA105"/>
  <c r="AQ105" s="1"/>
  <c r="AO104"/>
  <c r="AA104"/>
  <c r="AQ104" s="1"/>
  <c r="AO103"/>
  <c r="AA103"/>
  <c r="AQ103" s="1"/>
  <c r="AO102"/>
  <c r="AA102"/>
  <c r="AQ102" s="1"/>
  <c r="AO101"/>
  <c r="AA101"/>
  <c r="AQ101" s="1"/>
  <c r="AO100"/>
  <c r="AA100"/>
  <c r="AQ100" s="1"/>
  <c r="AO99"/>
  <c r="AA99"/>
  <c r="AQ99" s="1"/>
  <c r="AO98"/>
  <c r="AA98"/>
  <c r="AQ98" s="1"/>
  <c r="AO97"/>
  <c r="AA97"/>
  <c r="AQ97" s="1"/>
  <c r="AO96"/>
  <c r="AA96"/>
  <c r="AQ96" s="1"/>
  <c r="AO95"/>
  <c r="AA95"/>
  <c r="AQ95" s="1"/>
  <c r="AO94"/>
  <c r="AA94"/>
  <c r="AQ94" s="1"/>
  <c r="AO93"/>
  <c r="AA93"/>
  <c r="AQ93" s="1"/>
  <c r="AO92"/>
  <c r="AA92"/>
  <c r="AQ92" s="1"/>
  <c r="AO91"/>
  <c r="AA91"/>
  <c r="AQ91" s="1"/>
  <c r="AO90"/>
  <c r="AA90"/>
  <c r="AQ90" s="1"/>
  <c r="AO89"/>
  <c r="AA89"/>
  <c r="AQ89" s="1"/>
  <c r="AO88"/>
  <c r="AA88"/>
  <c r="AQ88" s="1"/>
  <c r="AO87"/>
  <c r="AA87"/>
  <c r="AQ87" s="1"/>
  <c r="AO86"/>
  <c r="AA86"/>
  <c r="AQ86" s="1"/>
  <c r="AQ85"/>
  <c r="AO85"/>
  <c r="AR85" s="1"/>
  <c r="AO84"/>
  <c r="AR84" s="1"/>
  <c r="AA84"/>
  <c r="AQ84" s="1"/>
  <c r="AA83"/>
  <c r="AR83" s="1"/>
  <c r="AQ82"/>
  <c r="AA82"/>
  <c r="AR82" s="1"/>
  <c r="AO81"/>
  <c r="AR81" s="1"/>
  <c r="AA81"/>
  <c r="AQ81" s="1"/>
  <c r="AR80"/>
  <c r="AR79"/>
  <c r="AR78"/>
  <c r="AR77"/>
  <c r="AR76"/>
  <c r="AR75"/>
  <c r="AR74"/>
  <c r="AR73"/>
  <c r="AO72"/>
  <c r="AR72" s="1"/>
  <c r="AA72"/>
  <c r="AO71"/>
  <c r="AO70"/>
  <c r="AR69"/>
  <c r="AO69"/>
  <c r="AO68"/>
  <c r="AO67"/>
  <c r="AO66"/>
  <c r="AO65"/>
  <c r="AO64"/>
  <c r="AO63"/>
  <c r="AO62"/>
  <c r="I62"/>
  <c r="H62"/>
  <c r="AO61"/>
  <c r="J61"/>
  <c r="AO60"/>
  <c r="J60"/>
  <c r="AO59"/>
  <c r="J59"/>
  <c r="AO58"/>
  <c r="J58"/>
  <c r="AO57"/>
  <c r="J57"/>
  <c r="AO56"/>
  <c r="J56"/>
  <c r="AO55"/>
  <c r="J55"/>
  <c r="AO54"/>
  <c r="J54"/>
  <c r="AO53"/>
  <c r="J53"/>
  <c r="J62" s="1"/>
  <c r="AO52"/>
  <c r="AO51"/>
  <c r="AO50"/>
  <c r="AO49"/>
  <c r="AO48"/>
  <c r="AO47"/>
  <c r="AO46"/>
  <c r="AO45"/>
  <c r="AO44"/>
  <c r="AO43"/>
  <c r="AO42"/>
  <c r="AO41"/>
  <c r="AO40"/>
  <c r="AO39"/>
  <c r="AO38"/>
  <c r="AO37"/>
  <c r="AO36"/>
  <c r="AO35"/>
  <c r="AO34"/>
  <c r="AO33"/>
  <c r="AO32"/>
  <c r="AO31"/>
  <c r="AO30"/>
  <c r="AO29"/>
  <c r="AO28"/>
  <c r="AO27"/>
  <c r="AO26"/>
  <c r="AO25"/>
  <c r="AO24"/>
  <c r="AO23"/>
  <c r="AO22"/>
  <c r="AO21"/>
  <c r="AO20"/>
  <c r="AO19"/>
  <c r="AO18"/>
  <c r="W91" i="4"/>
  <c r="S91"/>
  <c r="R91"/>
  <c r="Q91"/>
  <c r="P91"/>
  <c r="N91"/>
  <c r="M91"/>
  <c r="L91"/>
  <c r="K91"/>
  <c r="T25"/>
  <c r="O25"/>
  <c r="T24"/>
  <c r="O24"/>
  <c r="T23"/>
  <c r="T91" s="1"/>
  <c r="O23"/>
  <c r="V23" s="1"/>
  <c r="V91" s="1"/>
  <c r="J23"/>
  <c r="U23" s="1"/>
  <c r="U91" s="1"/>
  <c r="Q70" i="9" l="1"/>
  <c r="R65"/>
  <c r="R70"/>
  <c r="V21"/>
  <c r="V28" s="1"/>
  <c r="M152" i="6"/>
  <c r="AF21" i="9"/>
  <c r="AF28" s="1"/>
  <c r="Q72" s="1"/>
  <c r="R72" s="1"/>
  <c r="R76" s="1"/>
  <c r="R77" s="1"/>
  <c r="L123" i="8"/>
  <c r="G23"/>
  <c r="Q23"/>
  <c r="G51"/>
  <c r="Q51"/>
  <c r="H123"/>
  <c r="R123"/>
  <c r="F132"/>
  <c r="H132"/>
  <c r="J132"/>
  <c r="L127"/>
  <c r="N132"/>
  <c r="P132"/>
  <c r="R132"/>
  <c r="T132"/>
  <c r="V127"/>
  <c r="V132" s="1"/>
  <c r="Q130"/>
  <c r="Y130" s="1"/>
  <c r="F138"/>
  <c r="I138"/>
  <c r="K138"/>
  <c r="N138"/>
  <c r="P138"/>
  <c r="S138"/>
  <c r="U138"/>
  <c r="L23"/>
  <c r="V23"/>
  <c r="V46" s="1"/>
  <c r="G127"/>
  <c r="Q127"/>
  <c r="E138"/>
  <c r="J138"/>
  <c r="M138"/>
  <c r="O138"/>
  <c r="V138"/>
  <c r="T138"/>
  <c r="Z138"/>
  <c r="W288"/>
  <c r="W289" s="1"/>
  <c r="G289"/>
  <c r="L289"/>
  <c r="X288"/>
  <c r="X289" s="1"/>
  <c r="Y288"/>
  <c r="Y289" s="1"/>
  <c r="Q289"/>
  <c r="L298"/>
  <c r="J301"/>
  <c r="J299"/>
  <c r="O299"/>
  <c r="V299"/>
  <c r="T301"/>
  <c r="T299"/>
  <c r="G136"/>
  <c r="Q136"/>
  <c r="Q137" s="1"/>
  <c r="H137"/>
  <c r="H138" s="1"/>
  <c r="R137"/>
  <c r="R138" s="1"/>
  <c r="L142"/>
  <c r="V142"/>
  <c r="V165" s="1"/>
  <c r="L169"/>
  <c r="V169"/>
  <c r="V241" s="1"/>
  <c r="V214"/>
  <c r="Y214" s="1"/>
  <c r="G215"/>
  <c r="W215" s="1"/>
  <c r="L216"/>
  <c r="X216" s="1"/>
  <c r="Q217"/>
  <c r="Y217" s="1"/>
  <c r="V219"/>
  <c r="Y219" s="1"/>
  <c r="G221"/>
  <c r="W221" s="1"/>
  <c r="L223"/>
  <c r="X223" s="1"/>
  <c r="Q224"/>
  <c r="Y224" s="1"/>
  <c r="V225"/>
  <c r="Y225" s="1"/>
  <c r="G227"/>
  <c r="W227" s="1"/>
  <c r="E251"/>
  <c r="I251"/>
  <c r="K251"/>
  <c r="N251"/>
  <c r="P251"/>
  <c r="S251"/>
  <c r="U251"/>
  <c r="W247"/>
  <c r="W249"/>
  <c r="Z301"/>
  <c r="Q250"/>
  <c r="Y255"/>
  <c r="Y256" s="1"/>
  <c r="Q256"/>
  <c r="L285"/>
  <c r="F301"/>
  <c r="F299"/>
  <c r="I301"/>
  <c r="I299"/>
  <c r="K301"/>
  <c r="K299"/>
  <c r="N301"/>
  <c r="N299"/>
  <c r="P301"/>
  <c r="P299"/>
  <c r="S301"/>
  <c r="S299"/>
  <c r="U301"/>
  <c r="U299"/>
  <c r="G142"/>
  <c r="Q142"/>
  <c r="G169"/>
  <c r="Q169"/>
  <c r="Y215"/>
  <c r="W217"/>
  <c r="X219"/>
  <c r="Y221"/>
  <c r="W224"/>
  <c r="X225"/>
  <c r="F251"/>
  <c r="H251"/>
  <c r="J251"/>
  <c r="O251"/>
  <c r="R251"/>
  <c r="T251"/>
  <c r="Z251"/>
  <c r="L245"/>
  <c r="W245" s="1"/>
  <c r="W250" s="1"/>
  <c r="V245"/>
  <c r="V250" s="1"/>
  <c r="V251" s="1"/>
  <c r="G250"/>
  <c r="M250"/>
  <c r="M251" s="1"/>
  <c r="G255"/>
  <c r="O256"/>
  <c r="O301" s="1"/>
  <c r="G261"/>
  <c r="Q261"/>
  <c r="H285"/>
  <c r="R285"/>
  <c r="E289"/>
  <c r="E301" s="1"/>
  <c r="M289"/>
  <c r="M301" s="1"/>
  <c r="G293"/>
  <c r="Q293"/>
  <c r="H298"/>
  <c r="R298"/>
  <c r="Z299"/>
  <c r="L255"/>
  <c r="AO135" i="7"/>
  <c r="BG151"/>
  <c r="BH151"/>
  <c r="BG167"/>
  <c r="BH167"/>
  <c r="BG173"/>
  <c r="BH173"/>
  <c r="BG176"/>
  <c r="BH176"/>
  <c r="BG194"/>
  <c r="BH194"/>
  <c r="BG67"/>
  <c r="BG69"/>
  <c r="BG72"/>
  <c r="BG76"/>
  <c r="BG79"/>
  <c r="BG82"/>
  <c r="BG85"/>
  <c r="BG88"/>
  <c r="BG90"/>
  <c r="BG92"/>
  <c r="BG94"/>
  <c r="BG96"/>
  <c r="BH98"/>
  <c r="BH99"/>
  <c r="BH101"/>
  <c r="BH103"/>
  <c r="BH104"/>
  <c r="BH105"/>
  <c r="BH107"/>
  <c r="BH108"/>
  <c r="BH109"/>
  <c r="BH110"/>
  <c r="BH112"/>
  <c r="BH113"/>
  <c r="BH114"/>
  <c r="BH115"/>
  <c r="BH117"/>
  <c r="BH118"/>
  <c r="BH119"/>
  <c r="BH120"/>
  <c r="BG128"/>
  <c r="BG142"/>
  <c r="BG147"/>
  <c r="BI147"/>
  <c r="BH148"/>
  <c r="BH149"/>
  <c r="BH150"/>
  <c r="BH152"/>
  <c r="BG154"/>
  <c r="BG157"/>
  <c r="BG160"/>
  <c r="BG162"/>
  <c r="BH165"/>
  <c r="BH166"/>
  <c r="BH168"/>
  <c r="BH169"/>
  <c r="BH171"/>
  <c r="BH172"/>
  <c r="BH174"/>
  <c r="BH175"/>
  <c r="BG181"/>
  <c r="BG183"/>
  <c r="BG185"/>
  <c r="BG187"/>
  <c r="BG189"/>
  <c r="BH192"/>
  <c r="BH193"/>
  <c r="BH195"/>
  <c r="BH196"/>
  <c r="BH197"/>
  <c r="BG199"/>
  <c r="BG201"/>
  <c r="BH203"/>
  <c r="BH204"/>
  <c r="BH205"/>
  <c r="BH206"/>
  <c r="BH207"/>
  <c r="BH209"/>
  <c r="BH210"/>
  <c r="BH211"/>
  <c r="BH212"/>
  <c r="BH219"/>
  <c r="BG222"/>
  <c r="BG225"/>
  <c r="BG227"/>
  <c r="BH230"/>
  <c r="BH231"/>
  <c r="BH232"/>
  <c r="BG234"/>
  <c r="BG237"/>
  <c r="BG239"/>
  <c r="BH242"/>
  <c r="AO121"/>
  <c r="BG190"/>
  <c r="BH190"/>
  <c r="BG228"/>
  <c r="BH228"/>
  <c r="BG240"/>
  <c r="BH240"/>
  <c r="BH23"/>
  <c r="BH24"/>
  <c r="BH25"/>
  <c r="BH27"/>
  <c r="BH29"/>
  <c r="BH31"/>
  <c r="BH33"/>
  <c r="BH34"/>
  <c r="BH35"/>
  <c r="BH37"/>
  <c r="BH38"/>
  <c r="BH39"/>
  <c r="BH40"/>
  <c r="BH42"/>
  <c r="BH43"/>
  <c r="BH51"/>
  <c r="BH52"/>
  <c r="BH53"/>
  <c r="BH55"/>
  <c r="BH56"/>
  <c r="BH57"/>
  <c r="BH58"/>
  <c r="BH60"/>
  <c r="BH62"/>
  <c r="BH178"/>
  <c r="BG253"/>
  <c r="BH253"/>
  <c r="BG267"/>
  <c r="BH267"/>
  <c r="AO367"/>
  <c r="BG307"/>
  <c r="BH307"/>
  <c r="BG319"/>
  <c r="BH319"/>
  <c r="BG346"/>
  <c r="BH346"/>
  <c r="BG396"/>
  <c r="BH396"/>
  <c r="BG423"/>
  <c r="BH423"/>
  <c r="BG471"/>
  <c r="BH471"/>
  <c r="BG498"/>
  <c r="BH498"/>
  <c r="M153" i="6"/>
  <c r="G21" i="7"/>
  <c r="X21"/>
  <c r="BF21"/>
  <c r="BF44" s="1"/>
  <c r="G49"/>
  <c r="X49"/>
  <c r="BF49"/>
  <c r="BF121" s="1"/>
  <c r="AB121"/>
  <c r="AB136" s="1"/>
  <c r="BG125"/>
  <c r="G126"/>
  <c r="BG126" s="1"/>
  <c r="X130"/>
  <c r="G134"/>
  <c r="X135"/>
  <c r="G141"/>
  <c r="X141"/>
  <c r="AO141"/>
  <c r="X218"/>
  <c r="AF290"/>
  <c r="AN290"/>
  <c r="AS290"/>
  <c r="BA290"/>
  <c r="BF218"/>
  <c r="BH243"/>
  <c r="BF243"/>
  <c r="BI243" s="1"/>
  <c r="BH246"/>
  <c r="BF246"/>
  <c r="BI246" s="1"/>
  <c r="AO248"/>
  <c r="BI248" s="1"/>
  <c r="E249"/>
  <c r="G249" s="1"/>
  <c r="BG249" s="1"/>
  <c r="BH250"/>
  <c r="BF250"/>
  <c r="BI250" s="1"/>
  <c r="BG250"/>
  <c r="AO251"/>
  <c r="BI251" s="1"/>
  <c r="E252"/>
  <c r="G252" s="1"/>
  <c r="BG252" s="1"/>
  <c r="BH254"/>
  <c r="BH256"/>
  <c r="BH257"/>
  <c r="BH258"/>
  <c r="BH259"/>
  <c r="BH260"/>
  <c r="BH261"/>
  <c r="BH262"/>
  <c r="BH263"/>
  <c r="BH264"/>
  <c r="BH265"/>
  <c r="BH266"/>
  <c r="BH268"/>
  <c r="BG270"/>
  <c r="BG273"/>
  <c r="BH275"/>
  <c r="BH276"/>
  <c r="BH277"/>
  <c r="BH278"/>
  <c r="BH279"/>
  <c r="BG281"/>
  <c r="BG283"/>
  <c r="BG286"/>
  <c r="BG288"/>
  <c r="BG298"/>
  <c r="BG301"/>
  <c r="BG303"/>
  <c r="BH305"/>
  <c r="BH306"/>
  <c r="BH308"/>
  <c r="BH309"/>
  <c r="BH311"/>
  <c r="BH313"/>
  <c r="BH314"/>
  <c r="BH315"/>
  <c r="BH316"/>
  <c r="BH318"/>
  <c r="BH320"/>
  <c r="BG322"/>
  <c r="BG325"/>
  <c r="BH327"/>
  <c r="BH328"/>
  <c r="BH329"/>
  <c r="BG331"/>
  <c r="BG334"/>
  <c r="BG336"/>
  <c r="BG338"/>
  <c r="BG340"/>
  <c r="BG342"/>
  <c r="BH344"/>
  <c r="BH345"/>
  <c r="BH347"/>
  <c r="BG349"/>
  <c r="BG351"/>
  <c r="BG354"/>
  <c r="BG356"/>
  <c r="BG359"/>
  <c r="BG361"/>
  <c r="BG364"/>
  <c r="BG366"/>
  <c r="G444"/>
  <c r="X444"/>
  <c r="BH373"/>
  <c r="BH376"/>
  <c r="BH378"/>
  <c r="BH379"/>
  <c r="BH380"/>
  <c r="BH381"/>
  <c r="BG383"/>
  <c r="BG386"/>
  <c r="BG390"/>
  <c r="BG392"/>
  <c r="BH394"/>
  <c r="BH395"/>
  <c r="BH397"/>
  <c r="BG399"/>
  <c r="BG402"/>
  <c r="BH404"/>
  <c r="BH405"/>
  <c r="BH406"/>
  <c r="BG408"/>
  <c r="BG411"/>
  <c r="BG413"/>
  <c r="BG415"/>
  <c r="BG417"/>
  <c r="BG419"/>
  <c r="BH421"/>
  <c r="BH422"/>
  <c r="BH424"/>
  <c r="BG426"/>
  <c r="BG428"/>
  <c r="BG431"/>
  <c r="BG433"/>
  <c r="BG436"/>
  <c r="BG438"/>
  <c r="BG441"/>
  <c r="BG443"/>
  <c r="T522"/>
  <c r="AJ522"/>
  <c r="BA522"/>
  <c r="BG452"/>
  <c r="BI452"/>
  <c r="BH453"/>
  <c r="BI455"/>
  <c r="BH456"/>
  <c r="BH457"/>
  <c r="BG458"/>
  <c r="BH461"/>
  <c r="BH462"/>
  <c r="BH463"/>
  <c r="BH465"/>
  <c r="BH467"/>
  <c r="BH468"/>
  <c r="BH469"/>
  <c r="BH470"/>
  <c r="BH472"/>
  <c r="BG474"/>
  <c r="BG477"/>
  <c r="BG480"/>
  <c r="BG483"/>
  <c r="BH486"/>
  <c r="BH487"/>
  <c r="BH488"/>
  <c r="BH489"/>
  <c r="BH490"/>
  <c r="BH491"/>
  <c r="BH492"/>
  <c r="BH493"/>
  <c r="BH494"/>
  <c r="BH495"/>
  <c r="BH496"/>
  <c r="BH497"/>
  <c r="BH499"/>
  <c r="BG501"/>
  <c r="BG504"/>
  <c r="BH506"/>
  <c r="BH507"/>
  <c r="BH508"/>
  <c r="BH509"/>
  <c r="BH510"/>
  <c r="BH512"/>
  <c r="BH513"/>
  <c r="BH514"/>
  <c r="BH515"/>
  <c r="BG517"/>
  <c r="BG519"/>
  <c r="F522"/>
  <c r="F1002" s="1"/>
  <c r="M522"/>
  <c r="M1002" s="1"/>
  <c r="O522"/>
  <c r="O1002" s="1"/>
  <c r="Q522"/>
  <c r="Q1002" s="1"/>
  <c r="S522"/>
  <c r="S1002" s="1"/>
  <c r="V522"/>
  <c r="V1002" s="1"/>
  <c r="Y522"/>
  <c r="Y1002" s="1"/>
  <c r="AD522"/>
  <c r="AD1002" s="1"/>
  <c r="AH522"/>
  <c r="AH1002" s="1"/>
  <c r="AK522"/>
  <c r="AK1002" s="1"/>
  <c r="AM522"/>
  <c r="AM1002" s="1"/>
  <c r="AQ522"/>
  <c r="AQ1002" s="1"/>
  <c r="AT522"/>
  <c r="AT1002" s="1"/>
  <c r="AV522"/>
  <c r="AV1002" s="1"/>
  <c r="AY522"/>
  <c r="AY1002" s="1"/>
  <c r="BB522"/>
  <c r="BB1002" s="1"/>
  <c r="BD522"/>
  <c r="BD1002" s="1"/>
  <c r="BG529"/>
  <c r="BG532"/>
  <c r="BG536"/>
  <c r="BG539"/>
  <c r="BG542"/>
  <c r="BG544"/>
  <c r="BG271"/>
  <c r="BH271"/>
  <c r="BG332"/>
  <c r="BH332"/>
  <c r="BG357"/>
  <c r="BH357"/>
  <c r="BG384"/>
  <c r="BH384"/>
  <c r="BG409"/>
  <c r="BH409"/>
  <c r="BG459"/>
  <c r="BH459"/>
  <c r="BG475"/>
  <c r="BH475"/>
  <c r="BG478"/>
  <c r="BH478"/>
  <c r="BG481"/>
  <c r="BH481"/>
  <c r="BG484"/>
  <c r="BH484"/>
  <c r="BG502"/>
  <c r="BH502"/>
  <c r="AO21"/>
  <c r="BF125"/>
  <c r="BF130" s="1"/>
  <c r="AO126"/>
  <c r="BI126" s="1"/>
  <c r="BF134"/>
  <c r="BF135" s="1"/>
  <c r="BF141"/>
  <c r="BF213" s="1"/>
  <c r="E290"/>
  <c r="E522" s="1"/>
  <c r="AO218"/>
  <c r="BH244"/>
  <c r="BG244"/>
  <c r="BI245"/>
  <c r="BH249"/>
  <c r="BH252"/>
  <c r="AE522"/>
  <c r="AE1002" s="1"/>
  <c r="AN522"/>
  <c r="AW522"/>
  <c r="BE522"/>
  <c r="L522"/>
  <c r="L1002" s="1"/>
  <c r="N522"/>
  <c r="N1002" s="1"/>
  <c r="P522"/>
  <c r="P1002" s="1"/>
  <c r="R522"/>
  <c r="R1002" s="1"/>
  <c r="U522"/>
  <c r="U1002" s="1"/>
  <c r="W522"/>
  <c r="W1002" s="1"/>
  <c r="Z522"/>
  <c r="Z1002" s="1"/>
  <c r="AG522"/>
  <c r="AI522"/>
  <c r="AI1002" s="1"/>
  <c r="AL522"/>
  <c r="AL1002" s="1"/>
  <c r="AP522"/>
  <c r="AP1002" s="1"/>
  <c r="AR522"/>
  <c r="AR1002" s="1"/>
  <c r="AU522"/>
  <c r="AU1002" s="1"/>
  <c r="AX522"/>
  <c r="AX1002" s="1"/>
  <c r="AZ522"/>
  <c r="AZ1002" s="1"/>
  <c r="BC522"/>
  <c r="BC1002" s="1"/>
  <c r="BJ522"/>
  <c r="BJ1002" s="1"/>
  <c r="BG553"/>
  <c r="AE625"/>
  <c r="AF553"/>
  <c r="AF625" s="1"/>
  <c r="AF635" s="1"/>
  <c r="AO634"/>
  <c r="BG653"/>
  <c r="BH653"/>
  <c r="BG656"/>
  <c r="BH656"/>
  <c r="G295"/>
  <c r="X295"/>
  <c r="BF295"/>
  <c r="BF367" s="1"/>
  <c r="AB367"/>
  <c r="AB522" s="1"/>
  <c r="AO372"/>
  <c r="BG372"/>
  <c r="BG444" s="1"/>
  <c r="AF375"/>
  <c r="AO375" s="1"/>
  <c r="BI375" s="1"/>
  <c r="AS444"/>
  <c r="AS522" s="1"/>
  <c r="AF449"/>
  <c r="BF449"/>
  <c r="BF521" s="1"/>
  <c r="G526"/>
  <c r="X526"/>
  <c r="AS549"/>
  <c r="AS635" s="1"/>
  <c r="BA549"/>
  <c r="BA635" s="1"/>
  <c r="BF526"/>
  <c r="BH547"/>
  <c r="BF547"/>
  <c r="BI547" s="1"/>
  <c r="AO548"/>
  <c r="BI548" s="1"/>
  <c r="AE635"/>
  <c r="X625"/>
  <c r="AN625"/>
  <c r="AN635" s="1"/>
  <c r="AW625"/>
  <c r="BE625"/>
  <c r="BH554"/>
  <c r="BF554"/>
  <c r="BI554" s="1"/>
  <c r="E560"/>
  <c r="G560" s="1"/>
  <c r="BG560" s="1"/>
  <c r="BG562"/>
  <c r="BG566"/>
  <c r="BG571"/>
  <c r="BI571"/>
  <c r="BH572"/>
  <c r="BG573"/>
  <c r="BI573"/>
  <c r="BH574"/>
  <c r="BG576"/>
  <c r="BG580"/>
  <c r="BG583"/>
  <c r="BG586"/>
  <c r="BG589"/>
  <c r="BG592"/>
  <c r="BG594"/>
  <c r="BI594"/>
  <c r="BH595"/>
  <c r="BH596"/>
  <c r="BH597"/>
  <c r="BH598"/>
  <c r="BH599"/>
  <c r="BH600"/>
  <c r="BH601"/>
  <c r="BH603"/>
  <c r="BH605"/>
  <c r="BH607"/>
  <c r="BH608"/>
  <c r="BH609"/>
  <c r="BH611"/>
  <c r="BH612"/>
  <c r="BH613"/>
  <c r="BH614"/>
  <c r="BH616"/>
  <c r="BH617"/>
  <c r="BH618"/>
  <c r="BH619"/>
  <c r="BH621"/>
  <c r="BH622"/>
  <c r="BH623"/>
  <c r="BH624"/>
  <c r="BG631"/>
  <c r="BI631"/>
  <c r="BH632"/>
  <c r="BI633"/>
  <c r="BH642"/>
  <c r="BH644"/>
  <c r="BH645"/>
  <c r="BG647"/>
  <c r="BG649"/>
  <c r="BH651"/>
  <c r="BH652"/>
  <c r="BH654"/>
  <c r="BH655"/>
  <c r="BH657"/>
  <c r="BH659"/>
  <c r="BH660"/>
  <c r="BH661"/>
  <c r="BH662"/>
  <c r="BG664"/>
  <c r="BH667"/>
  <c r="BH668"/>
  <c r="BH669"/>
  <c r="BG671"/>
  <c r="BH673"/>
  <c r="BH674"/>
  <c r="BH675"/>
  <c r="BG677"/>
  <c r="AG625"/>
  <c r="AG635" s="1"/>
  <c r="AJ553"/>
  <c r="AJ625" s="1"/>
  <c r="AJ635" s="1"/>
  <c r="BG665"/>
  <c r="BH665"/>
  <c r="BH372"/>
  <c r="BG449"/>
  <c r="BG521" s="1"/>
  <c r="AO526"/>
  <c r="AW635"/>
  <c r="BE635"/>
  <c r="E625"/>
  <c r="E635" s="1"/>
  <c r="BF553"/>
  <c r="BF625" s="1"/>
  <c r="BH556"/>
  <c r="BI557"/>
  <c r="BI559"/>
  <c r="BH559"/>
  <c r="BH703"/>
  <c r="BG703"/>
  <c r="BH708"/>
  <c r="BG708"/>
  <c r="AO553"/>
  <c r="BH553" s="1"/>
  <c r="BH625" s="1"/>
  <c r="G629"/>
  <c r="X629"/>
  <c r="BF629"/>
  <c r="BF634" s="1"/>
  <c r="AB634"/>
  <c r="AB635" s="1"/>
  <c r="X641"/>
  <c r="AF713"/>
  <c r="AN713"/>
  <c r="AS713"/>
  <c r="BA713"/>
  <c r="BF641"/>
  <c r="AO678"/>
  <c r="BI678" s="1"/>
  <c r="E679"/>
  <c r="G679" s="1"/>
  <c r="BG679" s="1"/>
  <c r="BH681"/>
  <c r="BF681"/>
  <c r="BI681" s="1"/>
  <c r="AO682"/>
  <c r="BI682" s="1"/>
  <c r="E683"/>
  <c r="G683" s="1"/>
  <c r="BG683" s="1"/>
  <c r="BH685"/>
  <c r="BF685"/>
  <c r="BI685" s="1"/>
  <c r="AO686"/>
  <c r="BI686" s="1"/>
  <c r="E687"/>
  <c r="G687" s="1"/>
  <c r="BG687" s="1"/>
  <c r="BH689"/>
  <c r="BF689"/>
  <c r="BI689" s="1"/>
  <c r="AO692"/>
  <c r="BI692" s="1"/>
  <c r="E693"/>
  <c r="G693" s="1"/>
  <c r="BG693" s="1"/>
  <c r="BH694"/>
  <c r="BF694"/>
  <c r="BI694" s="1"/>
  <c r="BG694"/>
  <c r="AO695"/>
  <c r="BI695" s="1"/>
  <c r="BG696"/>
  <c r="BH699"/>
  <c r="BH700"/>
  <c r="BH701"/>
  <c r="BH702"/>
  <c r="BH704"/>
  <c r="BH705"/>
  <c r="BH706"/>
  <c r="BH707"/>
  <c r="BH709"/>
  <c r="BH710"/>
  <c r="BH711"/>
  <c r="BH712"/>
  <c r="BF791"/>
  <c r="BG722"/>
  <c r="BI722"/>
  <c r="BH723"/>
  <c r="BG725"/>
  <c r="BG727"/>
  <c r="BG730"/>
  <c r="BG733"/>
  <c r="BG737"/>
  <c r="BI737"/>
  <c r="BH738"/>
  <c r="BH739"/>
  <c r="BH740"/>
  <c r="BH742"/>
  <c r="BG744"/>
  <c r="BG747"/>
  <c r="BG750"/>
  <c r="BG753"/>
  <c r="BG757"/>
  <c r="BG759"/>
  <c r="BG761"/>
  <c r="BG763"/>
  <c r="BG765"/>
  <c r="BG767"/>
  <c r="BG771"/>
  <c r="BG774"/>
  <c r="BG777"/>
  <c r="BG779"/>
  <c r="BG782"/>
  <c r="BG784"/>
  <c r="BG787"/>
  <c r="BG789"/>
  <c r="BG800"/>
  <c r="BI800"/>
  <c r="BH801"/>
  <c r="BH803"/>
  <c r="BH804"/>
  <c r="BH805"/>
  <c r="BH806"/>
  <c r="BH808"/>
  <c r="BH810"/>
  <c r="BH811"/>
  <c r="BH813"/>
  <c r="BH815"/>
  <c r="BH816"/>
  <c r="BH817"/>
  <c r="BH818"/>
  <c r="BH820"/>
  <c r="BG822"/>
  <c r="BG825"/>
  <c r="BG828"/>
  <c r="BG831"/>
  <c r="BG835"/>
  <c r="BG837"/>
  <c r="BG839"/>
  <c r="BG841"/>
  <c r="BG843"/>
  <c r="BG845"/>
  <c r="BG849"/>
  <c r="BG852"/>
  <c r="BG855"/>
  <c r="AF791"/>
  <c r="AO719"/>
  <c r="E713"/>
  <c r="E870" s="1"/>
  <c r="AO641"/>
  <c r="BH679"/>
  <c r="BI680"/>
  <c r="BH683"/>
  <c r="BI684"/>
  <c r="BH687"/>
  <c r="BI688"/>
  <c r="BH690"/>
  <c r="BG690"/>
  <c r="BI691"/>
  <c r="BH693"/>
  <c r="BH695"/>
  <c r="AO875"/>
  <c r="AO885"/>
  <c r="BG719"/>
  <c r="BG791" s="1"/>
  <c r="AE791"/>
  <c r="AS791"/>
  <c r="AO797"/>
  <c r="BH857"/>
  <c r="BI858"/>
  <c r="BH880"/>
  <c r="BH881" s="1"/>
  <c r="BH919"/>
  <c r="BH921"/>
  <c r="BH922"/>
  <c r="BH924"/>
  <c r="AO881"/>
  <c r="AE870"/>
  <c r="BH719"/>
  <c r="BH791" s="1"/>
  <c r="G797"/>
  <c r="X797"/>
  <c r="AF869"/>
  <c r="AN869"/>
  <c r="AS869"/>
  <c r="BA869"/>
  <c r="BF797"/>
  <c r="BF869" s="1"/>
  <c r="BH860"/>
  <c r="BH861"/>
  <c r="BH862"/>
  <c r="BH863"/>
  <c r="BH866"/>
  <c r="BG893"/>
  <c r="BG897"/>
  <c r="BG901"/>
  <c r="BH903"/>
  <c r="BH904"/>
  <c r="BH906"/>
  <c r="BH907"/>
  <c r="BH908"/>
  <c r="BH909"/>
  <c r="BH911"/>
  <c r="BH912"/>
  <c r="BH942"/>
  <c r="BG942"/>
  <c r="AO999"/>
  <c r="G874"/>
  <c r="X874"/>
  <c r="BF874"/>
  <c r="BF875" s="1"/>
  <c r="AB875"/>
  <c r="BG880"/>
  <c r="BG881" s="1"/>
  <c r="X881"/>
  <c r="G884"/>
  <c r="X884"/>
  <c r="BF884"/>
  <c r="BF885" s="1"/>
  <c r="AB885"/>
  <c r="AO889"/>
  <c r="BG889"/>
  <c r="AS913"/>
  <c r="AS1000" s="1"/>
  <c r="T990"/>
  <c r="T1000" s="1"/>
  <c r="AB990"/>
  <c r="AB1000" s="1"/>
  <c r="AJ990"/>
  <c r="AJ1000" s="1"/>
  <c r="AO918"/>
  <c r="AW990"/>
  <c r="AW1000" s="1"/>
  <c r="BE990"/>
  <c r="BE1000" s="1"/>
  <c r="E926"/>
  <c r="G926" s="1"/>
  <c r="BG926" s="1"/>
  <c r="BG990" s="1"/>
  <c r="BH929"/>
  <c r="BF929"/>
  <c r="BI929" s="1"/>
  <c r="AO931"/>
  <c r="BI931" s="1"/>
  <c r="E932"/>
  <c r="G932" s="1"/>
  <c r="BG932" s="1"/>
  <c r="BH936"/>
  <c r="BH937"/>
  <c r="BH938"/>
  <c r="BH939"/>
  <c r="BH941"/>
  <c r="BH943"/>
  <c r="BH945"/>
  <c r="BH946"/>
  <c r="BH948"/>
  <c r="BH949"/>
  <c r="BH951"/>
  <c r="BH952"/>
  <c r="BH954"/>
  <c r="BH956"/>
  <c r="BH957"/>
  <c r="BH958"/>
  <c r="BH959"/>
  <c r="BH960"/>
  <c r="BH961"/>
  <c r="BH962"/>
  <c r="BH963"/>
  <c r="BH964"/>
  <c r="BH965"/>
  <c r="BH966"/>
  <c r="BH968"/>
  <c r="BH970"/>
  <c r="BH972"/>
  <c r="BH973"/>
  <c r="BH974"/>
  <c r="BH976"/>
  <c r="BH977"/>
  <c r="BH978"/>
  <c r="BH979"/>
  <c r="BH981"/>
  <c r="BH982"/>
  <c r="BH983"/>
  <c r="BH984"/>
  <c r="BH986"/>
  <c r="BH987"/>
  <c r="BH988"/>
  <c r="BH989"/>
  <c r="BG995"/>
  <c r="BG997"/>
  <c r="BF880"/>
  <c r="BF881" s="1"/>
  <c r="BH889"/>
  <c r="BH913" s="1"/>
  <c r="G990"/>
  <c r="G1000" s="1"/>
  <c r="X990"/>
  <c r="X1000" s="1"/>
  <c r="BF918"/>
  <c r="BF990" s="1"/>
  <c r="BF1000" s="1"/>
  <c r="BH918"/>
  <c r="BH926"/>
  <c r="BI927"/>
  <c r="BH932"/>
  <c r="BI934"/>
  <c r="BG999"/>
  <c r="BH998"/>
  <c r="BF994"/>
  <c r="BF999" s="1"/>
  <c r="BH994"/>
  <c r="BH999" s="1"/>
  <c r="G999"/>
  <c r="AB999"/>
  <c r="R148" i="6"/>
  <c r="X147"/>
  <c r="S151"/>
  <c r="M151"/>
  <c r="U151"/>
  <c r="U40"/>
  <c r="U147" s="1"/>
  <c r="U148" s="1"/>
  <c r="R152"/>
  <c r="U152" s="1"/>
  <c r="R153"/>
  <c r="U153" s="1"/>
  <c r="AQ179" i="5"/>
  <c r="AR179"/>
  <c r="AQ209"/>
  <c r="AR209"/>
  <c r="AP209"/>
  <c r="AR212"/>
  <c r="AP212"/>
  <c r="AQ212"/>
  <c r="AQ213"/>
  <c r="AR213"/>
  <c r="AP213"/>
  <c r="AR216"/>
  <c r="AP216"/>
  <c r="AQ216"/>
  <c r="AQ217"/>
  <c r="AR217"/>
  <c r="AP217"/>
  <c r="AP237"/>
  <c r="AR237"/>
  <c r="AP239"/>
  <c r="AR239"/>
  <c r="AP241"/>
  <c r="AR241"/>
  <c r="AP243"/>
  <c r="AR243"/>
  <c r="AP245"/>
  <c r="AR245"/>
  <c r="AP247"/>
  <c r="AR247"/>
  <c r="AP249"/>
  <c r="AR249"/>
  <c r="AP251"/>
  <c r="AR251"/>
  <c r="AP253"/>
  <c r="AR253"/>
  <c r="AP255"/>
  <c r="AR255"/>
  <c r="AP257"/>
  <c r="AR257"/>
  <c r="AP259"/>
  <c r="AR259"/>
  <c r="AP261"/>
  <c r="AR261"/>
  <c r="AP263"/>
  <c r="AR263"/>
  <c r="AP265"/>
  <c r="AR265"/>
  <c r="AP267"/>
  <c r="AR267"/>
  <c r="AP269"/>
  <c r="AR269"/>
  <c r="AP271"/>
  <c r="AR271"/>
  <c r="AP273"/>
  <c r="AR273"/>
  <c r="AP275"/>
  <c r="AR275"/>
  <c r="AP277"/>
  <c r="AR277"/>
  <c r="AP279"/>
  <c r="AR279"/>
  <c r="AP282"/>
  <c r="AR282"/>
  <c r="AP284"/>
  <c r="AR284"/>
  <c r="AP286"/>
  <c r="AR286"/>
  <c r="AP288"/>
  <c r="AR288"/>
  <c r="AP290"/>
  <c r="AR290"/>
  <c r="AP292"/>
  <c r="AR292"/>
  <c r="AP294"/>
  <c r="AR294"/>
  <c r="AP296"/>
  <c r="AR296"/>
  <c r="AP298"/>
  <c r="AR298"/>
  <c r="AP300"/>
  <c r="AR300"/>
  <c r="AP302"/>
  <c r="AR302"/>
  <c r="AQ72"/>
  <c r="AQ83"/>
  <c r="AR86"/>
  <c r="AR87"/>
  <c r="AR88"/>
  <c r="AR89"/>
  <c r="AR90"/>
  <c r="AR91"/>
  <c r="AR92"/>
  <c r="AR93"/>
  <c r="AR94"/>
  <c r="AR95"/>
  <c r="AR96"/>
  <c r="AR97"/>
  <c r="AR98"/>
  <c r="AR99"/>
  <c r="AR100"/>
  <c r="AR101"/>
  <c r="AR102"/>
  <c r="AR103"/>
  <c r="AR104"/>
  <c r="AR105"/>
  <c r="AR106"/>
  <c r="AR107"/>
  <c r="AR108"/>
  <c r="AR109"/>
  <c r="AR110"/>
  <c r="AR111"/>
  <c r="AR112"/>
  <c r="AR113"/>
  <c r="AR114"/>
  <c r="AR115"/>
  <c r="AR116"/>
  <c r="AR117"/>
  <c r="AR118"/>
  <c r="AR119"/>
  <c r="AE223"/>
  <c r="AN223"/>
  <c r="AN325" s="1"/>
  <c r="AO211"/>
  <c r="AO215"/>
  <c r="AR215" s="1"/>
  <c r="AR225"/>
  <c r="AR227"/>
  <c r="AR229"/>
  <c r="AR231"/>
  <c r="AR233"/>
  <c r="AE325"/>
  <c r="R325"/>
  <c r="Z325"/>
  <c r="M325"/>
  <c r="AC325"/>
  <c r="AR210"/>
  <c r="AP210"/>
  <c r="AQ210"/>
  <c r="AQ211"/>
  <c r="AR211"/>
  <c r="AP211"/>
  <c r="AR214"/>
  <c r="AP214"/>
  <c r="AQ214"/>
  <c r="AQ215"/>
  <c r="AP215"/>
  <c r="AR218"/>
  <c r="AP218"/>
  <c r="AQ218"/>
  <c r="AQ219"/>
  <c r="AR219"/>
  <c r="AR236"/>
  <c r="AP236"/>
  <c r="AR238"/>
  <c r="AP238"/>
  <c r="AR240"/>
  <c r="AP240"/>
  <c r="AR242"/>
  <c r="AP242"/>
  <c r="AR244"/>
  <c r="AP244"/>
  <c r="AR246"/>
  <c r="AP246"/>
  <c r="AR248"/>
  <c r="AP248"/>
  <c r="AR250"/>
  <c r="AP250"/>
  <c r="AR252"/>
  <c r="AP252"/>
  <c r="AR254"/>
  <c r="AP254"/>
  <c r="AR256"/>
  <c r="AP256"/>
  <c r="AR258"/>
  <c r="AP258"/>
  <c r="AR260"/>
  <c r="AP260"/>
  <c r="AR262"/>
  <c r="AP262"/>
  <c r="AR264"/>
  <c r="AP264"/>
  <c r="AR266"/>
  <c r="AP266"/>
  <c r="AR268"/>
  <c r="AP268"/>
  <c r="AR270"/>
  <c r="AP270"/>
  <c r="AR272"/>
  <c r="AP272"/>
  <c r="AR274"/>
  <c r="AP274"/>
  <c r="AR276"/>
  <c r="AP276"/>
  <c r="AR278"/>
  <c r="AP278"/>
  <c r="AP280"/>
  <c r="AR280"/>
  <c r="AR281"/>
  <c r="AP281"/>
  <c r="AR283"/>
  <c r="AP283"/>
  <c r="AR285"/>
  <c r="AP285"/>
  <c r="AR287"/>
  <c r="AP287"/>
  <c r="AR289"/>
  <c r="AP289"/>
  <c r="AR291"/>
  <c r="AP291"/>
  <c r="AR293"/>
  <c r="AP293"/>
  <c r="AR295"/>
  <c r="AP295"/>
  <c r="AR297"/>
  <c r="AP297"/>
  <c r="AR299"/>
  <c r="AP299"/>
  <c r="AR301"/>
  <c r="AP301"/>
  <c r="AR303"/>
  <c r="AP303"/>
  <c r="V325"/>
  <c r="AR180"/>
  <c r="AR181"/>
  <c r="AR182"/>
  <c r="AR183"/>
  <c r="AR184"/>
  <c r="AR185"/>
  <c r="AR186"/>
  <c r="AR187"/>
  <c r="AR188"/>
  <c r="AR189"/>
  <c r="AR190"/>
  <c r="AR191"/>
  <c r="AR192"/>
  <c r="AR193"/>
  <c r="AR194"/>
  <c r="AR195"/>
  <c r="AR196"/>
  <c r="AR197"/>
  <c r="AR198"/>
  <c r="AR199"/>
  <c r="AR200"/>
  <c r="AR201"/>
  <c r="AR202"/>
  <c r="AR203"/>
  <c r="AR204"/>
  <c r="AR205"/>
  <c r="AR206"/>
  <c r="AR207"/>
  <c r="N208"/>
  <c r="AO208"/>
  <c r="AA235"/>
  <c r="AO235"/>
  <c r="AO316" s="1"/>
  <c r="AM222"/>
  <c r="AM223" s="1"/>
  <c r="AM325" s="1"/>
  <c r="O91" i="4"/>
  <c r="R73" i="9" l="1"/>
  <c r="Q73"/>
  <c r="L256" i="8"/>
  <c r="X255"/>
  <c r="X256" s="1"/>
  <c r="R301"/>
  <c r="R299"/>
  <c r="Q298"/>
  <c r="Y293"/>
  <c r="Y298" s="1"/>
  <c r="Q285"/>
  <c r="Y261"/>
  <c r="Y285" s="1"/>
  <c r="G241"/>
  <c r="W169"/>
  <c r="G165"/>
  <c r="W142"/>
  <c r="W165" s="1"/>
  <c r="L299"/>
  <c r="Q132"/>
  <c r="Y127"/>
  <c r="Y132" s="1"/>
  <c r="L132"/>
  <c r="X127"/>
  <c r="Q123"/>
  <c r="Y51"/>
  <c r="Y123" s="1"/>
  <c r="Q46"/>
  <c r="Y23"/>
  <c r="Y46" s="1"/>
  <c r="X261"/>
  <c r="X285" s="1"/>
  <c r="Y245"/>
  <c r="Y250" s="1"/>
  <c r="Q138"/>
  <c r="M299"/>
  <c r="E299"/>
  <c r="W223"/>
  <c r="X217"/>
  <c r="X130"/>
  <c r="H301"/>
  <c r="H299"/>
  <c r="G298"/>
  <c r="W293"/>
  <c r="W298" s="1"/>
  <c r="G285"/>
  <c r="W261"/>
  <c r="W285" s="1"/>
  <c r="W255"/>
  <c r="W256" s="1"/>
  <c r="G256"/>
  <c r="L250"/>
  <c r="X245"/>
  <c r="X250" s="1"/>
  <c r="Q241"/>
  <c r="Q251" s="1"/>
  <c r="Y169"/>
  <c r="Y241" s="1"/>
  <c r="Q165"/>
  <c r="Y142"/>
  <c r="Y165" s="1"/>
  <c r="L241"/>
  <c r="X169"/>
  <c r="L165"/>
  <c r="X142"/>
  <c r="X165" s="1"/>
  <c r="G137"/>
  <c r="W136"/>
  <c r="W137" s="1"/>
  <c r="G132"/>
  <c r="W127"/>
  <c r="W132" s="1"/>
  <c r="L46"/>
  <c r="X23"/>
  <c r="X46" s="1"/>
  <c r="G123"/>
  <c r="W51"/>
  <c r="W123" s="1"/>
  <c r="G46"/>
  <c r="W23"/>
  <c r="W46" s="1"/>
  <c r="G251"/>
  <c r="V301"/>
  <c r="X293"/>
  <c r="X298" s="1"/>
  <c r="X224"/>
  <c r="W216"/>
  <c r="X51"/>
  <c r="X123" s="1"/>
  <c r="AW1002" i="7"/>
  <c r="T1002"/>
  <c r="AG1002"/>
  <c r="BE1002"/>
  <c r="AJ1002"/>
  <c r="AB1002"/>
  <c r="AO990"/>
  <c r="BI918"/>
  <c r="BI990" s="1"/>
  <c r="X885"/>
  <c r="BH884"/>
  <c r="BH885" s="1"/>
  <c r="X875"/>
  <c r="BH874"/>
  <c r="BH875" s="1"/>
  <c r="G869"/>
  <c r="BG797"/>
  <c r="BG869" s="1"/>
  <c r="AO869"/>
  <c r="BI797"/>
  <c r="BI869" s="1"/>
  <c r="X713"/>
  <c r="BH641"/>
  <c r="BG629"/>
  <c r="BG634" s="1"/>
  <c r="G634"/>
  <c r="AO549"/>
  <c r="BI526"/>
  <c r="BI549" s="1"/>
  <c r="BG526"/>
  <c r="BG549" s="1"/>
  <c r="G549"/>
  <c r="X367"/>
  <c r="BH295"/>
  <c r="BH367" s="1"/>
  <c r="X290"/>
  <c r="BH218"/>
  <c r="BH141"/>
  <c r="BH213" s="1"/>
  <c r="X213"/>
  <c r="BG49"/>
  <c r="BG121" s="1"/>
  <c r="G121"/>
  <c r="X44"/>
  <c r="BH21"/>
  <c r="BH44" s="1"/>
  <c r="E990"/>
  <c r="E1000" s="1"/>
  <c r="E1002" s="1"/>
  <c r="BG913"/>
  <c r="BG1000" s="1"/>
  <c r="BH931"/>
  <c r="BH990" s="1"/>
  <c r="BH1000" s="1"/>
  <c r="BA870"/>
  <c r="BA1002" s="1"/>
  <c r="AN870"/>
  <c r="AN1002" s="1"/>
  <c r="BG641"/>
  <c r="BG713" s="1"/>
  <c r="BG870" s="1"/>
  <c r="BF549"/>
  <c r="BF635" s="1"/>
  <c r="BG625"/>
  <c r="BH548"/>
  <c r="BG130"/>
  <c r="BI295"/>
  <c r="BI367" s="1"/>
  <c r="BG218"/>
  <c r="BG290" s="1"/>
  <c r="AO130"/>
  <c r="AO913"/>
  <c r="AO1000" s="1"/>
  <c r="BI889"/>
  <c r="BI913" s="1"/>
  <c r="BG884"/>
  <c r="BG885" s="1"/>
  <c r="G885"/>
  <c r="BG874"/>
  <c r="BG875" s="1"/>
  <c r="G875"/>
  <c r="X869"/>
  <c r="BH797"/>
  <c r="BH869" s="1"/>
  <c r="AO713"/>
  <c r="BI641"/>
  <c r="BI713" s="1"/>
  <c r="AO791"/>
  <c r="BI719"/>
  <c r="BI791" s="1"/>
  <c r="X634"/>
  <c r="BH629"/>
  <c r="BH634" s="1"/>
  <c r="AO625"/>
  <c r="BI553"/>
  <c r="BI625" s="1"/>
  <c r="X549"/>
  <c r="X635" s="1"/>
  <c r="BH526"/>
  <c r="BH549" s="1"/>
  <c r="BH635" s="1"/>
  <c r="AO449"/>
  <c r="AF521"/>
  <c r="AO444"/>
  <c r="BI372"/>
  <c r="BI444" s="1"/>
  <c r="BG295"/>
  <c r="BG367" s="1"/>
  <c r="BG522" s="1"/>
  <c r="G367"/>
  <c r="AO290"/>
  <c r="BI218"/>
  <c r="BI290" s="1"/>
  <c r="AO44"/>
  <c r="AO136" s="1"/>
  <c r="BI21"/>
  <c r="BI44" s="1"/>
  <c r="AO213"/>
  <c r="BI141"/>
  <c r="BI213" s="1"/>
  <c r="G213"/>
  <c r="BG141"/>
  <c r="BG213" s="1"/>
  <c r="G135"/>
  <c r="BG134"/>
  <c r="BG135" s="1"/>
  <c r="X121"/>
  <c r="BH49"/>
  <c r="BH121" s="1"/>
  <c r="G44"/>
  <c r="BG21"/>
  <c r="BG44" s="1"/>
  <c r="BG136" s="1"/>
  <c r="BI994"/>
  <c r="BI999" s="1"/>
  <c r="BI880"/>
  <c r="BI881" s="1"/>
  <c r="BI884"/>
  <c r="BI885" s="1"/>
  <c r="BI874"/>
  <c r="BI875" s="1"/>
  <c r="BF713"/>
  <c r="BF870" s="1"/>
  <c r="AS870"/>
  <c r="AS1002" s="1"/>
  <c r="AF870"/>
  <c r="BH682"/>
  <c r="G713"/>
  <c r="G870" s="1"/>
  <c r="BH692"/>
  <c r="BH686"/>
  <c r="BH678"/>
  <c r="BI629"/>
  <c r="BI634" s="1"/>
  <c r="G625"/>
  <c r="BH375"/>
  <c r="BH444" s="1"/>
  <c r="AF444"/>
  <c r="BF290"/>
  <c r="BF522" s="1"/>
  <c r="BF136"/>
  <c r="BH251"/>
  <c r="BH126"/>
  <c r="BH130" s="1"/>
  <c r="G130"/>
  <c r="G290"/>
  <c r="BI49"/>
  <c r="BI121" s="1"/>
  <c r="BH248"/>
  <c r="BI134"/>
  <c r="BI135" s="1"/>
  <c r="BI125"/>
  <c r="BI130" s="1"/>
  <c r="AA316" i="5"/>
  <c r="AP235"/>
  <c r="AP316" s="1"/>
  <c r="AR235"/>
  <c r="AR316" s="1"/>
  <c r="AO222"/>
  <c r="N223"/>
  <c r="N325" s="1"/>
  <c r="AA208"/>
  <c r="X299" i="8" l="1"/>
  <c r="W299"/>
  <c r="Y301"/>
  <c r="Y299"/>
  <c r="W138"/>
  <c r="X241"/>
  <c r="X301" s="1"/>
  <c r="Y251"/>
  <c r="X132"/>
  <c r="X138" s="1"/>
  <c r="Y138"/>
  <c r="W241"/>
  <c r="W251" s="1"/>
  <c r="G301"/>
  <c r="G299"/>
  <c r="Q301"/>
  <c r="Q299"/>
  <c r="G138"/>
  <c r="L251"/>
  <c r="L138"/>
  <c r="L301"/>
  <c r="BI136" i="7"/>
  <c r="G522"/>
  <c r="AF522"/>
  <c r="AF1002" s="1"/>
  <c r="BI870"/>
  <c r="BI1000"/>
  <c r="X136"/>
  <c r="X522"/>
  <c r="BG635"/>
  <c r="BG1002" s="1"/>
  <c r="AO635"/>
  <c r="X870"/>
  <c r="AO521"/>
  <c r="AO522" s="1"/>
  <c r="AO1002" s="1"/>
  <c r="BI449"/>
  <c r="BI521" s="1"/>
  <c r="BI522" s="1"/>
  <c r="BH449"/>
  <c r="BH521" s="1"/>
  <c r="BF1002"/>
  <c r="G136"/>
  <c r="G1002" s="1"/>
  <c r="AO870"/>
  <c r="BH136"/>
  <c r="BH290"/>
  <c r="G635"/>
  <c r="BI635"/>
  <c r="BH713"/>
  <c r="BH870" s="1"/>
  <c r="AR222" i="5"/>
  <c r="AO223"/>
  <c r="AO325" s="1"/>
  <c r="AQ222"/>
  <c r="AR208"/>
  <c r="AR223" s="1"/>
  <c r="AP208"/>
  <c r="AP223" s="1"/>
  <c r="AQ208"/>
  <c r="AQ223" s="1"/>
  <c r="AQ325" s="1"/>
  <c r="AA223"/>
  <c r="AR325"/>
  <c r="AA325"/>
  <c r="X251" i="8" l="1"/>
  <c r="W301"/>
  <c r="X1002" i="7"/>
  <c r="BH522"/>
  <c r="BH1002" s="1"/>
  <c r="BI1002"/>
</calcChain>
</file>

<file path=xl/sharedStrings.xml><?xml version="1.0" encoding="utf-8"?>
<sst xmlns="http://schemas.openxmlformats.org/spreadsheetml/2006/main" count="3739" uniqueCount="1324">
  <si>
    <t>FAR No. 2</t>
  </si>
  <si>
    <t>STATEMENT OF APPROVED BUDGET, UTILIZATIONS, DISBURSEMENTS AND BALANCES</t>
  </si>
  <si>
    <t>As of the Period Ending September 30, 2017</t>
  </si>
  <si>
    <t>Department</t>
  </si>
  <si>
    <t>:</t>
  </si>
  <si>
    <t>Department of Agriculture</t>
  </si>
  <si>
    <t>Agency</t>
  </si>
  <si>
    <t>Agricultural Training Institute</t>
  </si>
  <si>
    <t>Operating Unit</t>
  </si>
  <si>
    <t>ATI- MIMAROPA</t>
  </si>
  <si>
    <t>Organization Code (UACS)</t>
  </si>
  <si>
    <r>
      <t>Funding Source Code (as clustered) :</t>
    </r>
    <r>
      <rPr>
        <b/>
        <sz val="10"/>
        <color indexed="10"/>
        <rFont val="Arial"/>
        <family val="2"/>
      </rPr>
      <t xml:space="preserve"> REVOLVING FUND</t>
    </r>
  </si>
  <si>
    <t>Particulars</t>
  </si>
  <si>
    <t>UACS CODE</t>
  </si>
  <si>
    <t>Approved Budget</t>
  </si>
  <si>
    <t>Budget Utilization</t>
  </si>
  <si>
    <t xml:space="preserve"> Disbursements</t>
  </si>
  <si>
    <t>BALANCES</t>
  </si>
  <si>
    <t xml:space="preserve">Approved Budgeted Revenue </t>
  </si>
  <si>
    <t>Adjustments (Additions, Reductions, Realignment)</t>
  </si>
  <si>
    <t>Adjusted Budgeted Revenue</t>
  </si>
  <si>
    <t>Unutilized Budget</t>
  </si>
  <si>
    <t>Unpaid Utilizations
(10-15) = (17+18)</t>
  </si>
  <si>
    <t>1st Quarter</t>
  </si>
  <si>
    <t>2nd Quarter</t>
  </si>
  <si>
    <t>3rd Quarter</t>
  </si>
  <si>
    <t>4th Quarter</t>
  </si>
  <si>
    <t>Due and Demandable / Accounts Payable</t>
  </si>
  <si>
    <t>Not Yet Due and Demandable</t>
  </si>
  <si>
    <t>Ending</t>
  </si>
  <si>
    <t>Total</t>
  </si>
  <si>
    <t>March 31</t>
  </si>
  <si>
    <t>June 30</t>
  </si>
  <si>
    <t>Sept. 30</t>
  </si>
  <si>
    <t>Dec. 31</t>
  </si>
  <si>
    <t>2</t>
  </si>
  <si>
    <t>5=[3+(-)4]</t>
  </si>
  <si>
    <t>10=(6+7+8+9)</t>
  </si>
  <si>
    <t>15=(11+12+13+14)</t>
  </si>
  <si>
    <t>16=(5-10)</t>
  </si>
  <si>
    <t>I.  Agency Approved Budget</t>
  </si>
  <si>
    <t>General Administration and Support</t>
  </si>
  <si>
    <t>General Administration and Supervision</t>
  </si>
  <si>
    <t>PAP</t>
  </si>
  <si>
    <t>PS</t>
  </si>
  <si>
    <t xml:space="preserve">MOOE </t>
  </si>
  <si>
    <t>Fin Exp.(if applicable)</t>
  </si>
  <si>
    <t>CO</t>
  </si>
  <si>
    <t>Support to Operations</t>
  </si>
  <si>
    <t>Operations</t>
  </si>
  <si>
    <t>MFO 1 - [MFO Description]</t>
  </si>
  <si>
    <t>…continue down to the last PAP</t>
  </si>
  <si>
    <t>…continue down to the last MFO</t>
  </si>
  <si>
    <t>Locally-Funded Project(s)</t>
  </si>
  <si>
    <t>…</t>
  </si>
  <si>
    <t>Foreign-Assisted Project(s)</t>
  </si>
  <si>
    <t>Sub-Total, Agency Specific Budget</t>
  </si>
  <si>
    <t>II. Automatic Appropriations</t>
  </si>
  <si>
    <t>RLIP</t>
  </si>
  <si>
    <t>Special Account in the General Fund (Please specify)</t>
  </si>
  <si>
    <t>Motor Vehicle Users Charge Fund</t>
  </si>
  <si>
    <t>MOOE</t>
  </si>
  <si>
    <t>Sub-Total, Automatic Appropriations</t>
  </si>
  <si>
    <t>III. Special Purpose Fund (Please specify)</t>
  </si>
  <si>
    <t>MPBF-PS</t>
  </si>
  <si>
    <t>PGF-PS (Pension Benefits)</t>
  </si>
  <si>
    <t>Sub-Total, Special Purpose Fund</t>
  </si>
  <si>
    <t>GRAND TOTAL</t>
  </si>
  <si>
    <t>Recapitulation by MFO:</t>
  </si>
  <si>
    <t>MFO 1</t>
  </si>
  <si>
    <t>MFO 2</t>
  </si>
  <si>
    <t>OF WHICH:</t>
  </si>
  <si>
    <t>Major Programs/Projects</t>
  </si>
  <si>
    <t>KRA No. 1 -  Anti-Corruption, Transparent, Accountable</t>
  </si>
  <si>
    <t>and Participatory Governance</t>
  </si>
  <si>
    <t>Program Budgeting:</t>
  </si>
  <si>
    <t>MPP</t>
  </si>
  <si>
    <t>Other Major Programs and Projects</t>
  </si>
  <si>
    <t>and monitored by the President through PMS</t>
  </si>
  <si>
    <t>…continue down to the last Program Budgeting</t>
  </si>
  <si>
    <t>…continue down to the last KRA</t>
  </si>
  <si>
    <t>Certified Correct:</t>
  </si>
  <si>
    <t xml:space="preserve">Certified Correct: </t>
  </si>
  <si>
    <t>JOHN EDBERT S. ALCOBERA</t>
  </si>
  <si>
    <t>JUN C. BORJA</t>
  </si>
  <si>
    <t xml:space="preserve">Budget Officer </t>
  </si>
  <si>
    <t>Accountant I</t>
  </si>
  <si>
    <t xml:space="preserve">Date: </t>
  </si>
  <si>
    <t>SUMMARY OF APPROVED BUDGET, UTILIZATIONS, DISBURSEMENTS AND BALANCES BY OBJECT OF EXPENDITURES</t>
  </si>
  <si>
    <t xml:space="preserve">As of September 30, 2017 </t>
  </si>
  <si>
    <t>Current Year Appropriations</t>
  </si>
  <si>
    <t>Supplemental Appropriations</t>
  </si>
  <si>
    <t>Continuing Appropriations</t>
  </si>
  <si>
    <r>
      <t xml:space="preserve">Funding Source Code (as clustered) : </t>
    </r>
    <r>
      <rPr>
        <b/>
        <sz val="10"/>
        <color indexed="10"/>
        <rFont val="Arial"/>
        <family val="2"/>
      </rPr>
      <t>REVOLVING FUND</t>
    </r>
  </si>
  <si>
    <t>(e.g. Old Fund Code: 101,102, 151)</t>
  </si>
  <si>
    <t>Disbursements</t>
  </si>
  <si>
    <t>Approved Budgeted Revenue</t>
  </si>
  <si>
    <t>October</t>
  </si>
  <si>
    <t>November</t>
  </si>
  <si>
    <t>December</t>
  </si>
  <si>
    <t>Total Obligations</t>
  </si>
  <si>
    <t>Total Disbursements</t>
  </si>
  <si>
    <t>Unpaid Utilizations      (10-15) = (17+18)</t>
  </si>
  <si>
    <t>January</t>
  </si>
  <si>
    <t>February</t>
  </si>
  <si>
    <t>March</t>
  </si>
  <si>
    <t>Due and Demandable/Accounts Payable</t>
  </si>
  <si>
    <t>April</t>
  </si>
  <si>
    <t>May</t>
  </si>
  <si>
    <t>June</t>
  </si>
  <si>
    <t xml:space="preserve">July </t>
  </si>
  <si>
    <t>August</t>
  </si>
  <si>
    <t>September</t>
  </si>
  <si>
    <t>3</t>
  </si>
  <si>
    <t>5=(3+4)</t>
  </si>
  <si>
    <t>6.a</t>
  </si>
  <si>
    <t>6.b</t>
  </si>
  <si>
    <t>6.c</t>
  </si>
  <si>
    <t>16.a</t>
  </si>
  <si>
    <t>16.b</t>
  </si>
  <si>
    <t>16.c</t>
  </si>
  <si>
    <t>12.a</t>
  </si>
  <si>
    <t>12.b</t>
  </si>
  <si>
    <t>12.c</t>
  </si>
  <si>
    <t>SUMMARY</t>
  </si>
  <si>
    <t>A. AGENCY SPECIFIC BUDGET</t>
  </si>
  <si>
    <t>Personnel Services</t>
  </si>
  <si>
    <t>50100000 00</t>
  </si>
  <si>
    <t>Salaries and Wages</t>
  </si>
  <si>
    <t>50101000 00</t>
  </si>
  <si>
    <t>Salaries and Wages - Regular</t>
  </si>
  <si>
    <t>50101010 01</t>
  </si>
  <si>
    <t>Salaries and Wages - Contractual</t>
  </si>
  <si>
    <t>50101020 00</t>
  </si>
  <si>
    <t>Other Compensation</t>
  </si>
  <si>
    <t>50102000 00</t>
  </si>
  <si>
    <t>Personnel Economic Relief Allowance (PERA)</t>
  </si>
  <si>
    <t>50102010 01</t>
  </si>
  <si>
    <t>Representation Expenses (RA)</t>
  </si>
  <si>
    <t>50102020 00</t>
  </si>
  <si>
    <t>Transportation Allowance (TA)</t>
  </si>
  <si>
    <t>50102030 01</t>
  </si>
  <si>
    <t>Clothing/Uniform Allowance</t>
  </si>
  <si>
    <t>50102040 01</t>
  </si>
  <si>
    <t>Subsistence Allowance</t>
  </si>
  <si>
    <t>50102050 03</t>
  </si>
  <si>
    <t>Laundry Allowance - Civilian</t>
  </si>
  <si>
    <t>50102060 01</t>
  </si>
  <si>
    <t>Quarter Allowance - Civilian</t>
  </si>
  <si>
    <t>50102070 01</t>
  </si>
  <si>
    <t>Productivity Incentive Allowance</t>
  </si>
  <si>
    <t>50102080 01</t>
  </si>
  <si>
    <t>Overseas Allowances</t>
  </si>
  <si>
    <t>50102090 01</t>
  </si>
  <si>
    <t>Honoraria</t>
  </si>
  <si>
    <t>50102100 01</t>
  </si>
  <si>
    <t>Hazard Pay</t>
  </si>
  <si>
    <t>50102110 01</t>
  </si>
  <si>
    <t>Longevity Pay</t>
  </si>
  <si>
    <t>50102120 01</t>
  </si>
  <si>
    <t>Overtime Pay</t>
  </si>
  <si>
    <t>50102130 01</t>
  </si>
  <si>
    <t>Year End Bonus</t>
  </si>
  <si>
    <t>50102140 01</t>
  </si>
  <si>
    <t>Cash Gift</t>
  </si>
  <si>
    <t>50102150 01</t>
  </si>
  <si>
    <t>Other Bonuses and Allowances</t>
  </si>
  <si>
    <t>50102990 00</t>
  </si>
  <si>
    <t>Per Diems</t>
  </si>
  <si>
    <t>50102990 01</t>
  </si>
  <si>
    <t>Collective Negotiation Agreement Incentive</t>
  </si>
  <si>
    <t>50102990 11</t>
  </si>
  <si>
    <t>Productivity Enhancement Incentive</t>
  </si>
  <si>
    <t>50102990 12</t>
  </si>
  <si>
    <t>Performance Based Bonus</t>
  </si>
  <si>
    <t>50102990 14</t>
  </si>
  <si>
    <t>Personnel Benefit Contributions</t>
  </si>
  <si>
    <t>50103000 00</t>
  </si>
  <si>
    <t>Retirement and Life Insurance</t>
  </si>
  <si>
    <t>50103010 00</t>
  </si>
  <si>
    <t>Pag-ibig Contributions</t>
  </si>
  <si>
    <t>50103020 01</t>
  </si>
  <si>
    <t>Philhealth Contributions</t>
  </si>
  <si>
    <t>50103030 01</t>
  </si>
  <si>
    <t>ECC Contributions</t>
  </si>
  <si>
    <t>50103040 01</t>
  </si>
  <si>
    <t>Other Personnel Benefits</t>
  </si>
  <si>
    <t>50104000 00</t>
  </si>
  <si>
    <t>Pension Benefits - Civilian</t>
  </si>
  <si>
    <t>50104010 01</t>
  </si>
  <si>
    <t>Retirement Gratuity - Civilian</t>
  </si>
  <si>
    <t>50104020 01</t>
  </si>
  <si>
    <t>Terminal Leave Benefits</t>
  </si>
  <si>
    <t>50104030 01</t>
  </si>
  <si>
    <t>Lump-sum for Creation of New</t>
  </si>
  <si>
    <t>50104990 01</t>
  </si>
  <si>
    <t>Lump-sum for Reclassification of</t>
  </si>
  <si>
    <t>50104990 03</t>
  </si>
  <si>
    <t>Lump-sum for Filling of Positions</t>
  </si>
  <si>
    <t>50104990 07</t>
  </si>
  <si>
    <t xml:space="preserve">Lump-sum for Step Increment - Length </t>
  </si>
  <si>
    <t>50104990 10</t>
  </si>
  <si>
    <t xml:space="preserve">Lump-sum for Step Increment </t>
  </si>
  <si>
    <t>50104990 11</t>
  </si>
  <si>
    <t>Other Lump-sum</t>
  </si>
  <si>
    <t>50104990 12</t>
  </si>
  <si>
    <t>50104990 99</t>
  </si>
  <si>
    <t>Sub-Total</t>
  </si>
  <si>
    <t xml:space="preserve">Maintenance &amp; Other Operating Expenses </t>
  </si>
  <si>
    <t>50200000 00</t>
  </si>
  <si>
    <t>Traveling Expenses</t>
  </si>
  <si>
    <t>50201000 00</t>
  </si>
  <si>
    <t>Traveling Expenses - Local</t>
  </si>
  <si>
    <t>50201010 00</t>
  </si>
  <si>
    <t>Traveling Expenses - Foreign</t>
  </si>
  <si>
    <t>50201020 00</t>
  </si>
  <si>
    <t>Training and Scholarship Expenses</t>
  </si>
  <si>
    <t>50202000 00</t>
  </si>
  <si>
    <t>Training Expenses</t>
  </si>
  <si>
    <t>50202010 00</t>
  </si>
  <si>
    <t>Scholarship Grants/Expenses</t>
  </si>
  <si>
    <t>50202020 00</t>
  </si>
  <si>
    <t>Supplies and Materials Expenses</t>
  </si>
  <si>
    <t>50203000 00</t>
  </si>
  <si>
    <t>Office Supplies Expenses</t>
  </si>
  <si>
    <t>50203010 00</t>
  </si>
  <si>
    <t>Accountable Forms Expenses</t>
  </si>
  <si>
    <t>50203020 00</t>
  </si>
  <si>
    <t>Non-Accountable Forms Expenses</t>
  </si>
  <si>
    <t>50203030 00</t>
  </si>
  <si>
    <t>Animal/Zoological Supplies Expenses</t>
  </si>
  <si>
    <t>50203040 00</t>
  </si>
  <si>
    <t>Food Supplies Expenses</t>
  </si>
  <si>
    <t>50203050 00</t>
  </si>
  <si>
    <t>Welfare Goods Expenses</t>
  </si>
  <si>
    <t>50203060 00</t>
  </si>
  <si>
    <t>Drugs and Medicines Expenses</t>
  </si>
  <si>
    <t>50203070 00</t>
  </si>
  <si>
    <t>Medical, Dental and Laboratory Supplies Expenses</t>
  </si>
  <si>
    <t>50203080 00</t>
  </si>
  <si>
    <t>Fuel, Oil and Lubricants Expenses</t>
  </si>
  <si>
    <t>50203090 00</t>
  </si>
  <si>
    <t>Agricultural and Marine Supplies Expenses</t>
  </si>
  <si>
    <t>50203100 00</t>
  </si>
  <si>
    <t>Textbooks and Instructional Materials Expenses</t>
  </si>
  <si>
    <t>50203110 01</t>
  </si>
  <si>
    <t>Chemical and Filtering Supplies Expenses</t>
  </si>
  <si>
    <t>50203130 00</t>
  </si>
  <si>
    <t>Other Supplies and Materials Expenses</t>
  </si>
  <si>
    <t>50203990 00</t>
  </si>
  <si>
    <t>Utility Expenses</t>
  </si>
  <si>
    <t>50204000 00</t>
  </si>
  <si>
    <t>Water Expenses</t>
  </si>
  <si>
    <t>50204010 00</t>
  </si>
  <si>
    <t>Electricity Expenses</t>
  </si>
  <si>
    <t>50204020 00</t>
  </si>
  <si>
    <t>Communication Expense</t>
  </si>
  <si>
    <t>50205000 00</t>
  </si>
  <si>
    <t>Postage and Courier Services</t>
  </si>
  <si>
    <t>50205010 00</t>
  </si>
  <si>
    <t>Telephone Expenses - Mobile</t>
  </si>
  <si>
    <t>50205020 01</t>
  </si>
  <si>
    <t>Telephone Expenses - Landline</t>
  </si>
  <si>
    <t>50205020 02</t>
  </si>
  <si>
    <t>Internet Subscription Expenses</t>
  </si>
  <si>
    <t>50205030 00</t>
  </si>
  <si>
    <t>Cable, Satelite, Telegraphand Radio Expense</t>
  </si>
  <si>
    <t>50205040 00</t>
  </si>
  <si>
    <t>Awards/Rewards and Prizes</t>
  </si>
  <si>
    <t>50206000 00</t>
  </si>
  <si>
    <t>Awards/Rewards Expenses</t>
  </si>
  <si>
    <t>50206010 00</t>
  </si>
  <si>
    <t xml:space="preserve">   Awards/Rewards Expenses</t>
  </si>
  <si>
    <t>50206010 01</t>
  </si>
  <si>
    <t xml:space="preserve">   Rewards and Incentives</t>
  </si>
  <si>
    <t>50206010 02</t>
  </si>
  <si>
    <t>Prizes</t>
  </si>
  <si>
    <t>50206020 00</t>
  </si>
  <si>
    <t>Survey, Research, Exploration and Development</t>
  </si>
  <si>
    <t>50207000 00</t>
  </si>
  <si>
    <t>Survey Expenses</t>
  </si>
  <si>
    <t>50207010 00</t>
  </si>
  <si>
    <t>Research, Exploration and Dev't Expense</t>
  </si>
  <si>
    <t>50207020 00</t>
  </si>
  <si>
    <t>Demolition/Relocation and Desilting and Dredging</t>
  </si>
  <si>
    <t>50208000 00</t>
  </si>
  <si>
    <t>Demolition and Relocation Expenses</t>
  </si>
  <si>
    <t>50208010 00</t>
  </si>
  <si>
    <t>Desilting and Dredging Expenses</t>
  </si>
  <si>
    <t>50208020 00</t>
  </si>
  <si>
    <t>Generation, Transmission and Distribution</t>
  </si>
  <si>
    <t>50209000 00</t>
  </si>
  <si>
    <t>50209010 00</t>
  </si>
  <si>
    <t>Confidential, Intelligence and Extraordinary</t>
  </si>
  <si>
    <t>50210000 00</t>
  </si>
  <si>
    <t>Confidential Expenses</t>
  </si>
  <si>
    <t>50210010 00</t>
  </si>
  <si>
    <t>Intelligence Expenses</t>
  </si>
  <si>
    <t>50210020 00</t>
  </si>
  <si>
    <t>Extraordinary and Miscellaneous Expenses</t>
  </si>
  <si>
    <t>50210030 00</t>
  </si>
  <si>
    <t>Professional Services</t>
  </si>
  <si>
    <t>50211000 00</t>
  </si>
  <si>
    <t>Legal Services</t>
  </si>
  <si>
    <t>50211010 00</t>
  </si>
  <si>
    <t>Auditing Services</t>
  </si>
  <si>
    <t>50211020 00</t>
  </si>
  <si>
    <t>Consultancy Services</t>
  </si>
  <si>
    <t>50211030 00</t>
  </si>
  <si>
    <t>Other Professional Services</t>
  </si>
  <si>
    <t>50211990 00</t>
  </si>
  <si>
    <t>General Services</t>
  </si>
  <si>
    <t>50212000 00</t>
  </si>
  <si>
    <t>Environment/Sanitary Services</t>
  </si>
  <si>
    <t>50212010 00</t>
  </si>
  <si>
    <t>Janitorial Services</t>
  </si>
  <si>
    <t>50212020 00</t>
  </si>
  <si>
    <t>Security Services</t>
  </si>
  <si>
    <t>50212030 00</t>
  </si>
  <si>
    <t>Other General Services</t>
  </si>
  <si>
    <t>50212990 00</t>
  </si>
  <si>
    <t>Repair and Maintenance (RM)</t>
  </si>
  <si>
    <t>50213000 00</t>
  </si>
  <si>
    <t>RM - Investment Property</t>
  </si>
  <si>
    <t>50213010 00</t>
  </si>
  <si>
    <t>RM - Land Improvements</t>
  </si>
  <si>
    <t>50213020 00</t>
  </si>
  <si>
    <t>RM - Aquaculture Structures</t>
  </si>
  <si>
    <t>50213020 01</t>
  </si>
  <si>
    <t>RM - Reforestration Projects</t>
  </si>
  <si>
    <t>50213020 02</t>
  </si>
  <si>
    <t>RM - Other Land Improvements</t>
  </si>
  <si>
    <t>50213020 99</t>
  </si>
  <si>
    <t>Repair and Maintenance - Infrastructure</t>
  </si>
  <si>
    <t>50213030 00</t>
  </si>
  <si>
    <t>RM - Road Networks</t>
  </si>
  <si>
    <t>50213030 01</t>
  </si>
  <si>
    <t>RM - Flood Control Systems</t>
  </si>
  <si>
    <t>50213030 02</t>
  </si>
  <si>
    <t>RM - Sewer Systems</t>
  </si>
  <si>
    <t>50213030 03</t>
  </si>
  <si>
    <t>RM - Water Supply Systems</t>
  </si>
  <si>
    <t>50213030 04</t>
  </si>
  <si>
    <t>RM - Power Supply Systems</t>
  </si>
  <si>
    <t>50213030 05</t>
  </si>
  <si>
    <t>RM - Communications Networks</t>
  </si>
  <si>
    <t>50213030 06</t>
  </si>
  <si>
    <t>RM - Seaport Systems</t>
  </si>
  <si>
    <t>50213030 07</t>
  </si>
  <si>
    <t>RM - Other Infrastructure Assets</t>
  </si>
  <si>
    <t>50213030 99</t>
  </si>
  <si>
    <t>RM - Buildings and Other Structures</t>
  </si>
  <si>
    <t>50213040 00</t>
  </si>
  <si>
    <t>RM - Buildings</t>
  </si>
  <si>
    <t>50213040 01</t>
  </si>
  <si>
    <t>RM - Markets</t>
  </si>
  <si>
    <t>50213040 04</t>
  </si>
  <si>
    <t>RM - Slaughterhouses</t>
  </si>
  <si>
    <t>50213040 05</t>
  </si>
  <si>
    <t>RM - Hostels and Dormitories</t>
  </si>
  <si>
    <t>50213040 06</t>
  </si>
  <si>
    <t>RM - Other Structures</t>
  </si>
  <si>
    <t>50213040 99</t>
  </si>
  <si>
    <t>RM - Machinery and Equipment</t>
  </si>
  <si>
    <t>50213050 00</t>
  </si>
  <si>
    <t>RM - Machinery</t>
  </si>
  <si>
    <t>50213050 01</t>
  </si>
  <si>
    <t>RM - Office Equipment</t>
  </si>
  <si>
    <t>50213050 02</t>
  </si>
  <si>
    <t>RM - ICT Equipment</t>
  </si>
  <si>
    <t>50213050 03</t>
  </si>
  <si>
    <t>RM - Agriculture and Forestry</t>
  </si>
  <si>
    <t>50213050 04</t>
  </si>
  <si>
    <t>RM - Marine and Fishery Equipment</t>
  </si>
  <si>
    <t>50213050 05</t>
  </si>
  <si>
    <t>RM - Communication Equipment</t>
  </si>
  <si>
    <t>50213050 07</t>
  </si>
  <si>
    <t>RM - Construction and Heavy</t>
  </si>
  <si>
    <t>50213050 08</t>
  </si>
  <si>
    <t>RM - Disaster Response and Rescue</t>
  </si>
  <si>
    <t>50213050 09</t>
  </si>
  <si>
    <t>RM - Medical Equipment</t>
  </si>
  <si>
    <t>50213050 11</t>
  </si>
  <si>
    <t>RM - Printing Equipment</t>
  </si>
  <si>
    <t>50213050 12</t>
  </si>
  <si>
    <t>RM - Sports Equipment</t>
  </si>
  <si>
    <t>50213050 13</t>
  </si>
  <si>
    <t>RM - Technical and Scientific</t>
  </si>
  <si>
    <t>50213050 14</t>
  </si>
  <si>
    <t>RM - Other Machinery and Equipment</t>
  </si>
  <si>
    <t>50213050 99</t>
  </si>
  <si>
    <t>RM - Transportation Equipment</t>
  </si>
  <si>
    <t>50213060 00</t>
  </si>
  <si>
    <t>RM - Motor Vehicles</t>
  </si>
  <si>
    <t>50213060 01</t>
  </si>
  <si>
    <t>RM - Aircrafts amd Aircrafts Ground</t>
  </si>
  <si>
    <t>50213060 03</t>
  </si>
  <si>
    <t>RM - Watercrafts</t>
  </si>
  <si>
    <t>50213060 04</t>
  </si>
  <si>
    <t>RM - Other Transportation Equipment</t>
  </si>
  <si>
    <t>50213060 99</t>
  </si>
  <si>
    <t>RM - Furniture and Fixtures</t>
  </si>
  <si>
    <t>50213070 00</t>
  </si>
  <si>
    <t>RM - Leased Assets</t>
  </si>
  <si>
    <t>50213080 00</t>
  </si>
  <si>
    <t>50213080 01</t>
  </si>
  <si>
    <t>50213080 02</t>
  </si>
  <si>
    <t>50213080 03</t>
  </si>
  <si>
    <t>RM - Other Leased Assets</t>
  </si>
  <si>
    <t>50213080 99</t>
  </si>
  <si>
    <t>RM - Leased Assets Improvements</t>
  </si>
  <si>
    <t>50213090 00</t>
  </si>
  <si>
    <t>RM - Land</t>
  </si>
  <si>
    <t>50213090 01</t>
  </si>
  <si>
    <t>50213090 02</t>
  </si>
  <si>
    <t>50213090 99</t>
  </si>
  <si>
    <t>RM - Other Property, Plant and Equipment</t>
  </si>
  <si>
    <t>50213990 00</t>
  </si>
  <si>
    <t>Work/Zoo Animals</t>
  </si>
  <si>
    <t>50213990 01</t>
  </si>
  <si>
    <t>Other Property, Plant and Equipment</t>
  </si>
  <si>
    <t>50213990 99</t>
  </si>
  <si>
    <t>Financial Assistance/Subsidy</t>
  </si>
  <si>
    <t>50214000 00</t>
  </si>
  <si>
    <t>Subsidy to NGA</t>
  </si>
  <si>
    <t>50214010 00</t>
  </si>
  <si>
    <t>Financial Assistance to NGA</t>
  </si>
  <si>
    <t>50214020 00</t>
  </si>
  <si>
    <t>Financial Assistance to LGU</t>
  </si>
  <si>
    <t>50214030 00</t>
  </si>
  <si>
    <t xml:space="preserve">   Fishery Charges per RA 7160</t>
  </si>
  <si>
    <t>50214030 06</t>
  </si>
  <si>
    <t>Budget Support to GOCC</t>
  </si>
  <si>
    <t>50214040 00</t>
  </si>
  <si>
    <t xml:space="preserve">   Subsidy Support to Operations of GOCC</t>
  </si>
  <si>
    <t>50214040 01</t>
  </si>
  <si>
    <t xml:space="preserve">   Road Networks</t>
  </si>
  <si>
    <t>50214040 02</t>
  </si>
  <si>
    <t xml:space="preserve">   Flood Control Systems</t>
  </si>
  <si>
    <t>50214040 03</t>
  </si>
  <si>
    <t xml:space="preserve">   Sewer Systems</t>
  </si>
  <si>
    <t>50214040 04</t>
  </si>
  <si>
    <t xml:space="preserve">   Water Supply Systems</t>
  </si>
  <si>
    <t>50214040 05</t>
  </si>
  <si>
    <t xml:space="preserve">   Power Supply Systems</t>
  </si>
  <si>
    <t>50214040 06</t>
  </si>
  <si>
    <t xml:space="preserve">   Communicatios Networks</t>
  </si>
  <si>
    <t>50214040 07</t>
  </si>
  <si>
    <t xml:space="preserve">   Seaport Systems</t>
  </si>
  <si>
    <t>50214040 08</t>
  </si>
  <si>
    <t xml:space="preserve">   Other Infrastructure Assets</t>
  </si>
  <si>
    <t>50214040 99</t>
  </si>
  <si>
    <t xml:space="preserve">Financial Assistance to NGO/PO </t>
  </si>
  <si>
    <t>50214050 00</t>
  </si>
  <si>
    <t>Internal Revenue Allotment</t>
  </si>
  <si>
    <t>50214060 00</t>
  </si>
  <si>
    <t>Subsidies - Others</t>
  </si>
  <si>
    <t>50214990 00</t>
  </si>
  <si>
    <t>Taxes, Insurance Premiums and Other Finances</t>
  </si>
  <si>
    <t>50215000 00</t>
  </si>
  <si>
    <t>Taxes, Duties and Licenses</t>
  </si>
  <si>
    <t>50215010 00</t>
  </si>
  <si>
    <t xml:space="preserve">   Taxes, Duties and Licenses</t>
  </si>
  <si>
    <t>50215010 01</t>
  </si>
  <si>
    <t xml:space="preserve">   Tax Refund</t>
  </si>
  <si>
    <t>50215010 02</t>
  </si>
  <si>
    <t>Fidelity Bond Premiums</t>
  </si>
  <si>
    <t>50215020 00</t>
  </si>
  <si>
    <t>Insurance Expenses</t>
  </si>
  <si>
    <t>50215030 00</t>
  </si>
  <si>
    <t>Labor and Wages</t>
  </si>
  <si>
    <t>50216000 00</t>
  </si>
  <si>
    <t>50216010 00</t>
  </si>
  <si>
    <t>Other Maintenance and Operating Expenses</t>
  </si>
  <si>
    <t>50299000 00</t>
  </si>
  <si>
    <t>Advertising Expenses</t>
  </si>
  <si>
    <t>50299010 00</t>
  </si>
  <si>
    <t>Printing and Publication Expenses</t>
  </si>
  <si>
    <t>50299020 00</t>
  </si>
  <si>
    <t>Representation Expense</t>
  </si>
  <si>
    <t>50299030 00</t>
  </si>
  <si>
    <t>Transportation and Delivery Expenses</t>
  </si>
  <si>
    <t>50299040 00</t>
  </si>
  <si>
    <t>Rent/Lease Expenses</t>
  </si>
  <si>
    <t>50299050 00</t>
  </si>
  <si>
    <t xml:space="preserve">   Rents - Building and Structures</t>
  </si>
  <si>
    <t>50299050 01</t>
  </si>
  <si>
    <t xml:space="preserve">   REPAIRS &amp; MAINTENANCE - F&amp;F</t>
  </si>
  <si>
    <t>50299050 02</t>
  </si>
  <si>
    <t xml:space="preserve">   Rents - Motor Vehicles</t>
  </si>
  <si>
    <t>50299050 03</t>
  </si>
  <si>
    <t xml:space="preserve">   Rents - Equipment</t>
  </si>
  <si>
    <t>50299050 04</t>
  </si>
  <si>
    <t xml:space="preserve">   Rents - Living Quarters</t>
  </si>
  <si>
    <t>50299050 05</t>
  </si>
  <si>
    <t xml:space="preserve">   Operating Lease</t>
  </si>
  <si>
    <t>50299050 06</t>
  </si>
  <si>
    <t xml:space="preserve">   Financial Lease</t>
  </si>
  <si>
    <t>50299050 07</t>
  </si>
  <si>
    <t xml:space="preserve">Membership Dues and Contributions to </t>
  </si>
  <si>
    <t>50299060 00</t>
  </si>
  <si>
    <t>Subscription Expense</t>
  </si>
  <si>
    <t>50299070 00</t>
  </si>
  <si>
    <t>Donations</t>
  </si>
  <si>
    <t>50299080 00</t>
  </si>
  <si>
    <t>Litigation/Acquired Assets Expenses</t>
  </si>
  <si>
    <t>50299090 00</t>
  </si>
  <si>
    <t>50299990 00</t>
  </si>
  <si>
    <t>Website Maintenance</t>
  </si>
  <si>
    <t>50299990 01</t>
  </si>
  <si>
    <t>Other Maintenance and Operating</t>
  </si>
  <si>
    <t>50299990 99</t>
  </si>
  <si>
    <t xml:space="preserve">Financial Expenses </t>
  </si>
  <si>
    <t>50300000 00</t>
  </si>
  <si>
    <t>Financial Expenses</t>
  </si>
  <si>
    <t>50301000 00</t>
  </si>
  <si>
    <t>Interest Expenses</t>
  </si>
  <si>
    <t>50301020 00</t>
  </si>
  <si>
    <t>Guarantee Fees</t>
  </si>
  <si>
    <t>50301030 00</t>
  </si>
  <si>
    <t>Bank Charges</t>
  </si>
  <si>
    <t>50301040 00</t>
  </si>
  <si>
    <t>Commitment Fees</t>
  </si>
  <si>
    <t>50301050 00</t>
  </si>
  <si>
    <t>Other Financial Charges</t>
  </si>
  <si>
    <t>50301990 00</t>
  </si>
  <si>
    <t xml:space="preserve">Capital Outlays </t>
  </si>
  <si>
    <t>50600000 00</t>
  </si>
  <si>
    <t>Investment Outlay</t>
  </si>
  <si>
    <t>50601000 00</t>
  </si>
  <si>
    <t>Investment in Gov't. Owned and/or</t>
  </si>
  <si>
    <t>50601010 00</t>
  </si>
  <si>
    <t xml:space="preserve">   Investment in Gov't. Owned and/or</t>
  </si>
  <si>
    <t>50601010 01</t>
  </si>
  <si>
    <t>50601010 02</t>
  </si>
  <si>
    <t>50601010 03</t>
  </si>
  <si>
    <t>50601010 04</t>
  </si>
  <si>
    <t>50601010 05</t>
  </si>
  <si>
    <t>50601010 06</t>
  </si>
  <si>
    <t xml:space="preserve">   Communication Networks</t>
  </si>
  <si>
    <t>50601010 07</t>
  </si>
  <si>
    <t xml:space="preserve">   Seasport Systems</t>
  </si>
  <si>
    <t>50601010 08</t>
  </si>
  <si>
    <t>50601010 99</t>
  </si>
  <si>
    <t>Investment in Associates</t>
  </si>
  <si>
    <t>50601020 00</t>
  </si>
  <si>
    <t>Loans Outlay</t>
  </si>
  <si>
    <t>50602000 00</t>
  </si>
  <si>
    <t>Loans Outlay - GOCC</t>
  </si>
  <si>
    <t>50602010 00</t>
  </si>
  <si>
    <t>Loans Outlay - LGU</t>
  </si>
  <si>
    <t>50602020 00</t>
  </si>
  <si>
    <t>Loans Outlay - Others</t>
  </si>
  <si>
    <t>50602990 00</t>
  </si>
  <si>
    <t>Investment Property Outlay</t>
  </si>
  <si>
    <t>50603000 00</t>
  </si>
  <si>
    <t>Land and Building Outlay</t>
  </si>
  <si>
    <t>50603010 00</t>
  </si>
  <si>
    <t xml:space="preserve">   Investment Property - Land</t>
  </si>
  <si>
    <t>50603010 01</t>
  </si>
  <si>
    <t xml:space="preserve">   Investment Property - Buildings</t>
  </si>
  <si>
    <t>50603010 02</t>
  </si>
  <si>
    <t>Property, Plant and Equipment</t>
  </si>
  <si>
    <t>50604000 00</t>
  </si>
  <si>
    <t>Land Outlay</t>
  </si>
  <si>
    <t xml:space="preserve">   Land </t>
  </si>
  <si>
    <t>50604010 01</t>
  </si>
  <si>
    <t>Land Improvement Outlay</t>
  </si>
  <si>
    <t>50604020 00</t>
  </si>
  <si>
    <t xml:space="preserve">   Aquaculture Structures</t>
  </si>
  <si>
    <t>50604020 01</t>
  </si>
  <si>
    <t xml:space="preserve">   Reforestration Projects</t>
  </si>
  <si>
    <t>50604020 02</t>
  </si>
  <si>
    <t xml:space="preserve">   Other Land Improvements</t>
  </si>
  <si>
    <t>50604020 99</t>
  </si>
  <si>
    <t>Infrastructure Outlay</t>
  </si>
  <si>
    <t>50604030 00</t>
  </si>
  <si>
    <t>50604030 01</t>
  </si>
  <si>
    <t>50604030 02</t>
  </si>
  <si>
    <t>50604030 03</t>
  </si>
  <si>
    <t>50604030 04</t>
  </si>
  <si>
    <t>50604030 05</t>
  </si>
  <si>
    <t>50604030 06</t>
  </si>
  <si>
    <t>50604030 07</t>
  </si>
  <si>
    <t>50604030 99</t>
  </si>
  <si>
    <t>Building and Structures Outlay</t>
  </si>
  <si>
    <t>50604040 00</t>
  </si>
  <si>
    <t>Buildings</t>
  </si>
  <si>
    <t>50604040 01</t>
  </si>
  <si>
    <t>Markets</t>
  </si>
  <si>
    <t>50604040 04</t>
  </si>
  <si>
    <t>Slaughterhouses</t>
  </si>
  <si>
    <t>50604040 05</t>
  </si>
  <si>
    <t>Hostels and Dormitories</t>
  </si>
  <si>
    <t>50604040 06</t>
  </si>
  <si>
    <t>Ground Water Monitoring Stations</t>
  </si>
  <si>
    <t>50604040 07</t>
  </si>
  <si>
    <t>Other Structures</t>
  </si>
  <si>
    <t>50604040 99</t>
  </si>
  <si>
    <t>Machinery and Equipment Outlay</t>
  </si>
  <si>
    <t>50604050 00</t>
  </si>
  <si>
    <t>Machinery</t>
  </si>
  <si>
    <t>50604050 01</t>
  </si>
  <si>
    <t>Office Equipment</t>
  </si>
  <si>
    <t>50604050 02</t>
  </si>
  <si>
    <t>Information and Communication</t>
  </si>
  <si>
    <t>50604050 03</t>
  </si>
  <si>
    <t>Agricultural and Forestry Equipment</t>
  </si>
  <si>
    <t>50604050 04</t>
  </si>
  <si>
    <t>Marine and Fishery Equipment</t>
  </si>
  <si>
    <t>50604050 05</t>
  </si>
  <si>
    <t>Communicaton Equipment</t>
  </si>
  <si>
    <t>50604050 07</t>
  </si>
  <si>
    <t>Construction Heavy Equipment</t>
  </si>
  <si>
    <t>50604050 08</t>
  </si>
  <si>
    <t>Disaster Response and Rescue Equipment</t>
  </si>
  <si>
    <t>50604050 09</t>
  </si>
  <si>
    <t>Medical Equipment</t>
  </si>
  <si>
    <t>50604050 11</t>
  </si>
  <si>
    <t>Printing Equipment</t>
  </si>
  <si>
    <t>50604050 12</t>
  </si>
  <si>
    <t>Sports Equipment</t>
  </si>
  <si>
    <t>50604050 13</t>
  </si>
  <si>
    <t>Technical and Scientific Equipment</t>
  </si>
  <si>
    <t>50604050 14</t>
  </si>
  <si>
    <t>Other Machinery and Equipment</t>
  </si>
  <si>
    <t>50604050 99</t>
  </si>
  <si>
    <t>Transportation Equipment Outlay</t>
  </si>
  <si>
    <t>50604060 00</t>
  </si>
  <si>
    <t>Motor Vehicle</t>
  </si>
  <si>
    <t>50604060 01</t>
  </si>
  <si>
    <t>Aircrafts and Aircrafts Ground Equipment</t>
  </si>
  <si>
    <t>50604060 03</t>
  </si>
  <si>
    <t>Watercrafts</t>
  </si>
  <si>
    <t>50604060 04</t>
  </si>
  <si>
    <t>Other Transportation Equipment</t>
  </si>
  <si>
    <t>50604060 99</t>
  </si>
  <si>
    <t>Furniture and Fixtures Outlay</t>
  </si>
  <si>
    <t>50604070 00</t>
  </si>
  <si>
    <t>Furniture and Fixtures</t>
  </si>
  <si>
    <t>50604070 01</t>
  </si>
  <si>
    <t>Books</t>
  </si>
  <si>
    <t>50604070 02</t>
  </si>
  <si>
    <t>Other Property, Plant and Equipment Outlay</t>
  </si>
  <si>
    <t>50604090 00</t>
  </si>
  <si>
    <t>50604090 01</t>
  </si>
  <si>
    <t>50604090 99</t>
  </si>
  <si>
    <t>Biological Assets Outlay</t>
  </si>
  <si>
    <t>50605000 00</t>
  </si>
  <si>
    <t>Bearer Biological Assets Outlay</t>
  </si>
  <si>
    <t>50605010 00</t>
  </si>
  <si>
    <t>Breeding Stocks</t>
  </si>
  <si>
    <t>50605010 01</t>
  </si>
  <si>
    <t>Livestock</t>
  </si>
  <si>
    <t>50605010 02</t>
  </si>
  <si>
    <t>Trees, Plants and Crops</t>
  </si>
  <si>
    <t>50605010 03</t>
  </si>
  <si>
    <t>Aquaculture</t>
  </si>
  <si>
    <t>50605010 04</t>
  </si>
  <si>
    <t>Other Bearer Biological Assests</t>
  </si>
  <si>
    <t>50605010 99</t>
  </si>
  <si>
    <t>Intangible Assets Outlay</t>
  </si>
  <si>
    <t>50606000 00</t>
  </si>
  <si>
    <t>Patents/Copyrights</t>
  </si>
  <si>
    <t>50606010 00</t>
  </si>
  <si>
    <t>Computer Software</t>
  </si>
  <si>
    <t>50606020 00</t>
  </si>
  <si>
    <t>Other Intangible Assets</t>
  </si>
  <si>
    <t>50606990 00</t>
  </si>
  <si>
    <t>B.  AUTOMATIC APPROPRIATIONS</t>
  </si>
  <si>
    <t>Retirement and Life Insurance Premium</t>
  </si>
  <si>
    <t xml:space="preserve">C.  SPECIAL PURPOSE FUNDS </t>
  </si>
  <si>
    <t>Pension and Gratuity Fund</t>
  </si>
  <si>
    <t>Budget Officer</t>
  </si>
  <si>
    <t>Chief Accountant</t>
  </si>
  <si>
    <t>FAR No. 1-B</t>
  </si>
  <si>
    <t>List of Allotments and Sub-Allotments</t>
  </si>
  <si>
    <t>As of June 30, 2017</t>
  </si>
  <si>
    <t>AGRICULTURE</t>
  </si>
  <si>
    <t>AGRICULTURAL TRAINING INSTITUTE</t>
  </si>
  <si>
    <t>X</t>
  </si>
  <si>
    <t>Funding Source Code (as clustered) : __________101_________________</t>
  </si>
  <si>
    <t xml:space="preserve">       (e.g. Old Fund Code: 101,102, 151)</t>
  </si>
  <si>
    <t>Allotments / Sub-Allotments</t>
  </si>
  <si>
    <t>Funding Source</t>
  </si>
  <si>
    <t>Allotments / Sub-Allotments received from COs / ROs</t>
  </si>
  <si>
    <t>Sub-Allotment to Regions/Operating Units</t>
  </si>
  <si>
    <t>Total Allotments / Net of Sub-allotments</t>
  </si>
  <si>
    <t xml:space="preserve">No. </t>
  </si>
  <si>
    <t>Number</t>
  </si>
  <si>
    <t>Date</t>
  </si>
  <si>
    <t>Description</t>
  </si>
  <si>
    <t>UACS Code</t>
  </si>
  <si>
    <t xml:space="preserve">CO </t>
  </si>
  <si>
    <t>03</t>
  </si>
  <si>
    <t>9=(6+7+8)</t>
  </si>
  <si>
    <t>13=(10+11+12)</t>
  </si>
  <si>
    <t>14 = (6+10)</t>
  </si>
  <si>
    <t>15 = (7+11)</t>
  </si>
  <si>
    <t>16 = (8 + 12)</t>
  </si>
  <si>
    <t>17=(14+15+16)</t>
  </si>
  <si>
    <t>A.  Allotments received from DBM</t>
  </si>
  <si>
    <t>Comprehensive Release per Annex A and 
A-1 of NBC No. 551</t>
  </si>
  <si>
    <t>Agency Specific Budget</t>
  </si>
  <si>
    <t>1 01 101</t>
  </si>
  <si>
    <t xml:space="preserve">GARO No. 2014-1 (RLIP) </t>
  </si>
  <si>
    <t>1 04 102</t>
  </si>
  <si>
    <t>SARO (MPBF)</t>
  </si>
  <si>
    <t>1 01 406</t>
  </si>
  <si>
    <t>Sub-total</t>
  </si>
  <si>
    <t>B. Sub-allotments received from</t>
  </si>
  <si>
    <t xml:space="preserve">     Central Office/Regional Office</t>
  </si>
  <si>
    <t>101-2017-01-08</t>
  </si>
  <si>
    <t>A.III.-Implementation of Various ESET Activities 302030006</t>
  </si>
  <si>
    <t>Automatic Appro.</t>
  </si>
  <si>
    <t>101-2017-01-24</t>
  </si>
  <si>
    <t>302030006 Implementation of Various ESET (4H Program) FY 2017</t>
  </si>
  <si>
    <t>101-2017-02-51</t>
  </si>
  <si>
    <t>302030005 Organic Agriculture FY 2017</t>
  </si>
  <si>
    <t>101-2017-02-83</t>
  </si>
  <si>
    <t>302030004 HVCDP FY 2017</t>
  </si>
  <si>
    <t>101-2017-02-68</t>
  </si>
  <si>
    <t>101-2017-02-100</t>
  </si>
  <si>
    <t>101-2017-02-125</t>
  </si>
  <si>
    <t>302030003 Implementation of Various ESET (CORN Program) FY 2017</t>
  </si>
  <si>
    <t>101-2017-02-138</t>
  </si>
  <si>
    <t>A.III.Implementation of Various ESET Activities 302030006</t>
  </si>
  <si>
    <t>101-2017-02-146</t>
  </si>
  <si>
    <t>302030002 Livestock Program FY 2017 ESETS</t>
  </si>
  <si>
    <t>101-2017-02-176</t>
  </si>
  <si>
    <t>101-2017-02-161</t>
  </si>
  <si>
    <t>302030006 Implementation of Various ESET (RBO Program) FY 2017</t>
  </si>
  <si>
    <t>101-2017-02-168</t>
  </si>
  <si>
    <t>101-2017-02-183</t>
  </si>
  <si>
    <t>101-2017-02-229</t>
  </si>
  <si>
    <t>101-2017-02-218</t>
  </si>
  <si>
    <t>101-2017-02-252</t>
  </si>
  <si>
    <t>302030001 Rice Program FY 2017</t>
  </si>
  <si>
    <t>101-2017-02-263</t>
  </si>
  <si>
    <t>101-2017-02-282</t>
  </si>
  <si>
    <t>101-2017-03-306</t>
  </si>
  <si>
    <t>101-2017-03-323</t>
  </si>
  <si>
    <t>101-2017-03-344</t>
  </si>
  <si>
    <t>101-2017-03-354</t>
  </si>
  <si>
    <t>101-2017-03-370</t>
  </si>
  <si>
    <t>101-2017-03-391</t>
  </si>
  <si>
    <t>101-2017-03-407</t>
  </si>
  <si>
    <t>101-2017-03-415</t>
  </si>
  <si>
    <t>101-2017-03-432</t>
  </si>
  <si>
    <t>101-2017-03-447</t>
  </si>
  <si>
    <t>101-2017-03-479</t>
  </si>
  <si>
    <t>101-2017-03-497</t>
  </si>
  <si>
    <t>101-2017-03-461</t>
  </si>
  <si>
    <t>101-2017-03-505</t>
  </si>
  <si>
    <t>101-2017-03-513</t>
  </si>
  <si>
    <t>101-2017-03-528</t>
  </si>
  <si>
    <t>101-2017-04-546</t>
  </si>
  <si>
    <t>101 101</t>
  </si>
  <si>
    <t>101-2017-04-557</t>
  </si>
  <si>
    <t>101-2017-04-567</t>
  </si>
  <si>
    <t>101-2017-04-582</t>
  </si>
  <si>
    <t>101-2017-04-597</t>
  </si>
  <si>
    <t>101-2017-04-602</t>
  </si>
  <si>
    <t>101-2017-04-605</t>
  </si>
  <si>
    <t>101-2017-04-618</t>
  </si>
  <si>
    <t>101-2017-04-633</t>
  </si>
  <si>
    <t>101-2017-04-645</t>
  </si>
  <si>
    <t>101-2017-05-694</t>
  </si>
  <si>
    <t>101-2017-05-703</t>
  </si>
  <si>
    <t>101-2017-05-714</t>
  </si>
  <si>
    <t>101-2017-05-729</t>
  </si>
  <si>
    <t>101-2017-05-764</t>
  </si>
  <si>
    <t>101-2017-06-804</t>
  </si>
  <si>
    <t>101-2017-06-817</t>
  </si>
  <si>
    <t>101-2017-06-836</t>
  </si>
  <si>
    <t>101-2017-06-848</t>
  </si>
  <si>
    <t>101-2017-06-872</t>
  </si>
  <si>
    <t>Regular Appropriation 100010000 GMS  FY2017</t>
  </si>
  <si>
    <t>101-2017-06-887</t>
  </si>
  <si>
    <t>101-2017-06-899</t>
  </si>
  <si>
    <t>101-2017-06-912</t>
  </si>
  <si>
    <t>101-2017-07-944</t>
  </si>
  <si>
    <t>101-2017-07-959</t>
  </si>
  <si>
    <t>MPBF FY 2017</t>
  </si>
  <si>
    <t>101-2017-07-977</t>
  </si>
  <si>
    <t>101-2017-07-989</t>
  </si>
  <si>
    <t>101-2017-07-995</t>
  </si>
  <si>
    <t>101-2017-07-936</t>
  </si>
  <si>
    <t>101-2017-08-1015</t>
  </si>
  <si>
    <t>101-2017-08-1028</t>
  </si>
  <si>
    <t>101-2017-08-1037</t>
  </si>
  <si>
    <t>101-2017-08-1056</t>
  </si>
  <si>
    <t>101-2017-08-1062</t>
  </si>
  <si>
    <t>101-2017-09-1092</t>
  </si>
  <si>
    <t>101-2017-09-1093</t>
  </si>
  <si>
    <t>101-2017-08-1120</t>
  </si>
  <si>
    <t>101-2017-08-1135</t>
  </si>
  <si>
    <t>101-2017-08-1145</t>
  </si>
  <si>
    <t>101-2017-08-1164</t>
  </si>
  <si>
    <t>101-2017-08-1171</t>
  </si>
  <si>
    <t>101-2017-08-1182</t>
  </si>
  <si>
    <t>Total Allotments</t>
  </si>
  <si>
    <t>Summary by Funding Source Code:</t>
  </si>
  <si>
    <t>MPBF</t>
  </si>
  <si>
    <t>Prepared By:</t>
  </si>
  <si>
    <t>JUN C. BORJA, CPA</t>
  </si>
  <si>
    <t>AO II/Budget Officer</t>
  </si>
  <si>
    <t>INSTRUCTIONS:</t>
  </si>
  <si>
    <t>1.</t>
  </si>
  <si>
    <r>
      <t xml:space="preserve">The list of Allotments and Sub-Allotments shall be prepared to support the quarterly SAAODB per  </t>
    </r>
    <r>
      <rPr>
        <b/>
        <sz val="12"/>
        <rFont val="Cambria"/>
        <family val="1"/>
        <scheme val="major"/>
      </rPr>
      <t xml:space="preserve"> FAR No. 1.</t>
    </r>
  </si>
  <si>
    <t>2.</t>
  </si>
  <si>
    <r>
      <t xml:space="preserve">Columns </t>
    </r>
    <r>
      <rPr>
        <b/>
        <sz val="12"/>
        <rFont val="Cambria"/>
        <family val="1"/>
        <scheme val="major"/>
      </rPr>
      <t>1</t>
    </r>
    <r>
      <rPr>
        <sz val="12"/>
        <rFont val="Cambria"/>
        <family val="1"/>
        <scheme val="major"/>
      </rPr>
      <t xml:space="preserve"> to </t>
    </r>
    <r>
      <rPr>
        <b/>
        <sz val="12"/>
        <rFont val="Cambria"/>
        <family val="1"/>
        <scheme val="major"/>
      </rPr>
      <t>17</t>
    </r>
    <r>
      <rPr>
        <sz val="12"/>
        <rFont val="Cambria"/>
        <family val="1"/>
        <scheme val="major"/>
      </rPr>
      <t xml:space="preserve"> shall reflect the following information:</t>
    </r>
  </si>
  <si>
    <t>Column 1 -  sequential numbering to determine how many obligational authorities were received / issued.</t>
  </si>
  <si>
    <t>Columns 2 and 3 -  Assigned allotment / Sub-allotment numbers and the date of issuance.</t>
  </si>
  <si>
    <t>Columns 4 and 5 -  the source of the current year allotments/ sub-allotments - Agency specific budget, Special Purpose Funds, Automatic Appropriations i.e., RLIP, SAGF, etc. and the corresponding Funding Source Code.</t>
  </si>
  <si>
    <t xml:space="preserve">Columns 6 to 8 - the amount of Allotments and Sub-Allotments transferred from Central Office / Regional Offices under each allotment class should tally with the amount reflected in Column 9 of FAR Nos. 1 and 1-A. </t>
  </si>
  <si>
    <t>Column 9 - sum of columns 6, 7 and 8.</t>
  </si>
  <si>
    <t xml:space="preserve">Columns 10 to 12 - the amount of Sub-Allotments transferred to Regional Offices / Operating Units. Total transfers to other OUs under each allotment class should tally with the amount reflected in Column 8 of FAR Nos. 1 and 1-A. </t>
  </si>
  <si>
    <t>Column 13 - sum of columns 10, 11 and 12.</t>
  </si>
  <si>
    <t>Columns 14 to 17 - total of columns 9 and 13 by allotment class.</t>
  </si>
  <si>
    <t>Appendix 18</t>
  </si>
  <si>
    <t>FAR no. 1.A</t>
  </si>
  <si>
    <t>STATEMENT OF APPROPRIATIONS, ALLOTMENTS, OBLIGATIONS, DISBURSEMENTS AND BALANCES</t>
  </si>
  <si>
    <t>As of the Quarter Ending _______ __, 2017</t>
  </si>
  <si>
    <t>Department:  Department of Agriculture (DA)</t>
  </si>
  <si>
    <t>Entity Name: Office of the Secretary</t>
  </si>
  <si>
    <t>Operating Unit: Agricultural Training Institute RTC 4B</t>
  </si>
  <si>
    <t>Organization Code (UACS): 050010200001</t>
  </si>
  <si>
    <t>Funding Source Code (as Clustered): 01 - Regular Agency Fund</t>
  </si>
  <si>
    <t>Program/Activity/Project (P/A/P) and Account Title</t>
  </si>
  <si>
    <t>Appropriations</t>
  </si>
  <si>
    <t>Allotments</t>
  </si>
  <si>
    <t xml:space="preserve">Current Year Obligations  </t>
  </si>
  <si>
    <t xml:space="preserve">Disbursements </t>
  </si>
  <si>
    <t>Balances</t>
  </si>
  <si>
    <t>Authorized Appropriations</t>
  </si>
  <si>
    <t>Adjustments</t>
  </si>
  <si>
    <t>Adjusted Appropriations</t>
  </si>
  <si>
    <t>Allotments Received</t>
  </si>
  <si>
    <t>Adjustments (Withdrawal, Realignment)</t>
  </si>
  <si>
    <t>Transfer To</t>
  </si>
  <si>
    <t>Transfer From</t>
  </si>
  <si>
    <t>Adjusted Total Allotments</t>
  </si>
  <si>
    <t>1st Quarter ending March 31</t>
  </si>
  <si>
    <t xml:space="preserve">April </t>
  </si>
  <si>
    <t>2nd Quarter ending June 30</t>
  </si>
  <si>
    <t>July</t>
  </si>
  <si>
    <t xml:space="preserve">3rd Quarter ending Sept. 30 </t>
  </si>
  <si>
    <t>4th Quarter ending Dec. 31</t>
  </si>
  <si>
    <t>3rd Quarter ending Sept. 30</t>
  </si>
  <si>
    <t>Unreleased Appropriations</t>
  </si>
  <si>
    <t>Unobligated Allotment</t>
  </si>
  <si>
    <t>Unpaid Obligations (15-20)=(23+24)</t>
  </si>
  <si>
    <t>Due and Allotment</t>
  </si>
  <si>
    <t>6</t>
  </si>
  <si>
    <t>10=[{6+(-)7}-8+9]</t>
  </si>
  <si>
    <t>11.a</t>
  </si>
  <si>
    <t>11.b</t>
  </si>
  <si>
    <t>11.c</t>
  </si>
  <si>
    <t>13.a</t>
  </si>
  <si>
    <t>13.b</t>
  </si>
  <si>
    <t>13.c</t>
  </si>
  <si>
    <t>14.a</t>
  </si>
  <si>
    <t>14.b</t>
  </si>
  <si>
    <t>14.c</t>
  </si>
  <si>
    <t>15=(11+12+13+   14)</t>
  </si>
  <si>
    <t>17.a</t>
  </si>
  <si>
    <t>17.b</t>
  </si>
  <si>
    <t>17.c</t>
  </si>
  <si>
    <t>18.a</t>
  </si>
  <si>
    <t>18.b</t>
  </si>
  <si>
    <t>18.c</t>
  </si>
  <si>
    <t>19.a</t>
  </si>
  <si>
    <t>19.b</t>
  </si>
  <si>
    <t>19.c</t>
  </si>
  <si>
    <t>20=(16+17+  18+19)</t>
  </si>
  <si>
    <t>21=(5-10)</t>
  </si>
  <si>
    <t>22=(10-15)</t>
  </si>
  <si>
    <t>CURRENT YEAR BUDGET/APPROPRIATIONS</t>
  </si>
  <si>
    <t>I. AGENCY SPECIFIC BUDGET</t>
  </si>
  <si>
    <t>100010000 (Personnel Services - GMS) FY 2017</t>
  </si>
  <si>
    <t xml:space="preserve">   Salaries and Wages</t>
  </si>
  <si>
    <t xml:space="preserve">Salaries and Wages - Civilian </t>
  </si>
  <si>
    <t>5-01-01-010-01</t>
  </si>
  <si>
    <t xml:space="preserve">   Personal Economic Relief Allowance (PERA)</t>
  </si>
  <si>
    <t xml:space="preserve">PERA-Civilian </t>
  </si>
  <si>
    <t>5-01-02-010-01</t>
  </si>
  <si>
    <t>Representation Allowance (RA)</t>
  </si>
  <si>
    <t>5-01-02-020-00</t>
  </si>
  <si>
    <t>5-01-02-030-01</t>
  </si>
  <si>
    <t xml:space="preserve">   Clothing/Uniform Allowance</t>
  </si>
  <si>
    <t xml:space="preserve">Clothing/Uniform Allowance-Civilian </t>
  </si>
  <si>
    <t>5-01-02-040-01</t>
  </si>
  <si>
    <t xml:space="preserve">   Year End Bonus</t>
  </si>
  <si>
    <t xml:space="preserve">Year End Bonus-Civilian </t>
  </si>
  <si>
    <t>5-01-02-140-01</t>
  </si>
  <si>
    <t xml:space="preserve">   Cash Gift</t>
  </si>
  <si>
    <t xml:space="preserve">Cash Gift-Civilian </t>
  </si>
  <si>
    <t>5-01-02-150-01</t>
  </si>
  <si>
    <t xml:space="preserve">   Other Bonuses and Allowances</t>
  </si>
  <si>
    <t xml:space="preserve">Collective Negotiation Agreement Incentive-Civilian </t>
  </si>
  <si>
    <t>5-01-02-990-11</t>
  </si>
  <si>
    <t>Productivity Enhancement Incentive-Civilian</t>
  </si>
  <si>
    <t>5-01-02-990-12</t>
  </si>
  <si>
    <t>Mid-Year Bonus - Civilian</t>
  </si>
  <si>
    <t>5-01-02-990-36</t>
  </si>
  <si>
    <t xml:space="preserve">   Personnel Benefit Contributions</t>
  </si>
  <si>
    <t>Retirement and Life Insurance Premiums</t>
  </si>
  <si>
    <t>5-01-03-010-01</t>
  </si>
  <si>
    <t>Pag-IBIG-Civilian</t>
  </si>
  <si>
    <t>5-01-03-020-01</t>
  </si>
  <si>
    <t xml:space="preserve">PhilHealth-Civilian </t>
  </si>
  <si>
    <t>5-01-03-030-01</t>
  </si>
  <si>
    <t>ECIP-Civilian</t>
  </si>
  <si>
    <t>5-01-03-040-01</t>
  </si>
  <si>
    <t xml:space="preserve">   Other Personnel Benefits</t>
  </si>
  <si>
    <t xml:space="preserve">Lump-sum for Step Increments-Length of Service </t>
  </si>
  <si>
    <t>5-01-04-990-10</t>
  </si>
  <si>
    <t>5-01-04-990-99</t>
  </si>
  <si>
    <t>Sub-Total 100010000 (Personnel Services - GMS) FY 2017</t>
  </si>
  <si>
    <t>100010000 (Maintenance and Other Operating Expenses - GMS) FY 2017</t>
  </si>
  <si>
    <t xml:space="preserve">   Traveling Expenses</t>
  </si>
  <si>
    <t>Traveling Expenses-Local</t>
  </si>
  <si>
    <t>5-02-01-010-00</t>
  </si>
  <si>
    <t>Traveling Expenses-Foreign</t>
  </si>
  <si>
    <t>5-02-01-020-00</t>
  </si>
  <si>
    <t xml:space="preserve">   Training and Scholarship Expenses</t>
  </si>
  <si>
    <t>5-02-02-010-02</t>
  </si>
  <si>
    <t>5-02-02-020-00</t>
  </si>
  <si>
    <t xml:space="preserve">   Supplies and Materials Expenses</t>
  </si>
  <si>
    <t xml:space="preserve">Office Supplies Expenses </t>
  </si>
  <si>
    <t>5-02-03-010-02</t>
  </si>
  <si>
    <t>5-02-03-020-00</t>
  </si>
  <si>
    <t>5-02-03-090-00</t>
  </si>
  <si>
    <t>5-02-03-100-00</t>
  </si>
  <si>
    <r>
      <t xml:space="preserve">   </t>
    </r>
    <r>
      <rPr>
        <b/>
        <sz val="14"/>
        <rFont val="Calibri"/>
        <family val="2"/>
        <scheme val="minor"/>
      </rPr>
      <t>Semi-Expendable Furniture, Fixtures and Books Expenses</t>
    </r>
  </si>
  <si>
    <t>5-02-03-990-00</t>
  </si>
  <si>
    <t xml:space="preserve">   Utility Expenses</t>
  </si>
  <si>
    <t>5-02-04-010-00</t>
  </si>
  <si>
    <t>5-02-04-020-00</t>
  </si>
  <si>
    <t xml:space="preserve">   Communication Expenses</t>
  </si>
  <si>
    <t xml:space="preserve">Postage and Courier Expenses </t>
  </si>
  <si>
    <t>5-02-05-010-00</t>
  </si>
  <si>
    <t xml:space="preserve">   Telephone Expenses</t>
  </si>
  <si>
    <t xml:space="preserve">Telephone Expenses-Mobile </t>
  </si>
  <si>
    <t>5-02-05-020-01</t>
  </si>
  <si>
    <t>Telephone Expenses-Landline</t>
  </si>
  <si>
    <t>5-02-05-020-02</t>
  </si>
  <si>
    <t>5-02-05-030-00</t>
  </si>
  <si>
    <t>Cable, Satellite, Telegraph and Radio Expenses</t>
  </si>
  <si>
    <t>5-02-05-040-00</t>
  </si>
  <si>
    <r>
      <t xml:space="preserve">   </t>
    </r>
    <r>
      <rPr>
        <b/>
        <sz val="14"/>
        <rFont val="Calibri"/>
        <family val="2"/>
        <scheme val="minor"/>
      </rPr>
      <t>Awards/Rewards Expenses</t>
    </r>
  </si>
  <si>
    <t>5-02-06-020-00</t>
  </si>
  <si>
    <t xml:space="preserve">   Confidential, Intelligence and Miscellanes Expenses</t>
  </si>
  <si>
    <t>5-02-10-030-00</t>
  </si>
  <si>
    <t xml:space="preserve">   Legal Services</t>
  </si>
  <si>
    <t>5-02-11-010-00</t>
  </si>
  <si>
    <t>5-02-11-020-00</t>
  </si>
  <si>
    <t xml:space="preserve">   Consultancy Services</t>
  </si>
  <si>
    <t>5-02-11-030-00</t>
  </si>
  <si>
    <t>5-02-11-990-00</t>
  </si>
  <si>
    <t xml:space="preserve">   General Services</t>
  </si>
  <si>
    <t>5-02-12-020-00</t>
  </si>
  <si>
    <t>5-02-12-030-00</t>
  </si>
  <si>
    <t xml:space="preserve">   Other General Services</t>
  </si>
  <si>
    <t>5-02-12-990-00</t>
  </si>
  <si>
    <t xml:space="preserve">   Repairs and Maintenenance</t>
  </si>
  <si>
    <t xml:space="preserve">Repairs and Maintenance-Buildings </t>
  </si>
  <si>
    <t>5-02-13-040-01</t>
  </si>
  <si>
    <t xml:space="preserve">Repairs and Maintenance-Office Equipment </t>
  </si>
  <si>
    <t>5-02-13-050-02</t>
  </si>
  <si>
    <t>Repairs and Maintenance-Other Machinery and Equipment</t>
  </si>
  <si>
    <t>5-02-13-050-99</t>
  </si>
  <si>
    <t>Repairs and Maintenance-Motor Vehicles</t>
  </si>
  <si>
    <t>5-02-13-060-01</t>
  </si>
  <si>
    <t xml:space="preserve">Repairs and Maintenance-Furniture and  Fixtures </t>
  </si>
  <si>
    <t>5-02-13-070-00</t>
  </si>
  <si>
    <t>Repairs and Maintenance-Semi-Expendable Machinery</t>
  </si>
  <si>
    <t>5-02-13-210-01</t>
  </si>
  <si>
    <t xml:space="preserve">Repairs and Maintenance-Semi-Expendable Office Equipment </t>
  </si>
  <si>
    <t>5-02-13-210-02</t>
  </si>
  <si>
    <t>Repairs and Maintenance-Semi-Expendable Communication Equipment</t>
  </si>
  <si>
    <t>5-02-13-210-07</t>
  </si>
  <si>
    <t>Repairs and Maintenance-Semi-Expendable Technical and Scientific Equipment</t>
  </si>
  <si>
    <t>5-02-13-210-13</t>
  </si>
  <si>
    <t>Repairs and Maintenance-Semi-Expendable Other Machinery and Equipment</t>
  </si>
  <si>
    <t>5-02-13-210-99</t>
  </si>
  <si>
    <t>5-02-13-990-99</t>
  </si>
  <si>
    <t xml:space="preserve">   Financial Assistance/Subsidy</t>
  </si>
  <si>
    <t>Financial Assistance to Local Government Units</t>
  </si>
  <si>
    <t>5-02-14-030-00</t>
  </si>
  <si>
    <t xml:space="preserve">   Taxes, Insurance Premiums and Other Fees</t>
  </si>
  <si>
    <t xml:space="preserve">Taxes, Duties and Licenses </t>
  </si>
  <si>
    <t>5-02-15-010-01</t>
  </si>
  <si>
    <t xml:space="preserve">Fidelity Bond Premiums </t>
  </si>
  <si>
    <t>5-02-15-020-00</t>
  </si>
  <si>
    <t>5-02-15-030-00</t>
  </si>
  <si>
    <t>5-02-16-010-00</t>
  </si>
  <si>
    <t xml:space="preserve">   Other Maintenance and Operating Expenses</t>
  </si>
  <si>
    <t>5-02-99-010-00</t>
  </si>
  <si>
    <t>5-02-99-020-00</t>
  </si>
  <si>
    <t>Representation Expenses</t>
  </si>
  <si>
    <t>5-02-99-030-00</t>
  </si>
  <si>
    <t>5-02-99-040-00</t>
  </si>
  <si>
    <t xml:space="preserve">   Rent/Lease Expenses</t>
  </si>
  <si>
    <t xml:space="preserve">Rents-Buildings and Structures </t>
  </si>
  <si>
    <t>5-02-99-050-01</t>
  </si>
  <si>
    <t>Rents-Motor Vehicles</t>
  </si>
  <si>
    <t>5-02-99-050-03</t>
  </si>
  <si>
    <t xml:space="preserve">Rents-Equipment </t>
  </si>
  <si>
    <t>5-02-99-050-04</t>
  </si>
  <si>
    <t>Membership Dues and Contributions to Organizations</t>
  </si>
  <si>
    <t>5-02-99-060-00</t>
  </si>
  <si>
    <t xml:space="preserve">   Subscription Expenses</t>
  </si>
  <si>
    <t>Subscription Expenses - Library and Other Reading Materials</t>
  </si>
  <si>
    <t>5-02-99-070-04</t>
  </si>
  <si>
    <t>Other Subscription Expenses</t>
  </si>
  <si>
    <t>5-02-99-070-99</t>
  </si>
  <si>
    <t>5-02-99-080-00</t>
  </si>
  <si>
    <t xml:space="preserve">Other Maintenance and Operating Expenses  </t>
  </si>
  <si>
    <t>5-02-99-990-99</t>
  </si>
  <si>
    <t>Sub-Total 100010000 (Maintenance &amp; Operating Expenses - GMS) FY 2017</t>
  </si>
  <si>
    <t>100010000 (Capital Outlay - GMS) FY 2017</t>
  </si>
  <si>
    <t xml:space="preserve">   Buildings</t>
  </si>
  <si>
    <t>5-06-04-040-01</t>
  </si>
  <si>
    <t>5-06-04-040-03</t>
  </si>
  <si>
    <t>5-06-04-050-02</t>
  </si>
  <si>
    <t>Motor Vehicles</t>
  </si>
  <si>
    <t>5-06-04-060-01</t>
  </si>
  <si>
    <t>5-06-04-070-01</t>
  </si>
  <si>
    <t>Sub-Total 100010000 (Capital Outlay - GMS) FY 2017</t>
  </si>
  <si>
    <t>100010000 (FinEx - GMS) FY 2017</t>
  </si>
  <si>
    <t xml:space="preserve">   Interest Expenses</t>
  </si>
  <si>
    <t>5-03-01-040-00</t>
  </si>
  <si>
    <t>Sub-Total 100010000 (FinEx - GMS) FY 2017</t>
  </si>
  <si>
    <t>Sub-Total 100010000 (PS, MOOE, CO and FinEx - GMS) FY 2017</t>
  </si>
  <si>
    <t>302030001 (Rice Program) FY 2017</t>
  </si>
  <si>
    <t>Sub-Total: 302030001 (Rice Program) FY 2017</t>
  </si>
  <si>
    <t>302030002 (Livestock Program) FY 2017</t>
  </si>
  <si>
    <t>Sub-Total: 302030002 (Livestock Program) FY 2017</t>
  </si>
  <si>
    <t>302030003 (Corn Program) FY 2017</t>
  </si>
  <si>
    <t>Sub-Total: 302030003 (Corn Program) FY 2017</t>
  </si>
  <si>
    <t>302030004 (HVCDP) FY 2017</t>
  </si>
  <si>
    <t>Sub-Total: 302030004 (HVCDP Program) FY 2017</t>
  </si>
  <si>
    <t>302030005 (Organic Agriculture) FY 2017</t>
  </si>
  <si>
    <t>Sub-Total: 302030005 (Organic Agriculture Program) FY 2017</t>
  </si>
  <si>
    <t>Sub-Total: 302030001-5  (Rice, Livestock, Corn, HVCDP, OA) FY 2017</t>
  </si>
  <si>
    <t>302030006 (Personnel Services) FY 2017</t>
  </si>
  <si>
    <t>Sub-total 302030006 (Personnel Services) FY 2017</t>
  </si>
  <si>
    <t>302030006 (Maintenance &amp; Other Operating Expense) FY 2017</t>
  </si>
  <si>
    <t>Sub-Total 302030006 (Maintenance &amp; Other Operating Expense) FY 2017</t>
  </si>
  <si>
    <t>302030006 (Capital Outlay) FY 2017</t>
  </si>
  <si>
    <t>Sub-Total 302030006 (Capital Outlay) FY 2017</t>
  </si>
  <si>
    <t>Sub-Total 302030006 (PS, MOOE and CO) FY 2017</t>
  </si>
  <si>
    <t>407020004 (MALMAR) FY 2017</t>
  </si>
  <si>
    <t>Locally Funded Projects</t>
  </si>
  <si>
    <t>Sub-Total 407020004 (MALMAR) FY 2017</t>
  </si>
  <si>
    <t>302030006 (4H) FY 2017</t>
  </si>
  <si>
    <t>Sub-Total: 302030006 (4H Program) (ESETS) FY 2017</t>
  </si>
  <si>
    <t>302030006 (RBO) FY 2017</t>
  </si>
  <si>
    <t>Sub-Total: 302030006 (RBO Program) (ESETS) FY 2017</t>
  </si>
  <si>
    <t>Sub-Total: Locally Funded Projects (MALMAR, 4H and RBO) FY 2017</t>
  </si>
  <si>
    <t>II. AUTOMATIC APPROPRIATIONS</t>
  </si>
  <si>
    <t xml:space="preserve">   Automatic Appropriations</t>
  </si>
  <si>
    <t>Life and Retirement Insurance contribution</t>
  </si>
  <si>
    <t>Sub-Total (Automatic Appropriations) FY 2017</t>
  </si>
  <si>
    <t>III. SPECIAL PURPOSE FUND</t>
  </si>
  <si>
    <t xml:space="preserve">   Automatic Appropriations - GMS</t>
  </si>
  <si>
    <t>Sub-Total (Automatic Appropriations - GMS) FY 2017</t>
  </si>
  <si>
    <t xml:space="preserve">   Automatic Appropriations - MPBF</t>
  </si>
  <si>
    <t>Sub-Total (Automatic Appropriations - MPBF) FY 2017</t>
  </si>
  <si>
    <t>(Personnel Services - MPBF) FY 2017</t>
  </si>
  <si>
    <t>Performance Based-Bonus</t>
  </si>
  <si>
    <t>5-01-02-990-14</t>
  </si>
  <si>
    <t>Sub-Total (Personnel Services - MPBF) FY 2017</t>
  </si>
  <si>
    <t>(Maintenance and Other Operating Expenses - MPBF) FY 2017</t>
  </si>
  <si>
    <t>Sub-Total (Maintenance &amp; Operating Expenses - MPBF) FY 2017</t>
  </si>
  <si>
    <t>(Capital Outlay - MPBF) FY 2017</t>
  </si>
  <si>
    <t>Sub-Total (Capital Outlay - MPBF) FY 2017</t>
  </si>
  <si>
    <t>Sub-Total (PS, MOOE and CO - MPBF) FY 2017</t>
  </si>
  <si>
    <t>Prepared by:</t>
  </si>
  <si>
    <t>Approved by:</t>
  </si>
  <si>
    <t>_______________________________________________________________</t>
  </si>
  <si>
    <t>Agency Head/Department Secretary</t>
  </si>
  <si>
    <t>Date:_____________________________________________</t>
  </si>
  <si>
    <t>Instructions:</t>
  </si>
  <si>
    <t>(Do not include in printing)</t>
  </si>
  <si>
    <t xml:space="preserve">1. The Detailed Summary of Obligations, Disbursements and Unpaid Obligations shall be: </t>
  </si>
  <si>
    <t>a.)   Prepared by all agencies' central offices/regional offices/operating units in reporting the details of the obligations and corresponding disbursements/payments made for the current year.</t>
  </si>
  <si>
    <t>For highly decentralized departments (such as DepEd, DPWH, DA etc.) the lower operating units (provincial/division/district/field offices) shall submit a copy of their reports to the Regional Office (RO) for consolidation.  Subsequently, the RO shall prepare a consolidated report (RO and OUs under its coverage) and submit the same to the Central Office (CO).  In turn, the CO shall prepare an overall consolidated report (CO, RO, and all OUs).</t>
  </si>
  <si>
    <t xml:space="preserve">b.)   Presented by fund (Fund 101, 151, etc), by P/A/P, by allotment class (PS, MOOE, CO) and by object of expenditures consistent with the Revised Chart of Accounts. </t>
  </si>
  <si>
    <t xml:space="preserve">c.)   Certified correct by the Budget Officer (data on obligations) Chief Accountant (data on disbursements).  This shall be approved by Head of Agency/Authorized Representative.   </t>
  </si>
  <si>
    <t xml:space="preserve">d.)   Submitted to the Government Accountancy Sector, Commission on Audit (copy furnished the Audit Team Leader) and the Department of Budget and Management (DBM).  </t>
  </si>
  <si>
    <t xml:space="preserve">In submitting their reports to DBM, agencies and OUs under the coverage of DBM Central Office shall submit their reports directly to the Budget and Management Bureau (BMB) concerned.  In the case however of DepEd, DOH, DPWH, TESDA, SUCs and CHED, their ROs and lowest OUs shall submit their reports directly to the DBM RO concerned.  The CO of these departments/agencies shall also submit a consolidated department/agency report to the BMB concerned.   </t>
  </si>
  <si>
    <t xml:space="preserve"> e.)   Due for submission to COA and DBM within 30 days after the end of the quarter. </t>
  </si>
  <si>
    <t>2. Columns 1 to 13 shall reflect the following information:</t>
  </si>
  <si>
    <t>Column 1 - account title of the object of expenditures by allotment class and by source of fund.</t>
  </si>
  <si>
    <t>Column 2 - account code of the oject of expenditures.</t>
  </si>
  <si>
    <t>Columns 3,4,5 and 6 - total amount of obligations for the quarter, including adjustments/cancellation of obligations.</t>
  </si>
  <si>
    <t>Column 7 - total of the obligations for the year.</t>
  </si>
  <si>
    <t>Columns 8,9,10 and 11 - total disbursements/payments made for current year obligations for each quarter, including adjustments/cancellation of payments.</t>
  </si>
  <si>
    <t xml:space="preserve">Column 12 - total disbursements for the calendar year pertaining to current year obligations </t>
  </si>
  <si>
    <t>Column 13 - unpaid obligations (obligations less disbursements) as of end of the reporting period.  The balance is categorized into Accounts Payable and Not Yet Due and Demandable Obligations.   The balance as of end of the 4th Quarter (December 31) shall be forwarded or reflected as Balance, Beginning of the Year in the  Summary of Prior Year's Obligations, Disbursements and Unpaid Prior Year Obligations of the immediately succeeding year (format per Annex C).</t>
  </si>
  <si>
    <t>Appendix 17</t>
  </si>
  <si>
    <t>FAR No. 1</t>
  </si>
  <si>
    <t>SUMMARY OF APPROPRIATIONS, ALLOTMENTS, OBLIGATIONS, DISBURSEMENTS AND BALANCES  BY OBJECT OF EXPENDITURES</t>
  </si>
  <si>
    <t>As of Quarter Ending _______ __, 2017</t>
  </si>
  <si>
    <t>UACS 
CODE</t>
  </si>
  <si>
    <t>Current Year Obligations</t>
  </si>
  <si>
    <t>Current Year Disbursements</t>
  </si>
  <si>
    <t>Authorized Appropriation</t>
  </si>
  <si>
    <t>Adjustments 
(Transfer To/From, Realignment)</t>
  </si>
  <si>
    <t xml:space="preserve">Transfer To </t>
  </si>
  <si>
    <t>1st Quarter Ending 'March 31</t>
  </si>
  <si>
    <t xml:space="preserve">2nd Quarter Ending 'June 
30 </t>
  </si>
  <si>
    <t>3rd Quarter Ending 'Sept. 
30</t>
  </si>
  <si>
    <t>4th Quarter Ending 'Dec. 
31</t>
  </si>
  <si>
    <t>3rd Quarter Ending 'Sept. 30</t>
  </si>
  <si>
    <t xml:space="preserve">Due and Demandable </t>
  </si>
  <si>
    <t>Not Yet 
Due and Demandable</t>
  </si>
  <si>
    <t>7</t>
  </si>
  <si>
    <t>20=(16+17+18+19)</t>
  </si>
  <si>
    <t>23</t>
  </si>
  <si>
    <t>24</t>
  </si>
  <si>
    <t xml:space="preserve"> Personnel Services</t>
  </si>
  <si>
    <t>Total: GMS FY 2017</t>
  </si>
  <si>
    <t xml:space="preserve">    Salaries and Wages</t>
  </si>
  <si>
    <t xml:space="preserve">    Personal Economic Relief Allowance (PERA)</t>
  </si>
  <si>
    <t xml:space="preserve">   Sub-Total (Personnel Services)</t>
  </si>
  <si>
    <t xml:space="preserve">    Sub-Total (Maintenance &amp; Other Operating Expenses)</t>
  </si>
  <si>
    <t xml:space="preserve">    Sub-Total (Capital Outlay)</t>
  </si>
  <si>
    <t>Total: Regular Fund FY 2017</t>
  </si>
  <si>
    <t xml:space="preserve">   Sub-Total (Automatic Appropriations)</t>
  </si>
  <si>
    <t>III. SPECIAL PURPOSE FUNDS</t>
  </si>
  <si>
    <t>Miscellaneous Personnel Benefits Fund</t>
  </si>
  <si>
    <t>Sub-Total (Personnel Services - MPBF)</t>
  </si>
  <si>
    <t>Sub-Total Automatic Appropriation (MPBF)</t>
  </si>
  <si>
    <t>Total: MPBF FY 2017</t>
  </si>
  <si>
    <t>Grand Total</t>
  </si>
  <si>
    <t>PAT ANDREW B. BARRIENTOS</t>
  </si>
  <si>
    <t>Acting Budget Officer</t>
  </si>
  <si>
    <t>TCS II/ CENTER DIRECTOR</t>
  </si>
  <si>
    <t>Instructions</t>
  </si>
  <si>
    <t>Prepared by all agencies' Central Offices/Regional Offices/Operating units in reporting the appropriations, the allotments received the obligations, the disbursements made and balances for the reporting period.</t>
  </si>
  <si>
    <t>For highly decentralized departments (such as DepEd, DPWH, DENR, etc.) their lowest operating units (schools/districts/provincial offices) shall submit a copy of their reports to the next higher level units (e.g., Division/Regional Offices) for consolidation.</t>
  </si>
  <si>
    <t>For DepEd, the consolidated report of Division Offices (DOs) shall be submitted to their respective ROs. Subsequently the Agency ROs shall prepare a consolidated report (RO and OUs under its coverage) and submit the same to their Central Office (CO) and to the Commission on Audit (COA) - Government Accountancy Sector (GAS) including copies of the submitted SAAODB of the lowest operating unit.</t>
  </si>
  <si>
    <t>In turn, the Agency Central Office (ACO) shall prepare an overall consolidated report (CO, RO, all OUs) for submission to the COA - GAS.</t>
  </si>
  <si>
    <t>All operating units shall provide a copy of their report to their respective Audit Team Leader.</t>
  </si>
  <si>
    <t>Presented by Funding Source Code as clustered (i.e., codes equivalent to the old Fund Codes 101, 102, 151, etc.).  The Funding Source Code under the UACS will be clustered to capture the books of accounts being maintained by the agencies which will be covered by a separate issuance.</t>
  </si>
  <si>
    <t>Likewise presented by Major Final Output (MFO), by Program/Project/Activity (PAP), by Allotment Class and by Major Programs/Projects [Identify Key Results Areas (KRAs)]</t>
  </si>
  <si>
    <t>Certified correct by the Budget Officer (data on appropriations, allotments, obligations and obligations Not Yet Due and Demandable) and Chief Accountant (data on disbursements &amp; obligations Due and Demandable). This shall be approved by Head of the Department/Agency/Authorized Representative as recommended by the Director of Financial Management Service (FMS).</t>
  </si>
  <si>
    <t>Submitted to the Department of Budget and Management (DBM) and COA - GAS.</t>
  </si>
  <si>
    <t>In submitting their reports to DBM, agencies and OUs under the coverage of DBM Central Office shall submit their reports directly to the Budget and Management Bureau (BMB) concerned. In the case however of DepEd, DOH, DPWH, TESDA, SUCs and CHED, their ROs and lowest OUs shall submit their reports directly to the DBM RO concerned. The CO of these departments/agencies shall also submit a consolidated department/ agency report to the DBM-BMB concerned.</t>
  </si>
  <si>
    <t>Due for submission to COA and DBM within 30 days after the end of the quarter.</t>
  </si>
  <si>
    <t>B</t>
  </si>
  <si>
    <t>Column 1 - Particulars shall indicate the sources of funds MFOs, PAPs, Major Programs/Projects under each KRA, by Allotment Class, consistent with the UACS. Summary "By Object Code" shall be reflected under FAR No. 1-A.</t>
  </si>
  <si>
    <t>C</t>
  </si>
  <si>
    <t>Column 2 - Adopt the UACS Code per COA-DBM-DOF Joint Circular No. 2013-1 dated 6 August 2013.</t>
  </si>
  <si>
    <t>D</t>
  </si>
  <si>
    <t>Columns 3 to 5 shall reflect the available appropriations from all sources:</t>
  </si>
  <si>
    <t>Column 3 - authorized agency appropriation</t>
  </si>
  <si>
    <t>Column 4 - adjustments representing appropriations corresponding to allotment releases from Special Purpose Funds, grants/ donations on top of the expenditure program and transfers to/from other department/agency resulting to increase/reduction of appropriations. This shall include realignment from one PAP or allotment class or operating unit to another.</t>
  </si>
  <si>
    <t xml:space="preserve">Column 5 - adjusted appropriations </t>
  </si>
  <si>
    <t>E</t>
  </si>
  <si>
    <t>Columns 6 to 10 shall reflect the available allotments identified by source, as recorded in the Registry of Allotments and Obligations (RAOs):</t>
  </si>
  <si>
    <t>Column 6 - allotments received for the period.</t>
  </si>
  <si>
    <t>Column 7 - adjustments of allotments thru withdrawals of previously released allotments and  realignment/augmentation within the regular agency budget.</t>
  </si>
  <si>
    <t>Column 8 - allotments transferred to bureaus/regional offices/operating units. This should correspond to the data reflected under FAR No. 1-B, Item A, columns 10 to 13.</t>
  </si>
  <si>
    <t>Column 9 - additional allotments received from central office/regional office/operating units. This should correspond to the data reflected under FAR No. 1-B, Item B, columns 6 to 9.</t>
  </si>
  <si>
    <t>Column 10 - totals of columns 6, 7, 8 and 9.</t>
  </si>
  <si>
    <t>F</t>
  </si>
  <si>
    <t>Columns 11 to 15 shall reflect the actual obligations incurred, broken down by quarter, as recorded in the RAOs.</t>
  </si>
  <si>
    <t>Columns 11 to 14 - total current year obligations for the quarter ending March, June, September and December.</t>
  </si>
  <si>
    <t>Column 15 - sum of columns 11, 12, 13 and 14</t>
  </si>
  <si>
    <t>G</t>
  </si>
  <si>
    <t>Columns 16 to 20 shall reflect the actual disbursements, broken down by quarter, based on the Report of Checks Issued (RCI), Journal Entry Voucher (JEV), Tax Remittance Advice (TRA), Report of Advice to Debit Account Issued (RADAI) and Non-Cash Availment Authority (NCAA).</t>
  </si>
  <si>
    <t>Columns 16 to 19 - total disbursements for the quarters ending March, June, September and December.</t>
  </si>
  <si>
    <t>Column 20 - sum of columns 16, 17, 18 and 19</t>
  </si>
  <si>
    <t>H</t>
  </si>
  <si>
    <t>Columns 21 to 24 shall reflect the balances of appropriations, allotments and unpaid obligations at the end of the reporting period:</t>
  </si>
  <si>
    <t>Column 21 - total disbursements for the quarters ending March, June, September and December.</t>
  </si>
  <si>
    <t>Column 22 -  sum of columns 16, 17, 18 and 19</t>
  </si>
  <si>
    <t>Column 23 to 24 - balance of unpaid obligations for the period equivalent to the difference between columns 15 and 20 broken down into: Due and Demandable Obligations and Obligations - Not Yet Due and Demandable.</t>
  </si>
  <si>
    <t>I</t>
  </si>
  <si>
    <t>The SAAOBD shall be prepared for the Current Year Appropriation, Supplemental Appropriations and for the Continuing Appropriations, Allotted and Unallotted Continuing.</t>
  </si>
  <si>
    <t>FAR No. 4</t>
  </si>
  <si>
    <t>MONTHLY REPORT OF DISBURSEMENTS</t>
  </si>
  <si>
    <t>For the month of September 2017</t>
  </si>
  <si>
    <t>ATI-IV MIMAROPA</t>
  </si>
  <si>
    <t>Funding Source Code (as clustered): _______________________</t>
  </si>
  <si>
    <t>PARTICULARS</t>
  </si>
  <si>
    <t>CURRENT YEAR BUDGET</t>
  </si>
  <si>
    <t>PRIOR YEAR'S BUDGET</t>
  </si>
  <si>
    <t>SUB-TOTAL</t>
  </si>
  <si>
    <t>TRUST LIABILITIES</t>
  </si>
  <si>
    <t>Remarks</t>
  </si>
  <si>
    <t>Fin. Exp</t>
  </si>
  <si>
    <t>TOTAL</t>
  </si>
  <si>
    <t>PRIOR YEAR'S ACCOUNTS PAYABLE</t>
  </si>
  <si>
    <t>CURRENT YEAR'S ACCOUNTS PAYABLE</t>
  </si>
  <si>
    <t>1</t>
  </si>
  <si>
    <t>4</t>
  </si>
  <si>
    <t>5</t>
  </si>
  <si>
    <t xml:space="preserve"> 6= (2+ 3+4+5)</t>
  </si>
  <si>
    <t>11= (7+ 8+9+10)</t>
  </si>
  <si>
    <t>16= (12+ 13+14+15)</t>
  </si>
  <si>
    <t>17=(11+16)</t>
  </si>
  <si>
    <t>18=(6+17)</t>
  </si>
  <si>
    <t>22=(19+20+21)</t>
  </si>
  <si>
    <t>27=(23+24+25+26)</t>
  </si>
  <si>
    <t>Notice of Cash Allocation (NCA)</t>
  </si>
  <si>
    <t>MDS Checks Issued</t>
  </si>
  <si>
    <t>Advice to Debit Account</t>
  </si>
  <si>
    <t>Working Fund (NCA issued to BTr)</t>
  </si>
  <si>
    <t>Tax Remittance Advices Issued (TRA)</t>
  </si>
  <si>
    <t>Cash Disbursement Ceiling (CDC)</t>
  </si>
  <si>
    <t>Non-Cash Availment Authority (NCAA)</t>
  </si>
  <si>
    <t>Others (CDT, BTr Docs Stamp, etc.)</t>
  </si>
  <si>
    <t xml:space="preserve">TOTAL </t>
  </si>
  <si>
    <t>FEBRUARY</t>
  </si>
  <si>
    <t>Notice of Cash Allocation</t>
  </si>
  <si>
    <t>Tax Remittance Advices Issued</t>
  </si>
  <si>
    <t>Cash Disbursement Ceiling</t>
  </si>
  <si>
    <t>Non-Cash Availment Authority</t>
  </si>
  <si>
    <t>Others (CDT, Docs Stamp, etc.)</t>
  </si>
  <si>
    <t>MARCH</t>
  </si>
  <si>
    <t>1ST QUARTER</t>
  </si>
  <si>
    <t>SUMMARY:</t>
  </si>
  <si>
    <t>=</t>
  </si>
  <si>
    <t>As of Date</t>
  </si>
  <si>
    <t>SEPTEMBER</t>
  </si>
  <si>
    <t>Total  Disbursement Authorities Received</t>
  </si>
  <si>
    <t>NCA</t>
  </si>
  <si>
    <t>Working Fund</t>
  </si>
  <si>
    <t>TRA</t>
  </si>
  <si>
    <t>CDC</t>
  </si>
  <si>
    <t>NCAA</t>
  </si>
  <si>
    <r>
      <t>Less:</t>
    </r>
    <r>
      <rPr>
        <sz val="11"/>
        <rFont val="Cambria"/>
        <family val="1"/>
        <scheme val="major"/>
      </rPr>
      <t xml:space="preserve"> Notice of Transfer Allocations (NTA)* issued </t>
    </r>
  </si>
  <si>
    <t xml:space="preserve">Total Disbursements Authorities Available </t>
  </si>
  <si>
    <r>
      <t>Less:</t>
    </r>
    <r>
      <rPr>
        <sz val="11"/>
        <rFont val="Cambria"/>
        <family val="1"/>
        <scheme val="major"/>
      </rPr>
      <t xml:space="preserve"> Lapsed NCA</t>
    </r>
  </si>
  <si>
    <t xml:space="preserve">            Disbursements *</t>
  </si>
  <si>
    <t>Balance of Disbursements Authorities as of to date</t>
  </si>
  <si>
    <t>Notes: The use of NTA is discouraged</t>
  </si>
  <si>
    <t xml:space="preserve">           * Amounts should tally</t>
  </si>
  <si>
    <t>Approved By:</t>
  </si>
  <si>
    <t>Agency Chief Accountant</t>
  </si>
  <si>
    <t>Head of Agency or Authorized Representative</t>
  </si>
  <si>
    <t>Date:</t>
  </si>
  <si>
    <t>INSTRUCTIONS</t>
  </si>
  <si>
    <t>1.  The Monthly Report of Disbursements (MRD) shall be:</t>
  </si>
  <si>
    <r>
      <t xml:space="preserve">a.)   Prepared indicating </t>
    </r>
    <r>
      <rPr>
        <b/>
        <sz val="11"/>
        <rFont val="Cambria"/>
        <family val="1"/>
        <scheme val="major"/>
      </rPr>
      <t>all authorized disbursements</t>
    </r>
    <r>
      <rPr>
        <sz val="11"/>
        <rFont val="Cambria"/>
        <family val="1"/>
        <scheme val="major"/>
      </rPr>
      <t xml:space="preserve"> of the agency/OU by type and by allotment class, showing the totals by disbursement authority issued.</t>
    </r>
  </si>
  <si>
    <t xml:space="preserve">b.)   Certified Correct by the Chief Accountant/Head of Accounting Unit and approved by  Head of Agency/Authorized Representative.   </t>
  </si>
  <si>
    <t>c.)   Submitted to the Department of Budget and Management (DBM) and COA - Government Accountancy Sector (GAS).</t>
  </si>
  <si>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</si>
  <si>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r>
      <t>d.)  Due for submission to DBM and COA on or before the</t>
    </r>
    <r>
      <rPr>
        <b/>
        <sz val="11"/>
        <rFont val="Cambria"/>
        <family val="1"/>
        <scheme val="major"/>
      </rPr>
      <t xml:space="preserve"> 30th day of the following month covered by the report.</t>
    </r>
  </si>
  <si>
    <t>Columns 1 to 28 shall reflect the following information:</t>
  </si>
  <si>
    <t>Column 1 -  type of disbursement authorities used during the month covered by the report.</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</si>
  <si>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</si>
  <si>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</si>
  <si>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</si>
  <si>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Cash Disbursement Ceiling for authorized disbursements charged against income collected and retained by the foreign service posts of DFA and DOLE;</t>
  </si>
  <si>
    <t xml:space="preserve">      -    Non-Cash Availment Authority for cost of goods and services paid directly by lending institutions to creditors of the agency implementing a foreign-assisted project; and</t>
  </si>
  <si>
    <t xml:space="preserve">      -   Others for Custom Duties and Taxes, BTr Documentary Stamp Tax, etc.</t>
  </si>
  <si>
    <t>Columns  2 to 6 - total  disbursements made for obligations/expenditures incurred and charged against  the current year budget i.e., allotments received during the year chargeable against the current year GAA</t>
  </si>
  <si>
    <t xml:space="preserve">Column 3 - total disbursements made for obligations/expenditures incurred during the year but charged against  prior year's budget (i.e. allotments received in the previous year which are still valid </t>
  </si>
  <si>
    <t xml:space="preserve">        for obligation during current year as well as, allotment releases during the current year chargeable against prior year's GAA (i.e., agency regular budget and SPFs).</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</si>
  <si>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</si>
  <si>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</si>
  <si>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</si>
  <si>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</si>
  <si>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Column 28 - any additional information relevant to this report.</t>
  </si>
  <si>
    <t>3.</t>
  </si>
  <si>
    <t xml:space="preserve">Summary of Total Disbursement Authority received and actual disbursements shall be indicated. List of disbursements authorities shall be presented on a separate sheet by Disbursement Authorities received indicating the number, date and amount. </t>
  </si>
  <si>
    <t>4.</t>
  </si>
  <si>
    <t>Likewise, the over or under spending shall be determined by deducting the actual disbursements from the disbursements program. The reasons for over or under spending and the catch-up plan shall be stated in the remarks.</t>
  </si>
  <si>
    <t xml:space="preserve">    </t>
  </si>
  <si>
    <t xml:space="preserve">     </t>
  </si>
  <si>
    <t xml:space="preserve">      </t>
  </si>
  <si>
    <t>FAR No. 5</t>
  </si>
  <si>
    <t>QUARTERLY REPORT OF REVENUE AND OTHER RECEIPTS</t>
  </si>
  <si>
    <t>As of July 31, 2017</t>
  </si>
  <si>
    <t>(In Pesos)</t>
  </si>
  <si>
    <t xml:space="preserve">Department </t>
  </si>
  <si>
    <t>ATI-IVB</t>
  </si>
  <si>
    <t>CLASSIFICATION / SOURCES 
OF REVENUE AND OTHER RECEIPTS</t>
  </si>
  <si>
    <t>REVENUE TARGET (Annual)</t>
  </si>
  <si>
    <t xml:space="preserve">ACTUAL REVENUE AND OTHER RECEIPTS COLLECTIONS </t>
  </si>
  <si>
    <t>CUMULATIVE REMITTANCE /DEPOSITS TO DATE</t>
  </si>
  <si>
    <t>VARIANCE</t>
  </si>
  <si>
    <t>Remittance to BTr</t>
  </si>
  <si>
    <t>Deposited with AGDB</t>
  </si>
  <si>
    <t>Amount</t>
  </si>
  <si>
    <t>%</t>
  </si>
  <si>
    <t>8=(4+5+6+7)</t>
  </si>
  <si>
    <t>11=(9+10)</t>
  </si>
  <si>
    <t>12=(8-3)</t>
  </si>
  <si>
    <t>13 = (12 / 3)</t>
  </si>
  <si>
    <t>A. General Fund (formerly Fund 101)</t>
  </si>
  <si>
    <t xml:space="preserve">    -  Tax </t>
  </si>
  <si>
    <t>Documentary Stamp Tax</t>
  </si>
  <si>
    <t>40104010 00</t>
  </si>
  <si>
    <t xml:space="preserve">    -  Non-Tax</t>
  </si>
  <si>
    <t>Permit Fees Import</t>
  </si>
  <si>
    <t>40201010 01</t>
  </si>
  <si>
    <t>B. Special Account in the</t>
  </si>
  <si>
    <t xml:space="preserve">     General Fund (formerly Fund 105, 183, 401, 151-159)</t>
  </si>
  <si>
    <t>C. Off-Budget Accounts (formerly Fund 161 to 164, etc.)</t>
  </si>
  <si>
    <t>D. Custodial Funds (formerly Fund 101-184,  187)</t>
  </si>
  <si>
    <t>This Quarterly Report of Revenue and Other Receipts shall reflect the agency's/OUs actual revenue and other receipts collections from all sources remitted with the Bureau of the Treasury (BTr) and deposited in other Authorized Government Depository Bank (AGDB),</t>
  </si>
  <si>
    <t>for the budget year, broken down by quarter. This shall be submitted to DBM and COA  not later than the 30th day following the end of the quarter.</t>
  </si>
  <si>
    <t>Column 1 shall reflect the classification of revenue and other receipts as to tax or non-tax and should identify the specific source (Tax Income: e.g., Tax on Domestic Goods and Services, Tax on Net Profits, etc.;  Non-tax Income: e.g. Permits and Licenses, Service</t>
  </si>
  <si>
    <t>Income, Business Income, etc) consistent with the Revised Chart of Accounts prescribed by COA.</t>
  </si>
  <si>
    <t>Column 2 shall reflect the Unified Accounts Codes Structure (UACS) Code per COA-DBM-DOF Joint Circular No. 2013-1 dated 6 August 2013.</t>
  </si>
  <si>
    <t>Columns 3 shall reflect the revenue targets for the year. This should be consistent with the amounts indicated in the Budget of Expenditures and Sources of Financing (BESF) tables for the budget year.</t>
  </si>
  <si>
    <t>5.</t>
  </si>
  <si>
    <r>
      <t xml:space="preserve">Columns </t>
    </r>
    <r>
      <rPr>
        <b/>
        <sz val="11"/>
        <rFont val="Cambria"/>
        <family val="1"/>
        <scheme val="major"/>
      </rPr>
      <t>4 to 8</t>
    </r>
    <r>
      <rPr>
        <sz val="11"/>
        <rFont val="Cambria"/>
        <family val="1"/>
        <scheme val="major"/>
      </rPr>
      <t xml:space="preserve"> shall reflect the actual quarterly revenue and other receipts collections for the year covered by the report.</t>
    </r>
  </si>
  <si>
    <t>6.</t>
  </si>
  <si>
    <r>
      <t xml:space="preserve">Columns </t>
    </r>
    <r>
      <rPr>
        <b/>
        <sz val="11"/>
        <rFont val="Cambria"/>
        <family val="1"/>
        <scheme val="major"/>
      </rPr>
      <t>9 to 11</t>
    </r>
    <r>
      <rPr>
        <sz val="11"/>
        <rFont val="Cambria"/>
        <family val="1"/>
        <scheme val="major"/>
      </rPr>
      <t xml:space="preserve"> shall reflect the cumulative revenue and other receipts deposited by the agency with the BTr / AGDB as of date (from January 1 of the current year).</t>
    </r>
  </si>
  <si>
    <t>7.</t>
  </si>
  <si>
    <r>
      <t xml:space="preserve">Columns </t>
    </r>
    <r>
      <rPr>
        <b/>
        <sz val="11"/>
        <rFont val="Cambria"/>
        <family val="1"/>
        <scheme val="major"/>
      </rPr>
      <t>12</t>
    </r>
    <r>
      <rPr>
        <sz val="11"/>
        <rFont val="Cambria"/>
        <family val="1"/>
        <scheme val="major"/>
      </rPr>
      <t xml:space="preserve"> </t>
    </r>
    <r>
      <rPr>
        <b/>
        <sz val="11"/>
        <rFont val="Cambria"/>
        <family val="1"/>
        <scheme val="major"/>
      </rPr>
      <t>and 13</t>
    </r>
    <r>
      <rPr>
        <sz val="11"/>
        <rFont val="Cambria"/>
        <family val="1"/>
        <scheme val="major"/>
      </rPr>
      <t xml:space="preserve"> shall reflect the variance between the annual targeted collection and the actual revenue and other receipts collection as of the period covered by the report.</t>
    </r>
  </si>
  <si>
    <t>8.</t>
  </si>
  <si>
    <r>
      <t>Column</t>
    </r>
    <r>
      <rPr>
        <b/>
        <sz val="11"/>
        <rFont val="Cambria"/>
        <family val="1"/>
        <scheme val="major"/>
      </rPr>
      <t xml:space="preserve"> 14</t>
    </r>
    <r>
      <rPr>
        <sz val="11"/>
        <rFont val="Cambria"/>
        <family val="1"/>
        <scheme val="major"/>
      </rPr>
      <t xml:space="preserve"> shall reflect any additional information i.e., reasons for any variance between targeted and actual collections; new fees imposed; increase in fees and charges; or implementation of new programs.</t>
    </r>
  </si>
  <si>
    <t>9.</t>
  </si>
  <si>
    <t>This form shall be Certified Correct by the Chief Accountant/Head of Accounting Unit and approved by Head of Agency/Authorized Representative.</t>
  </si>
</sst>
</file>

<file path=xl/styles.xml><?xml version="1.0" encoding="utf-8"?>
<styleSheet xmlns="http://schemas.openxmlformats.org/spreadsheetml/2006/main">
  <numFmts count="6">
    <numFmt numFmtId="41" formatCode="_(* #,##0_);_(* \(#,##0\);_(* &quot;-&quot;_);_(@_)"/>
    <numFmt numFmtId="43" formatCode="_(* #,##0.00_);_(* \(#,##0.00\);_(* &quot;-&quot;??_);_(@_)"/>
    <numFmt numFmtId="164" formatCode="[$-3409]dd\-mmm\-yy;@"/>
    <numFmt numFmtId="165" formatCode="#,##0.00;[Red]#,##0.00"/>
    <numFmt numFmtId="166" formatCode="&quot;₱&quot;#,##0.00"/>
    <numFmt numFmtId="167" formatCode="_(* #,##0_);_(* \(#,##0\);_(* &quot;-&quot;??_);_(@_)"/>
  </numFmts>
  <fonts count="79">
    <font>
      <sz val="11"/>
      <color theme="1"/>
      <name val="Calibri"/>
      <family val="2"/>
      <scheme val="minor"/>
    </font>
    <font>
      <sz val="11"/>
      <color theme="1"/>
      <name val="Calibri"/>
      <family val="2"/>
      <scheme val="minor"/>
    </font>
    <font>
      <sz val="10"/>
      <name val="Arial"/>
      <family val="2"/>
    </font>
    <font>
      <b/>
      <sz val="14"/>
      <name val="Arial"/>
      <family val="2"/>
    </font>
    <font>
      <sz val="12"/>
      <name val="Arial"/>
      <family val="2"/>
    </font>
    <font>
      <sz val="11"/>
      <name val="Arial"/>
      <family val="2"/>
    </font>
    <font>
      <b/>
      <sz val="10"/>
      <name val="Arial"/>
      <family val="2"/>
    </font>
    <font>
      <sz val="10"/>
      <color indexed="10"/>
      <name val="Arial"/>
      <family val="2"/>
    </font>
    <font>
      <b/>
      <sz val="10"/>
      <color indexed="10"/>
      <name val="Arial"/>
      <family val="2"/>
    </font>
    <font>
      <b/>
      <sz val="11"/>
      <name val="Arial"/>
      <family val="2"/>
    </font>
    <font>
      <b/>
      <sz val="8"/>
      <name val="Arial"/>
      <family val="2"/>
    </font>
    <font>
      <i/>
      <sz val="10"/>
      <name val="Arial"/>
      <family val="2"/>
    </font>
    <font>
      <i/>
      <u/>
      <sz val="10"/>
      <name val="Arial"/>
      <family val="2"/>
    </font>
    <font>
      <b/>
      <i/>
      <sz val="10"/>
      <name val="Arial"/>
      <family val="2"/>
    </font>
    <font>
      <b/>
      <sz val="14"/>
      <color indexed="10"/>
      <name val="Arial"/>
      <family val="2"/>
    </font>
    <font>
      <sz val="14"/>
      <name val="Arial"/>
      <family val="2"/>
    </font>
    <font>
      <b/>
      <sz val="9"/>
      <name val="Arial"/>
      <family val="2"/>
    </font>
    <font>
      <sz val="9"/>
      <name val="Arial"/>
      <family val="2"/>
    </font>
    <font>
      <i/>
      <sz val="9"/>
      <name val="Arial"/>
      <family val="2"/>
    </font>
    <font>
      <i/>
      <u/>
      <sz val="9"/>
      <name val="Arial"/>
      <family val="2"/>
    </font>
    <font>
      <sz val="8"/>
      <name val="Times New Roman"/>
      <family val="1"/>
    </font>
    <font>
      <sz val="9"/>
      <color indexed="10"/>
      <name val="Arial"/>
      <family val="2"/>
    </font>
    <font>
      <sz val="10"/>
      <name val="Cambria"/>
      <family val="1"/>
      <scheme val="major"/>
    </font>
    <font>
      <b/>
      <sz val="14"/>
      <color indexed="10"/>
      <name val="Cambria"/>
      <family val="1"/>
      <scheme val="major"/>
    </font>
    <font>
      <b/>
      <sz val="14"/>
      <name val="Cambria"/>
      <family val="1"/>
      <scheme val="major"/>
    </font>
    <font>
      <sz val="14"/>
      <name val="Cambria"/>
      <family val="1"/>
      <scheme val="major"/>
    </font>
    <font>
      <b/>
      <sz val="10"/>
      <name val="Cambria"/>
      <family val="1"/>
      <scheme val="major"/>
    </font>
    <font>
      <b/>
      <sz val="12"/>
      <name val="Cambria"/>
      <family val="1"/>
      <scheme val="major"/>
    </font>
    <font>
      <sz val="12"/>
      <name val="Cambria"/>
      <family val="1"/>
      <scheme val="major"/>
    </font>
    <font>
      <u/>
      <sz val="12"/>
      <name val="Cambria"/>
      <family val="1"/>
      <scheme val="major"/>
    </font>
    <font>
      <u/>
      <sz val="10"/>
      <name val="Cambria"/>
      <family val="1"/>
      <scheme val="major"/>
    </font>
    <font>
      <u/>
      <sz val="10"/>
      <color indexed="17"/>
      <name val="Cambria"/>
      <family val="1"/>
      <scheme val="major"/>
    </font>
    <font>
      <b/>
      <sz val="11"/>
      <name val="Cambria"/>
      <family val="1"/>
      <scheme val="major"/>
    </font>
    <font>
      <sz val="9"/>
      <name val="Cambria"/>
      <family val="1"/>
      <scheme val="major"/>
    </font>
    <font>
      <sz val="8"/>
      <name val="Cambria"/>
      <family val="1"/>
      <scheme val="major"/>
    </font>
    <font>
      <b/>
      <sz val="9"/>
      <name val="Cambria"/>
      <family val="1"/>
      <scheme val="major"/>
    </font>
    <font>
      <u/>
      <sz val="10"/>
      <color indexed="48"/>
      <name val="Cambria"/>
      <family val="1"/>
      <scheme val="major"/>
    </font>
    <font>
      <b/>
      <sz val="10"/>
      <color indexed="9"/>
      <name val="Cambria"/>
      <family val="1"/>
      <scheme val="major"/>
    </font>
    <font>
      <sz val="10"/>
      <color theme="1"/>
      <name val="Cambria"/>
      <family val="1"/>
      <scheme val="major"/>
    </font>
    <font>
      <b/>
      <u/>
      <sz val="10"/>
      <name val="Cambria"/>
      <family val="1"/>
      <scheme val="major"/>
    </font>
    <font>
      <b/>
      <u val="doubleAccounting"/>
      <sz val="10"/>
      <name val="Cambria"/>
      <family val="1"/>
      <scheme val="major"/>
    </font>
    <font>
      <sz val="10"/>
      <color indexed="17"/>
      <name val="Cambria"/>
      <family val="1"/>
      <scheme val="major"/>
    </font>
    <font>
      <sz val="11"/>
      <name val="Cambria"/>
      <family val="1"/>
      <scheme val="major"/>
    </font>
    <font>
      <u/>
      <sz val="11"/>
      <name val="Cambria"/>
      <family val="1"/>
      <scheme val="major"/>
    </font>
    <font>
      <sz val="18"/>
      <name val="Cambria"/>
      <family val="1"/>
      <scheme val="major"/>
    </font>
    <font>
      <sz val="10"/>
      <color indexed="48"/>
      <name val="Cambria"/>
      <family val="1"/>
      <scheme val="major"/>
    </font>
    <font>
      <sz val="14"/>
      <name val="Calibri"/>
      <family val="2"/>
      <scheme val="minor"/>
    </font>
    <font>
      <i/>
      <sz val="14"/>
      <name val="Calibri"/>
      <family val="2"/>
      <scheme val="minor"/>
    </font>
    <font>
      <b/>
      <sz val="14"/>
      <name val="Calibri"/>
      <family val="2"/>
      <scheme val="minor"/>
    </font>
    <font>
      <b/>
      <sz val="14"/>
      <color theme="0"/>
      <name val="Calibri"/>
      <family val="2"/>
      <scheme val="minor"/>
    </font>
    <font>
      <sz val="14"/>
      <color theme="0"/>
      <name val="Calibri"/>
      <family val="2"/>
      <scheme val="minor"/>
    </font>
    <font>
      <b/>
      <i/>
      <sz val="14"/>
      <name val="Calibri"/>
      <family val="2"/>
      <scheme val="minor"/>
    </font>
    <font>
      <sz val="11"/>
      <color theme="1"/>
      <name val="Times New Roman"/>
      <family val="1"/>
    </font>
    <font>
      <sz val="11"/>
      <name val="Times New Roman"/>
      <family val="1"/>
    </font>
    <font>
      <b/>
      <sz val="14"/>
      <color rgb="FFFF0000"/>
      <name val="Calibri"/>
      <family val="2"/>
      <scheme val="minor"/>
    </font>
    <font>
      <sz val="14"/>
      <color indexed="10"/>
      <name val="Calibri"/>
      <family val="2"/>
      <scheme val="minor"/>
    </font>
    <font>
      <i/>
      <sz val="14"/>
      <color theme="0"/>
      <name val="Calibri"/>
      <family val="2"/>
      <scheme val="minor"/>
    </font>
    <font>
      <b/>
      <sz val="14"/>
      <color indexed="10"/>
      <name val="Calibri"/>
      <family val="2"/>
      <scheme val="minor"/>
    </font>
    <font>
      <b/>
      <sz val="11"/>
      <color indexed="10"/>
      <name val="Cambria"/>
      <family val="1"/>
      <scheme val="major"/>
    </font>
    <font>
      <b/>
      <sz val="11"/>
      <color indexed="10"/>
      <name val="Arial Narrow"/>
      <family val="2"/>
    </font>
    <font>
      <sz val="11"/>
      <color theme="1"/>
      <name val="Cambria"/>
      <family val="1"/>
      <scheme val="major"/>
    </font>
    <font>
      <sz val="11"/>
      <color theme="0"/>
      <name val="Cambria"/>
      <family val="1"/>
      <scheme val="major"/>
    </font>
    <font>
      <b/>
      <sz val="11"/>
      <color theme="0"/>
      <name val="Cambria"/>
      <family val="1"/>
      <scheme val="major"/>
    </font>
    <font>
      <b/>
      <u/>
      <sz val="11"/>
      <color theme="0"/>
      <name val="Cambria"/>
      <family val="1"/>
      <scheme val="major"/>
    </font>
    <font>
      <b/>
      <sz val="14"/>
      <color theme="0"/>
      <name val="Cambria"/>
      <family val="1"/>
      <scheme val="major"/>
    </font>
    <font>
      <b/>
      <u/>
      <sz val="11"/>
      <name val="Cambria"/>
      <family val="1"/>
      <scheme val="major"/>
    </font>
    <font>
      <b/>
      <u val="singleAccounting"/>
      <sz val="11"/>
      <name val="Cambria"/>
      <family val="1"/>
      <scheme val="major"/>
    </font>
    <font>
      <b/>
      <u val="singleAccounting"/>
      <sz val="11"/>
      <color theme="0"/>
      <name val="Cambria"/>
      <family val="1"/>
      <scheme val="major"/>
    </font>
    <font>
      <sz val="9"/>
      <name val="Times New Roman"/>
      <family val="1"/>
    </font>
    <font>
      <b/>
      <sz val="11"/>
      <name val="Times New Roman"/>
      <family val="1"/>
    </font>
    <font>
      <b/>
      <i/>
      <sz val="11"/>
      <name val="Cambria"/>
      <family val="1"/>
      <scheme val="major"/>
    </font>
    <font>
      <sz val="11"/>
      <color theme="0"/>
      <name val="Cambria"/>
      <family val="1"/>
    </font>
    <font>
      <sz val="11"/>
      <color indexed="10"/>
      <name val="Cambria"/>
      <family val="1"/>
      <scheme val="major"/>
    </font>
    <font>
      <strike/>
      <sz val="11"/>
      <name val="Cambria"/>
      <family val="1"/>
      <scheme val="major"/>
    </font>
    <font>
      <b/>
      <sz val="12"/>
      <name val="Times New Roman"/>
      <family val="1"/>
    </font>
    <font>
      <b/>
      <sz val="12"/>
      <name val="Arial"/>
      <family val="2"/>
    </font>
    <font>
      <sz val="10"/>
      <color theme="1"/>
      <name val="Times New Roman"/>
      <family val="1"/>
    </font>
    <font>
      <sz val="11"/>
      <color theme="1"/>
      <name val="Cambria"/>
      <family val="1"/>
    </font>
    <font>
      <b/>
      <i/>
      <sz val="12"/>
      <name val="Arial"/>
      <family val="2"/>
    </font>
  </fonts>
  <fills count="9">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3"/>
        <bgColor indexed="64"/>
      </patternFill>
    </fill>
    <fill>
      <patternFill patternType="solid">
        <fgColor theme="9" tint="0.39997558519241921"/>
        <bgColor indexed="64"/>
      </patternFill>
    </fill>
    <fill>
      <patternFill patternType="solid">
        <fgColor rgb="FFFFFF00"/>
        <bgColor indexed="64"/>
      </patternFill>
    </fill>
    <fill>
      <patternFill patternType="solid">
        <fgColor indexed="9"/>
        <bgColor indexed="64"/>
      </patternFill>
    </fill>
    <fill>
      <patternFill patternType="solid">
        <fgColor indexed="65"/>
        <bgColor indexed="64"/>
      </patternFill>
    </fill>
  </fills>
  <borders count="8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1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2" fillId="0" borderId="0"/>
  </cellStyleXfs>
  <cellXfs count="1537">
    <xf numFmtId="0" fontId="0" fillId="0" borderId="0" xfId="0"/>
    <xf numFmtId="0" fontId="2" fillId="2" borderId="0" xfId="2" applyFont="1" applyFill="1"/>
    <xf numFmtId="43" fontId="2" fillId="2" borderId="0" xfId="3" applyFont="1" applyFill="1"/>
    <xf numFmtId="43" fontId="3" fillId="2" borderId="0" xfId="3" applyFont="1" applyFill="1" applyAlignment="1">
      <alignment horizontal="center"/>
    </xf>
    <xf numFmtId="0" fontId="2" fillId="0" borderId="0" xfId="2"/>
    <xf numFmtId="0" fontId="3" fillId="2" borderId="0" xfId="2" applyFont="1" applyFill="1" applyBorder="1" applyAlignment="1">
      <alignment horizontal="center"/>
    </xf>
    <xf numFmtId="0" fontId="4" fillId="2" borderId="0" xfId="2" applyFont="1" applyFill="1" applyBorder="1" applyAlignment="1">
      <alignment horizontal="center"/>
    </xf>
    <xf numFmtId="43" fontId="4" fillId="2" borderId="0" xfId="3" applyFont="1" applyFill="1" applyBorder="1" applyAlignment="1">
      <alignment horizontal="center"/>
    </xf>
    <xf numFmtId="43" fontId="5" fillId="2" borderId="0" xfId="3" applyFont="1" applyFill="1" applyBorder="1" applyAlignment="1">
      <alignment horizontal="center"/>
    </xf>
    <xf numFmtId="0" fontId="6" fillId="2" borderId="0" xfId="2" applyFont="1" applyFill="1" applyBorder="1" applyAlignment="1">
      <alignment horizontal="left" vertical="top"/>
    </xf>
    <xf numFmtId="0" fontId="6" fillId="2" borderId="0" xfId="2" applyFont="1" applyFill="1" applyBorder="1" applyAlignment="1">
      <alignment vertical="top"/>
    </xf>
    <xf numFmtId="0" fontId="6" fillId="2" borderId="1" xfId="2" applyFont="1" applyFill="1" applyBorder="1" applyAlignment="1">
      <alignment vertical="top"/>
    </xf>
    <xf numFmtId="0" fontId="2" fillId="2" borderId="0" xfId="2" applyFont="1" applyFill="1" applyBorder="1"/>
    <xf numFmtId="43" fontId="2" fillId="2" borderId="0" xfId="3" applyFont="1" applyFill="1" applyBorder="1"/>
    <xf numFmtId="43" fontId="7" fillId="2" borderId="0" xfId="3" applyFont="1" applyFill="1" applyBorder="1"/>
    <xf numFmtId="0" fontId="6" fillId="2" borderId="2" xfId="2" applyFont="1" applyFill="1" applyBorder="1" applyAlignment="1">
      <alignment vertical="top"/>
    </xf>
    <xf numFmtId="0" fontId="6" fillId="2" borderId="0" xfId="2" applyFont="1" applyFill="1" applyBorder="1" applyAlignment="1">
      <alignment horizontal="left"/>
    </xf>
    <xf numFmtId="0" fontId="6" fillId="2" borderId="0" xfId="2" applyFont="1" applyFill="1" applyBorder="1" applyAlignment="1"/>
    <xf numFmtId="0" fontId="6" fillId="2" borderId="2" xfId="2" applyFont="1" applyFill="1" applyBorder="1" applyAlignment="1">
      <alignment horizontal="left"/>
    </xf>
    <xf numFmtId="0" fontId="6" fillId="2" borderId="3" xfId="2" applyFont="1" applyFill="1" applyBorder="1" applyAlignment="1"/>
    <xf numFmtId="0" fontId="6" fillId="2" borderId="0" xfId="2" applyFont="1" applyFill="1" applyBorder="1"/>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43" fontId="9" fillId="2" borderId="8" xfId="3" applyFont="1" applyFill="1" applyBorder="1" applyAlignment="1">
      <alignment horizontal="center" vertical="center" wrapText="1"/>
    </xf>
    <xf numFmtId="43" fontId="9" fillId="2" borderId="9" xfId="3" applyFont="1" applyFill="1" applyBorder="1" applyAlignment="1">
      <alignment horizontal="center" vertical="center" wrapText="1"/>
    </xf>
    <xf numFmtId="43" fontId="9" fillId="2" borderId="10" xfId="3" applyFont="1" applyFill="1" applyBorder="1" applyAlignment="1">
      <alignment horizontal="center" vertical="center" wrapText="1"/>
    </xf>
    <xf numFmtId="43" fontId="9" fillId="2" borderId="11" xfId="3"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10" fillId="2" borderId="15" xfId="2" applyFont="1" applyFill="1" applyBorder="1" applyAlignment="1">
      <alignment horizontal="center" vertical="center" wrapText="1"/>
    </xf>
    <xf numFmtId="43" fontId="9" fillId="2" borderId="15" xfId="3" applyFont="1" applyFill="1" applyBorder="1" applyAlignment="1">
      <alignment horizontal="center" vertical="center" wrapText="1"/>
    </xf>
    <xf numFmtId="43" fontId="9" fillId="2" borderId="16" xfId="3" applyFont="1" applyFill="1" applyBorder="1" applyAlignment="1">
      <alignment horizontal="center" vertical="center" wrapText="1"/>
    </xf>
    <xf numFmtId="43" fontId="9" fillId="2" borderId="0" xfId="3" applyFont="1" applyFill="1" applyBorder="1" applyAlignment="1">
      <alignment horizontal="center" vertical="center" wrapText="1"/>
    </xf>
    <xf numFmtId="43" fontId="10" fillId="2" borderId="15" xfId="3" applyFont="1" applyFill="1" applyBorder="1" applyAlignment="1">
      <alignment horizontal="center" vertical="center" wrapText="1"/>
    </xf>
    <xf numFmtId="43" fontId="9" fillId="2" borderId="17" xfId="3" applyFont="1" applyFill="1" applyBorder="1" applyAlignment="1">
      <alignment horizontal="center" vertical="center" wrapText="1"/>
    </xf>
    <xf numFmtId="43" fontId="9" fillId="2" borderId="18" xfId="3" applyFont="1" applyFill="1" applyBorder="1" applyAlignment="1">
      <alignment horizontal="center" vertical="center" wrapText="1"/>
    </xf>
    <xf numFmtId="0" fontId="10" fillId="2" borderId="19" xfId="2" applyFont="1" applyFill="1" applyBorder="1" applyAlignment="1">
      <alignment horizontal="center" vertical="center" wrapText="1"/>
    </xf>
    <xf numFmtId="43" fontId="10" fillId="2" borderId="19" xfId="3" applyFont="1" applyFill="1" applyBorder="1" applyAlignment="1">
      <alignment horizontal="center" vertical="center" wrapText="1"/>
    </xf>
    <xf numFmtId="43" fontId="10" fillId="2" borderId="16" xfId="3" applyFont="1" applyFill="1" applyBorder="1" applyAlignment="1">
      <alignment horizontal="center" vertical="center" wrapText="1"/>
    </xf>
    <xf numFmtId="43" fontId="10" fillId="2" borderId="0" xfId="3" applyFont="1" applyFill="1" applyBorder="1" applyAlignment="1">
      <alignment horizontal="center" vertical="center" wrapText="1"/>
    </xf>
    <xf numFmtId="43" fontId="10" fillId="2" borderId="19" xfId="3" applyFont="1" applyFill="1" applyBorder="1" applyAlignment="1">
      <alignment horizontal="center" vertical="center" wrapText="1"/>
    </xf>
    <xf numFmtId="43" fontId="10" fillId="2" borderId="20" xfId="3" applyFont="1" applyFill="1" applyBorder="1" applyAlignment="1">
      <alignment horizontal="center" vertical="center" wrapText="1"/>
    </xf>
    <xf numFmtId="43" fontId="10" fillId="2" borderId="21" xfId="3" applyFont="1" applyFill="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24" xfId="2" applyFont="1" applyFill="1" applyBorder="1" applyAlignment="1">
      <alignment horizontal="center" vertical="center" wrapText="1"/>
    </xf>
    <xf numFmtId="0" fontId="10" fillId="2" borderId="25" xfId="2" applyFont="1" applyFill="1" applyBorder="1" applyAlignment="1">
      <alignment horizontal="center" vertical="center" wrapText="1"/>
    </xf>
    <xf numFmtId="43" fontId="10" fillId="2" borderId="25" xfId="3" quotePrefix="1" applyFont="1" applyFill="1" applyBorder="1" applyAlignment="1">
      <alignment horizontal="center" vertical="center" wrapText="1"/>
    </xf>
    <xf numFmtId="43" fontId="10" fillId="2" borderId="25" xfId="3" applyFont="1" applyFill="1" applyBorder="1" applyAlignment="1">
      <alignment horizontal="center" vertical="center" wrapText="1"/>
    </xf>
    <xf numFmtId="43" fontId="10" fillId="2" borderId="26" xfId="3" quotePrefix="1" applyFont="1" applyFill="1" applyBorder="1" applyAlignment="1">
      <alignment horizontal="center" vertical="center" wrapText="1"/>
    </xf>
    <xf numFmtId="43" fontId="10" fillId="2" borderId="23" xfId="3" applyFont="1" applyFill="1" applyBorder="1" applyAlignment="1">
      <alignment horizontal="center" vertical="center" wrapText="1"/>
    </xf>
    <xf numFmtId="43" fontId="10" fillId="2" borderId="26" xfId="3" applyFont="1" applyFill="1" applyBorder="1" applyAlignment="1">
      <alignment horizontal="center" vertical="center" wrapText="1"/>
    </xf>
    <xf numFmtId="43" fontId="10" fillId="2" borderId="25" xfId="3" applyFont="1" applyFill="1" applyBorder="1" applyAlignment="1">
      <alignment horizontal="center" vertical="center" wrapText="1"/>
    </xf>
    <xf numFmtId="43" fontId="10" fillId="2" borderId="27" xfId="3" applyFont="1" applyFill="1" applyBorder="1" applyAlignment="1">
      <alignment horizontal="center" vertical="center" wrapText="1"/>
    </xf>
    <xf numFmtId="0" fontId="6" fillId="2" borderId="28" xfId="2" quotePrefix="1" applyNumberFormat="1" applyFont="1" applyFill="1" applyBorder="1" applyAlignment="1">
      <alignment horizontal="center" vertical="center" wrapText="1"/>
    </xf>
    <xf numFmtId="0" fontId="6" fillId="2" borderId="29" xfId="2" quotePrefix="1" applyNumberFormat="1" applyFont="1" applyFill="1" applyBorder="1" applyAlignment="1">
      <alignment horizontal="center" vertical="center" wrapText="1"/>
    </xf>
    <xf numFmtId="0" fontId="6" fillId="2" borderId="30" xfId="2" quotePrefix="1" applyNumberFormat="1" applyFont="1" applyFill="1" applyBorder="1" applyAlignment="1">
      <alignment horizontal="center" vertical="center" wrapText="1"/>
    </xf>
    <xf numFmtId="0" fontId="6" fillId="2" borderId="31" xfId="2" quotePrefix="1" applyNumberFormat="1" applyFont="1" applyFill="1" applyBorder="1" applyAlignment="1">
      <alignment horizontal="center" vertical="center" wrapText="1"/>
    </xf>
    <xf numFmtId="0" fontId="6" fillId="2" borderId="32" xfId="2" quotePrefix="1" applyNumberFormat="1" applyFont="1" applyFill="1" applyBorder="1" applyAlignment="1">
      <alignment horizontal="center" vertical="center" wrapText="1"/>
    </xf>
    <xf numFmtId="0" fontId="6" fillId="2" borderId="22" xfId="2" applyNumberFormat="1" applyFont="1" applyFill="1" applyBorder="1" applyAlignment="1">
      <alignment horizontal="center" vertical="center" wrapText="1"/>
    </xf>
    <xf numFmtId="0" fontId="6" fillId="2" borderId="22" xfId="3" applyNumberFormat="1" applyFont="1" applyFill="1" applyBorder="1" applyAlignment="1">
      <alignment horizontal="center" vertical="center" wrapText="1"/>
    </xf>
    <xf numFmtId="0" fontId="6" fillId="2" borderId="27" xfId="3" applyNumberFormat="1" applyFont="1" applyFill="1" applyBorder="1" applyAlignment="1">
      <alignment horizontal="center" vertical="center" wrapText="1"/>
    </xf>
    <xf numFmtId="0" fontId="6" fillId="2" borderId="24" xfId="3" quotePrefix="1" applyNumberFormat="1" applyFont="1" applyFill="1" applyBorder="1" applyAlignment="1">
      <alignment horizontal="center" vertical="center" wrapText="1"/>
    </xf>
    <xf numFmtId="0" fontId="6" fillId="2" borderId="32" xfId="3" quotePrefix="1" applyNumberFormat="1" applyFont="1" applyFill="1" applyBorder="1" applyAlignment="1">
      <alignment horizontal="center" vertical="center" wrapText="1"/>
    </xf>
    <xf numFmtId="0" fontId="6" fillId="2" borderId="4" xfId="2" applyFont="1" applyFill="1" applyBorder="1"/>
    <xf numFmtId="0" fontId="6" fillId="2" borderId="5" xfId="2" applyFont="1" applyFill="1" applyBorder="1"/>
    <xf numFmtId="0" fontId="6" fillId="2" borderId="16" xfId="2" applyFont="1" applyFill="1" applyBorder="1"/>
    <xf numFmtId="37" fontId="2" fillId="2" borderId="33" xfId="2" applyNumberFormat="1" applyFont="1" applyFill="1" applyBorder="1"/>
    <xf numFmtId="43" fontId="2" fillId="2" borderId="33" xfId="3" applyFont="1" applyFill="1" applyBorder="1"/>
    <xf numFmtId="43" fontId="2" fillId="2" borderId="34" xfId="3" applyFont="1" applyFill="1" applyBorder="1"/>
    <xf numFmtId="43" fontId="2" fillId="2" borderId="35" xfId="3" applyFont="1" applyFill="1" applyBorder="1"/>
    <xf numFmtId="0" fontId="6" fillId="2" borderId="12" xfId="2" applyFont="1" applyFill="1" applyBorder="1"/>
    <xf numFmtId="0" fontId="11" fillId="2" borderId="0" xfId="2" applyFont="1" applyFill="1" applyBorder="1" applyAlignment="1">
      <alignment horizontal="left"/>
    </xf>
    <xf numFmtId="0" fontId="6" fillId="2" borderId="0" xfId="2" applyFont="1" applyFill="1"/>
    <xf numFmtId="0" fontId="11" fillId="2" borderId="19" xfId="2" applyFont="1" applyFill="1" applyBorder="1" applyAlignment="1">
      <alignment horizontal="left"/>
    </xf>
    <xf numFmtId="37" fontId="2" fillId="2" borderId="26" xfId="2" applyNumberFormat="1" applyFont="1" applyFill="1" applyBorder="1"/>
    <xf numFmtId="43" fontId="2" fillId="2" borderId="26" xfId="3" applyFont="1" applyFill="1" applyBorder="1"/>
    <xf numFmtId="43" fontId="2" fillId="2" borderId="36" xfId="3" applyFont="1" applyFill="1" applyBorder="1"/>
    <xf numFmtId="43" fontId="2" fillId="2" borderId="37" xfId="3" applyFont="1" applyFill="1" applyBorder="1"/>
    <xf numFmtId="0" fontId="2" fillId="2" borderId="0" xfId="2" applyFont="1" applyFill="1" applyBorder="1" applyAlignment="1">
      <alignment horizontal="left" indent="2"/>
    </xf>
    <xf numFmtId="0" fontId="2" fillId="2" borderId="0" xfId="2" applyFont="1" applyFill="1" applyBorder="1" applyAlignment="1">
      <alignment horizontal="left"/>
    </xf>
    <xf numFmtId="0" fontId="11" fillId="2" borderId="16" xfId="2" applyFont="1" applyFill="1" applyBorder="1" applyAlignment="1">
      <alignment horizontal="left"/>
    </xf>
    <xf numFmtId="0" fontId="2" fillId="2" borderId="19" xfId="2" applyFont="1" applyFill="1" applyBorder="1" applyAlignment="1">
      <alignment horizontal="left"/>
    </xf>
    <xf numFmtId="37" fontId="2" fillId="2" borderId="19" xfId="2" applyNumberFormat="1" applyFont="1" applyFill="1" applyBorder="1"/>
    <xf numFmtId="43" fontId="2" fillId="2" borderId="19" xfId="3" applyFont="1" applyFill="1" applyBorder="1"/>
    <xf numFmtId="43" fontId="2" fillId="2" borderId="38" xfId="3" applyFont="1" applyFill="1" applyBorder="1"/>
    <xf numFmtId="43" fontId="2" fillId="2" borderId="21" xfId="3" applyFont="1" applyFill="1" applyBorder="1"/>
    <xf numFmtId="0" fontId="6" fillId="2" borderId="12" xfId="2" applyFont="1" applyFill="1" applyBorder="1" applyAlignment="1"/>
    <xf numFmtId="0" fontId="2" fillId="2" borderId="0" xfId="2" applyFont="1" applyFill="1" applyBorder="1" applyAlignment="1">
      <alignment horizontal="right"/>
    </xf>
    <xf numFmtId="0" fontId="2" fillId="2" borderId="19" xfId="2" applyFont="1" applyFill="1" applyBorder="1" applyAlignment="1">
      <alignment horizontal="left" wrapText="1"/>
    </xf>
    <xf numFmtId="0" fontId="2" fillId="2" borderId="12" xfId="2" applyFont="1" applyFill="1" applyBorder="1" applyAlignment="1">
      <alignment horizontal="left"/>
    </xf>
    <xf numFmtId="0" fontId="2" fillId="2" borderId="19" xfId="2" applyFont="1" applyFill="1" applyBorder="1" applyAlignment="1">
      <alignment horizontal="left" wrapText="1" indent="3"/>
    </xf>
    <xf numFmtId="0" fontId="2" fillId="2" borderId="19" xfId="2" applyFont="1" applyFill="1" applyBorder="1" applyAlignment="1">
      <alignment horizontal="left" indent="2"/>
    </xf>
    <xf numFmtId="0" fontId="11" fillId="2" borderId="12" xfId="2" applyFont="1" applyFill="1" applyBorder="1" applyAlignment="1">
      <alignment horizontal="left"/>
    </xf>
    <xf numFmtId="0" fontId="2" fillId="2" borderId="12" xfId="2" applyFont="1" applyFill="1" applyBorder="1" applyAlignment="1">
      <alignment horizontal="left" wrapText="1"/>
    </xf>
    <xf numFmtId="0" fontId="2" fillId="2" borderId="0" xfId="2" applyFont="1" applyFill="1" applyBorder="1" applyAlignment="1">
      <alignment horizontal="left" wrapText="1"/>
    </xf>
    <xf numFmtId="0" fontId="2" fillId="2" borderId="12" xfId="2" applyFont="1" applyFill="1" applyBorder="1" applyAlignment="1">
      <alignment horizontal="left" wrapText="1" indent="3"/>
    </xf>
    <xf numFmtId="0" fontId="2" fillId="2" borderId="0" xfId="2" applyFont="1" applyFill="1" applyBorder="1" applyAlignment="1">
      <alignment horizontal="left" wrapText="1" indent="3"/>
    </xf>
    <xf numFmtId="0" fontId="2" fillId="2" borderId="12" xfId="2" applyFont="1" applyFill="1" applyBorder="1" applyAlignment="1">
      <alignment horizontal="left" wrapText="1" indent="2"/>
    </xf>
    <xf numFmtId="0" fontId="2" fillId="2" borderId="0" xfId="2" applyFont="1" applyFill="1" applyBorder="1" applyAlignment="1">
      <alignment horizontal="left" vertical="top" indent="3"/>
    </xf>
    <xf numFmtId="0" fontId="2" fillId="2" borderId="0" xfId="2" applyFont="1" applyFill="1" applyBorder="1" applyAlignment="1">
      <alignment horizontal="left" wrapText="1" indent="5"/>
    </xf>
    <xf numFmtId="0" fontId="2" fillId="2" borderId="0" xfId="2" applyFont="1" applyFill="1" applyBorder="1" applyAlignment="1">
      <alignment horizontal="left" wrapText="1" indent="2"/>
    </xf>
    <xf numFmtId="0" fontId="2" fillId="2" borderId="19" xfId="2" applyFont="1" applyFill="1" applyBorder="1" applyAlignment="1">
      <alignment horizontal="left" wrapText="1" indent="2"/>
    </xf>
    <xf numFmtId="37" fontId="2" fillId="2" borderId="19" xfId="2" applyNumberFormat="1" applyFont="1" applyFill="1" applyBorder="1" applyAlignment="1">
      <alignment horizontal="right"/>
    </xf>
    <xf numFmtId="43" fontId="2" fillId="2" borderId="19" xfId="3" applyFont="1" applyFill="1" applyBorder="1" applyAlignment="1">
      <alignment horizontal="right"/>
    </xf>
    <xf numFmtId="43" fontId="2" fillId="2" borderId="38" xfId="3" applyFont="1" applyFill="1" applyBorder="1" applyAlignment="1">
      <alignment horizontal="right"/>
    </xf>
    <xf numFmtId="0" fontId="11" fillId="2" borderId="12" xfId="2" applyFont="1" applyFill="1" applyBorder="1" applyAlignment="1">
      <alignment horizontal="left" vertical="top" indent="1"/>
    </xf>
    <xf numFmtId="0" fontId="11" fillId="2" borderId="19" xfId="2" applyFont="1" applyFill="1" applyBorder="1" applyAlignment="1">
      <alignment horizontal="left" vertical="top" indent="1"/>
    </xf>
    <xf numFmtId="0" fontId="2" fillId="2" borderId="12" xfId="2" applyFont="1" applyFill="1" applyBorder="1" applyAlignment="1">
      <alignment horizontal="left" vertical="top" wrapText="1" indent="2"/>
    </xf>
    <xf numFmtId="0" fontId="2" fillId="2" borderId="0" xfId="2" applyFont="1" applyFill="1" applyBorder="1" applyAlignment="1">
      <alignment horizontal="left" vertical="top" wrapText="1" indent="2"/>
    </xf>
    <xf numFmtId="0" fontId="2" fillId="2" borderId="19" xfId="2" applyFont="1" applyFill="1" applyBorder="1" applyAlignment="1">
      <alignment horizontal="left" vertical="top" wrapText="1" indent="2"/>
    </xf>
    <xf numFmtId="43" fontId="6" fillId="2" borderId="0" xfId="3" applyFont="1" applyFill="1"/>
    <xf numFmtId="0" fontId="11" fillId="2" borderId="0" xfId="2" applyFont="1" applyFill="1" applyBorder="1" applyAlignment="1">
      <alignment horizontal="left" vertical="top"/>
    </xf>
    <xf numFmtId="0" fontId="2" fillId="2" borderId="12" xfId="2" applyFont="1" applyFill="1" applyBorder="1" applyAlignment="1">
      <alignment horizontal="left" vertical="top" wrapText="1" indent="3"/>
    </xf>
    <xf numFmtId="0" fontId="2" fillId="2" borderId="19" xfId="2" applyFont="1" applyFill="1" applyBorder="1" applyAlignment="1">
      <alignment horizontal="left" vertical="top" wrapText="1" indent="3"/>
    </xf>
    <xf numFmtId="0" fontId="11" fillId="2" borderId="12" xfId="2" applyFont="1" applyFill="1" applyBorder="1" applyAlignment="1">
      <alignment horizontal="left" vertical="top"/>
    </xf>
    <xf numFmtId="0" fontId="11" fillId="2" borderId="0" xfId="2" applyFont="1" applyFill="1" applyBorder="1" applyAlignment="1">
      <alignment horizontal="left" vertical="top" indent="1"/>
    </xf>
    <xf numFmtId="0" fontId="8" fillId="2" borderId="12" xfId="2" applyFont="1" applyFill="1" applyBorder="1" applyAlignment="1">
      <alignment horizontal="left"/>
    </xf>
    <xf numFmtId="0" fontId="7" fillId="2" borderId="0" xfId="2" applyFont="1" applyFill="1" applyBorder="1" applyAlignment="1">
      <alignment horizontal="left"/>
    </xf>
    <xf numFmtId="0" fontId="7" fillId="2" borderId="0" xfId="2" applyFont="1" applyFill="1" applyBorder="1" applyAlignment="1">
      <alignment horizontal="left" wrapText="1" indent="3"/>
    </xf>
    <xf numFmtId="0" fontId="7" fillId="2" borderId="12" xfId="2" applyFont="1" applyFill="1" applyBorder="1" applyAlignment="1">
      <alignment horizontal="left" wrapText="1" indent="3"/>
    </xf>
    <xf numFmtId="0" fontId="2" fillId="2" borderId="16" xfId="2" applyFont="1" applyFill="1" applyBorder="1" applyAlignment="1">
      <alignment horizontal="left" wrapText="1" indent="3"/>
    </xf>
    <xf numFmtId="0" fontId="2" fillId="2" borderId="16" xfId="2" applyFont="1" applyFill="1" applyBorder="1" applyAlignment="1">
      <alignment horizontal="left" wrapText="1" indent="2"/>
    </xf>
    <xf numFmtId="0" fontId="6" fillId="2" borderId="12" xfId="2" applyFont="1" applyFill="1" applyBorder="1" applyAlignment="1">
      <alignment horizontal="left"/>
    </xf>
    <xf numFmtId="0" fontId="6" fillId="2" borderId="16" xfId="2" applyFont="1" applyFill="1" applyBorder="1" applyAlignment="1">
      <alignment horizontal="left"/>
    </xf>
    <xf numFmtId="37" fontId="2" fillId="2" borderId="19" xfId="2" applyNumberFormat="1" applyFont="1" applyFill="1" applyBorder="1" applyAlignment="1"/>
    <xf numFmtId="43" fontId="2" fillId="2" borderId="19" xfId="3" applyFont="1" applyFill="1" applyBorder="1" applyAlignment="1"/>
    <xf numFmtId="43" fontId="2" fillId="2" borderId="38" xfId="3" applyFont="1" applyFill="1" applyBorder="1" applyAlignment="1"/>
    <xf numFmtId="43" fontId="2" fillId="2" borderId="21" xfId="3" applyFont="1" applyFill="1" applyBorder="1" applyAlignment="1"/>
    <xf numFmtId="0" fontId="2" fillId="2" borderId="0" xfId="2" applyFont="1" applyFill="1" applyBorder="1" applyAlignment="1">
      <alignment horizontal="left" vertical="top"/>
    </xf>
    <xf numFmtId="0" fontId="12" fillId="2" borderId="0" xfId="2" applyFont="1" applyFill="1" applyBorder="1" applyAlignment="1">
      <alignment horizontal="left" vertical="top"/>
    </xf>
    <xf numFmtId="0" fontId="2" fillId="2" borderId="16" xfId="2" applyFont="1" applyFill="1" applyBorder="1" applyAlignment="1">
      <alignment horizontal="left"/>
    </xf>
    <xf numFmtId="0" fontId="7" fillId="2" borderId="22" xfId="2" applyFont="1" applyFill="1" applyBorder="1" applyAlignment="1">
      <alignment horizontal="left" wrapText="1" indent="3"/>
    </xf>
    <xf numFmtId="0" fontId="7" fillId="2" borderId="23" xfId="2" applyFont="1" applyFill="1" applyBorder="1" applyAlignment="1">
      <alignment horizontal="left"/>
    </xf>
    <xf numFmtId="0" fontId="7" fillId="2" borderId="23" xfId="2" applyFont="1" applyFill="1" applyBorder="1" applyAlignment="1">
      <alignment horizontal="left" wrapText="1" indent="3"/>
    </xf>
    <xf numFmtId="0" fontId="2" fillId="2" borderId="23" xfId="2" applyFont="1" applyFill="1" applyBorder="1" applyAlignment="1">
      <alignment horizontal="left" wrapText="1" indent="3"/>
    </xf>
    <xf numFmtId="0" fontId="2" fillId="2" borderId="39" xfId="2" applyFont="1" applyFill="1" applyBorder="1" applyAlignment="1">
      <alignment horizontal="left" wrapText="1" indent="3"/>
    </xf>
    <xf numFmtId="0" fontId="2" fillId="2" borderId="39" xfId="2" applyFont="1" applyFill="1" applyBorder="1" applyAlignment="1">
      <alignment horizontal="left" wrapText="1" indent="2"/>
    </xf>
    <xf numFmtId="37" fontId="2" fillId="2" borderId="25" xfId="2" applyNumberFormat="1" applyFont="1" applyFill="1" applyBorder="1"/>
    <xf numFmtId="43" fontId="2" fillId="2" borderId="25" xfId="3" applyFont="1" applyFill="1" applyBorder="1"/>
    <xf numFmtId="43" fontId="2" fillId="2" borderId="40" xfId="3" applyFont="1" applyFill="1" applyBorder="1"/>
    <xf numFmtId="43" fontId="2" fillId="2" borderId="27" xfId="3" applyFont="1" applyFill="1" applyBorder="1"/>
    <xf numFmtId="0" fontId="6" fillId="2" borderId="0" xfId="2" applyFont="1" applyFill="1" applyBorder="1" applyAlignment="1">
      <alignment horizontal="left" wrapText="1" indent="3"/>
    </xf>
    <xf numFmtId="0" fontId="6" fillId="2" borderId="16" xfId="2" applyFont="1" applyFill="1" applyBorder="1" applyAlignment="1">
      <alignment horizontal="left" wrapText="1" indent="3"/>
    </xf>
    <xf numFmtId="0" fontId="6" fillId="2" borderId="16" xfId="2" applyFont="1" applyFill="1" applyBorder="1" applyAlignment="1">
      <alignment horizontal="left" wrapText="1" indent="2"/>
    </xf>
    <xf numFmtId="37" fontId="6" fillId="2" borderId="41" xfId="2" applyNumberFormat="1" applyFont="1" applyFill="1" applyBorder="1"/>
    <xf numFmtId="43" fontId="6" fillId="2" borderId="42" xfId="3" applyFont="1" applyFill="1" applyBorder="1"/>
    <xf numFmtId="0" fontId="2" fillId="2" borderId="0" xfId="2" applyFont="1" applyFill="1" applyBorder="1" applyAlignment="1"/>
    <xf numFmtId="37" fontId="2" fillId="2" borderId="41" xfId="2" applyNumberFormat="1" applyFont="1" applyFill="1" applyBorder="1"/>
    <xf numFmtId="43" fontId="2" fillId="2" borderId="41" xfId="3" applyFont="1" applyFill="1" applyBorder="1"/>
    <xf numFmtId="43" fontId="2" fillId="2" borderId="43" xfId="3" applyFont="1" applyFill="1" applyBorder="1"/>
    <xf numFmtId="43" fontId="2" fillId="2" borderId="44" xfId="3" applyFont="1" applyFill="1" applyBorder="1"/>
    <xf numFmtId="0" fontId="2" fillId="2" borderId="12" xfId="2" applyFont="1" applyFill="1" applyBorder="1" applyAlignment="1">
      <alignment horizontal="left" indent="3"/>
    </xf>
    <xf numFmtId="0" fontId="2" fillId="2" borderId="0" xfId="2" applyFont="1" applyFill="1" applyBorder="1" applyAlignment="1">
      <alignment horizontal="left" indent="3"/>
    </xf>
    <xf numFmtId="0" fontId="2" fillId="2" borderId="19" xfId="2" applyFont="1" applyFill="1" applyBorder="1" applyAlignment="1">
      <alignment horizontal="left" indent="3"/>
    </xf>
    <xf numFmtId="0" fontId="6" fillId="2" borderId="12" xfId="2" applyFont="1" applyFill="1" applyBorder="1" applyAlignment="1">
      <alignment horizontal="left" indent="1"/>
    </xf>
    <xf numFmtId="0" fontId="2" fillId="2" borderId="0" xfId="2" applyFont="1" applyFill="1" applyBorder="1" applyAlignment="1">
      <alignment horizontal="left" indent="4"/>
    </xf>
    <xf numFmtId="0" fontId="2" fillId="2" borderId="19" xfId="2" applyFont="1" applyFill="1" applyBorder="1" applyAlignment="1">
      <alignment horizontal="left" indent="4"/>
    </xf>
    <xf numFmtId="0" fontId="6" fillId="2" borderId="12" xfId="2" applyFont="1" applyFill="1" applyBorder="1" applyAlignment="1">
      <alignment horizontal="left" indent="4"/>
    </xf>
    <xf numFmtId="0" fontId="6" fillId="2" borderId="0" xfId="2" applyFont="1" applyFill="1" applyBorder="1" applyAlignment="1">
      <alignment horizontal="left" indent="3"/>
    </xf>
    <xf numFmtId="0" fontId="6" fillId="2" borderId="19" xfId="2" applyFont="1" applyFill="1" applyBorder="1" applyAlignment="1">
      <alignment horizontal="left"/>
    </xf>
    <xf numFmtId="0" fontId="2" fillId="2" borderId="0" xfId="2" applyFont="1" applyFill="1" applyAlignment="1">
      <alignment horizontal="left" indent="3"/>
    </xf>
    <xf numFmtId="37" fontId="2" fillId="2" borderId="19" xfId="2" applyNumberFormat="1" applyFont="1" applyFill="1" applyBorder="1" applyAlignment="1">
      <alignment horizontal="left" indent="3"/>
    </xf>
    <xf numFmtId="43" fontId="2" fillId="2" borderId="19" xfId="3" applyFont="1" applyFill="1" applyBorder="1" applyAlignment="1">
      <alignment horizontal="left" indent="3"/>
    </xf>
    <xf numFmtId="43" fontId="2" fillId="2" borderId="21" xfId="3" applyFont="1" applyFill="1" applyBorder="1" applyAlignment="1">
      <alignment horizontal="left" indent="3"/>
    </xf>
    <xf numFmtId="37" fontId="2" fillId="2" borderId="19" xfId="2" applyNumberFormat="1" applyFont="1" applyFill="1" applyBorder="1" applyAlignment="1">
      <alignment horizontal="left" indent="1"/>
    </xf>
    <xf numFmtId="43" fontId="2" fillId="2" borderId="19" xfId="3" applyFont="1" applyFill="1" applyBorder="1" applyAlignment="1">
      <alignment horizontal="left" indent="1"/>
    </xf>
    <xf numFmtId="43" fontId="2" fillId="2" borderId="21" xfId="3" applyFont="1" applyFill="1" applyBorder="1" applyAlignment="1">
      <alignment horizontal="left" indent="1"/>
    </xf>
    <xf numFmtId="0" fontId="6" fillId="2" borderId="12" xfId="2" applyFont="1" applyFill="1" applyBorder="1" applyAlignment="1">
      <alignment horizontal="left" wrapText="1" indent="2"/>
    </xf>
    <xf numFmtId="0" fontId="6" fillId="2" borderId="0" xfId="2" applyFont="1" applyFill="1" applyBorder="1" applyAlignment="1">
      <alignment horizontal="left" wrapText="1" indent="2"/>
    </xf>
    <xf numFmtId="0" fontId="6" fillId="2" borderId="19" xfId="2" applyFont="1" applyFill="1" applyBorder="1" applyAlignment="1">
      <alignment horizontal="left" wrapText="1" indent="2"/>
    </xf>
    <xf numFmtId="0" fontId="2" fillId="2" borderId="22" xfId="2" applyFont="1" applyFill="1" applyBorder="1" applyAlignment="1">
      <alignment horizontal="left"/>
    </xf>
    <xf numFmtId="0" fontId="2" fillId="2" borderId="23" xfId="2" applyFont="1" applyFill="1" applyBorder="1" applyAlignment="1">
      <alignment horizontal="left"/>
    </xf>
    <xf numFmtId="0" fontId="2" fillId="2" borderId="25" xfId="2" applyFont="1" applyFill="1" applyBorder="1" applyAlignment="1">
      <alignment horizontal="left"/>
    </xf>
    <xf numFmtId="0" fontId="2" fillId="2" borderId="12" xfId="2" applyFont="1" applyFill="1" applyBorder="1"/>
    <xf numFmtId="0" fontId="2" fillId="2" borderId="5" xfId="2" applyFont="1" applyFill="1" applyBorder="1"/>
    <xf numFmtId="43" fontId="2" fillId="2" borderId="5" xfId="3" applyFont="1" applyFill="1" applyBorder="1"/>
    <xf numFmtId="43" fontId="2" fillId="2" borderId="13" xfId="3" applyFont="1" applyFill="1" applyBorder="1"/>
    <xf numFmtId="43" fontId="6" fillId="2" borderId="0" xfId="3" applyFont="1" applyFill="1" applyBorder="1"/>
    <xf numFmtId="43" fontId="6" fillId="2" borderId="13" xfId="3" applyFont="1" applyFill="1" applyBorder="1"/>
    <xf numFmtId="43" fontId="6" fillId="2" borderId="0" xfId="3" applyFont="1" applyFill="1" applyBorder="1" applyAlignment="1"/>
    <xf numFmtId="43" fontId="6" fillId="2" borderId="13" xfId="3" applyFont="1" applyFill="1" applyBorder="1" applyAlignment="1"/>
    <xf numFmtId="43" fontId="2" fillId="2" borderId="0" xfId="3" applyFont="1" applyFill="1" applyBorder="1" applyAlignment="1"/>
    <xf numFmtId="43" fontId="2" fillId="2" borderId="0" xfId="3" applyFont="1" applyFill="1" applyBorder="1" applyAlignment="1">
      <alignment horizontal="left"/>
    </xf>
    <xf numFmtId="43" fontId="2" fillId="2" borderId="13" xfId="3" applyFont="1" applyFill="1" applyBorder="1" applyAlignment="1">
      <alignment horizontal="left"/>
    </xf>
    <xf numFmtId="0" fontId="13" fillId="2" borderId="12" xfId="2" applyFont="1" applyFill="1" applyBorder="1" applyAlignment="1">
      <alignment horizontal="left"/>
    </xf>
    <xf numFmtId="0" fontId="13" fillId="2" borderId="0" xfId="2" applyFont="1" applyFill="1" applyBorder="1" applyAlignment="1">
      <alignment horizontal="left"/>
    </xf>
    <xf numFmtId="0" fontId="13" fillId="2" borderId="0" xfId="2" applyFont="1" applyFill="1" applyBorder="1" applyAlignment="1"/>
    <xf numFmtId="43" fontId="13" fillId="2" borderId="0" xfId="3" applyFont="1" applyFill="1" applyBorder="1" applyAlignment="1"/>
    <xf numFmtId="43" fontId="13" fillId="2" borderId="0" xfId="3" applyFont="1" applyFill="1" applyBorder="1" applyAlignment="1">
      <alignment horizontal="left"/>
    </xf>
    <xf numFmtId="43" fontId="13" fillId="2" borderId="13" xfId="3" applyFont="1" applyFill="1" applyBorder="1" applyAlignment="1">
      <alignment horizontal="left"/>
    </xf>
    <xf numFmtId="0" fontId="11" fillId="2" borderId="0" xfId="2" applyFont="1" applyFill="1" applyBorder="1" applyAlignment="1"/>
    <xf numFmtId="43" fontId="11" fillId="2" borderId="0" xfId="3" applyFont="1" applyFill="1" applyBorder="1" applyAlignment="1"/>
    <xf numFmtId="43" fontId="11" fillId="2" borderId="0" xfId="3" applyFont="1" applyFill="1" applyBorder="1" applyAlignment="1">
      <alignment horizontal="left"/>
    </xf>
    <xf numFmtId="43" fontId="11" fillId="2" borderId="13" xfId="3" applyFont="1" applyFill="1" applyBorder="1" applyAlignment="1">
      <alignment horizontal="left"/>
    </xf>
    <xf numFmtId="0" fontId="13" fillId="2" borderId="22" xfId="2" applyFont="1" applyFill="1" applyBorder="1" applyAlignment="1">
      <alignment horizontal="left"/>
    </xf>
    <xf numFmtId="0" fontId="13" fillId="2" borderId="23" xfId="2" applyFont="1" applyFill="1" applyBorder="1" applyAlignment="1">
      <alignment horizontal="left"/>
    </xf>
    <xf numFmtId="0" fontId="13" fillId="2" borderId="23" xfId="2" applyFont="1" applyFill="1" applyBorder="1" applyAlignment="1"/>
    <xf numFmtId="43" fontId="13" fillId="2" borderId="23" xfId="3" applyFont="1" applyFill="1" applyBorder="1" applyAlignment="1"/>
    <xf numFmtId="43" fontId="13" fillId="2" borderId="23" xfId="3" applyFont="1" applyFill="1" applyBorder="1" applyAlignment="1">
      <alignment horizontal="left"/>
    </xf>
    <xf numFmtId="43" fontId="2" fillId="2" borderId="23" xfId="3" applyFont="1" applyFill="1" applyBorder="1"/>
    <xf numFmtId="43" fontId="13" fillId="2" borderId="24" xfId="3" applyFont="1" applyFill="1" applyBorder="1" applyAlignment="1">
      <alignment horizontal="left"/>
    </xf>
    <xf numFmtId="0" fontId="14" fillId="2" borderId="0" xfId="2" applyFont="1" applyFill="1" applyBorder="1" applyAlignment="1">
      <alignment horizontal="center"/>
    </xf>
    <xf numFmtId="0" fontId="15" fillId="2" borderId="0" xfId="2" applyFont="1" applyFill="1"/>
    <xf numFmtId="43" fontId="15" fillId="2" borderId="0" xfId="3" applyFont="1" applyFill="1" applyBorder="1"/>
    <xf numFmtId="43" fontId="15" fillId="2" borderId="0" xfId="3" applyFont="1" applyFill="1"/>
    <xf numFmtId="0" fontId="2" fillId="2" borderId="0" xfId="2" applyFont="1" applyFill="1" applyBorder="1" applyAlignment="1">
      <alignment vertical="top"/>
    </xf>
    <xf numFmtId="0" fontId="7" fillId="2" borderId="0" xfId="2" applyFont="1" applyFill="1" applyBorder="1"/>
    <xf numFmtId="43" fontId="9" fillId="2" borderId="9" xfId="3" applyFont="1" applyFill="1" applyBorder="1" applyAlignment="1">
      <alignment horizontal="center" vertical="center" wrapText="1"/>
    </xf>
    <xf numFmtId="0" fontId="9" fillId="2" borderId="11" xfId="2" applyFont="1" applyFill="1" applyBorder="1" applyAlignment="1">
      <alignment horizontal="center" vertical="center" wrapText="1"/>
    </xf>
    <xf numFmtId="0" fontId="10" fillId="2" borderId="45" xfId="2" applyFont="1" applyFill="1" applyBorder="1" applyAlignment="1">
      <alignment horizontal="center" vertical="center" wrapText="1"/>
    </xf>
    <xf numFmtId="43" fontId="10" fillId="2" borderId="46" xfId="3" applyFont="1" applyFill="1" applyBorder="1" applyAlignment="1">
      <alignment horizontal="center" vertical="center" wrapText="1"/>
    </xf>
    <xf numFmtId="0" fontId="9" fillId="2" borderId="15" xfId="2" applyFont="1" applyFill="1" applyBorder="1" applyAlignment="1">
      <alignment horizontal="center" vertical="center" wrapText="1"/>
    </xf>
    <xf numFmtId="0" fontId="9" fillId="2" borderId="47" xfId="2" applyFont="1" applyFill="1" applyBorder="1" applyAlignment="1">
      <alignment horizontal="center" vertical="center" wrapText="1"/>
    </xf>
    <xf numFmtId="43" fontId="9" fillId="2" borderId="47" xfId="3" applyFont="1" applyFill="1" applyBorder="1" applyAlignment="1">
      <alignment horizontal="center" vertical="center" wrapText="1"/>
    </xf>
    <xf numFmtId="43" fontId="5" fillId="2" borderId="15" xfId="3" applyFont="1" applyFill="1" applyBorder="1" applyAlignment="1">
      <alignment horizontal="center" vertical="center" wrapText="1"/>
    </xf>
    <xf numFmtId="43" fontId="5" fillId="2" borderId="15" xfId="3" applyFont="1" applyFill="1" applyBorder="1" applyAlignment="1">
      <alignment vertical="center" wrapText="1"/>
    </xf>
    <xf numFmtId="0" fontId="10" fillId="2" borderId="46" xfId="2" applyFont="1" applyFill="1" applyBorder="1" applyAlignment="1">
      <alignment horizontal="center" vertical="center" wrapText="1"/>
    </xf>
    <xf numFmtId="0" fontId="10" fillId="2" borderId="46"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10" fillId="2" borderId="48"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38" xfId="2" applyFont="1" applyFill="1" applyBorder="1" applyAlignment="1">
      <alignment horizontal="center" vertical="center" wrapText="1"/>
    </xf>
    <xf numFmtId="43" fontId="10" fillId="2" borderId="38" xfId="3" applyFont="1" applyFill="1" applyBorder="1" applyAlignment="1">
      <alignment horizontal="center" vertical="center" wrapText="1"/>
    </xf>
    <xf numFmtId="43" fontId="5" fillId="2" borderId="19" xfId="3" applyFont="1" applyFill="1" applyBorder="1" applyAlignment="1">
      <alignment horizontal="center" vertical="center" wrapText="1"/>
    </xf>
    <xf numFmtId="43" fontId="5" fillId="2" borderId="19" xfId="3" applyFont="1" applyFill="1" applyBorder="1" applyAlignment="1">
      <alignment vertical="center" wrapText="1"/>
    </xf>
    <xf numFmtId="0" fontId="10" fillId="2" borderId="16"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21" xfId="2" applyFont="1" applyFill="1" applyBorder="1" applyAlignment="1">
      <alignment horizontal="center" vertical="center" wrapText="1"/>
    </xf>
    <xf numFmtId="0" fontId="10" fillId="2" borderId="49" xfId="2" applyFont="1" applyFill="1" applyBorder="1" applyAlignment="1">
      <alignment horizontal="center" vertical="center" wrapText="1"/>
    </xf>
    <xf numFmtId="43" fontId="10" fillId="2" borderId="39" xfId="3" applyFont="1" applyFill="1" applyBorder="1" applyAlignment="1">
      <alignment horizontal="center" vertical="center" wrapText="1"/>
    </xf>
    <xf numFmtId="16" fontId="10" fillId="2" borderId="25" xfId="2" quotePrefix="1" applyNumberFormat="1" applyFont="1" applyFill="1" applyBorder="1" applyAlignment="1">
      <alignment horizontal="center" vertical="center" wrapText="1"/>
    </xf>
    <xf numFmtId="43" fontId="5" fillId="2" borderId="25" xfId="3" applyFont="1" applyFill="1" applyBorder="1" applyAlignment="1">
      <alignment horizontal="center" vertical="center" wrapText="1"/>
    </xf>
    <xf numFmtId="43" fontId="5" fillId="2" borderId="25" xfId="3" applyFont="1" applyFill="1" applyBorder="1" applyAlignment="1">
      <alignment vertical="center" wrapText="1"/>
    </xf>
    <xf numFmtId="0" fontId="10" fillId="2" borderId="39" xfId="2" applyFont="1" applyFill="1" applyBorder="1" applyAlignment="1">
      <alignment horizontal="center" vertical="center" wrapText="1"/>
    </xf>
    <xf numFmtId="0" fontId="10" fillId="2" borderId="39" xfId="2" applyFont="1" applyFill="1" applyBorder="1" applyAlignment="1">
      <alignment horizontal="center" vertical="center" wrapText="1"/>
    </xf>
    <xf numFmtId="0" fontId="10" fillId="2" borderId="26" xfId="2" applyFont="1" applyFill="1" applyBorder="1" applyAlignment="1">
      <alignment horizontal="center" vertical="center" wrapText="1"/>
    </xf>
    <xf numFmtId="0" fontId="10" fillId="2" borderId="27" xfId="2" applyFont="1" applyFill="1" applyBorder="1" applyAlignment="1">
      <alignment horizontal="center" vertical="center" wrapText="1"/>
    </xf>
    <xf numFmtId="0" fontId="6" fillId="2" borderId="28" xfId="2" quotePrefix="1" applyFont="1" applyFill="1" applyBorder="1" applyAlignment="1">
      <alignment horizontal="center" vertical="center" wrapText="1"/>
    </xf>
    <xf numFmtId="0" fontId="6" fillId="2" borderId="29" xfId="2" quotePrefix="1" applyFont="1" applyFill="1" applyBorder="1" applyAlignment="1">
      <alignment horizontal="center" vertical="center" wrapText="1"/>
    </xf>
    <xf numFmtId="0" fontId="6" fillId="2" borderId="30" xfId="2" quotePrefix="1" applyFont="1" applyFill="1" applyBorder="1" applyAlignment="1">
      <alignment horizontal="center" vertical="center" wrapText="1"/>
    </xf>
    <xf numFmtId="0" fontId="6" fillId="2" borderId="31" xfId="2" quotePrefix="1" applyFont="1" applyFill="1" applyBorder="1" applyAlignment="1">
      <alignment horizontal="center" vertical="center" wrapText="1"/>
    </xf>
    <xf numFmtId="0" fontId="6" fillId="2" borderId="24" xfId="2" quotePrefix="1" applyFont="1" applyFill="1" applyBorder="1" applyAlignment="1">
      <alignment horizontal="center" vertical="center" wrapText="1"/>
    </xf>
    <xf numFmtId="0" fontId="6" fillId="2" borderId="32" xfId="2" applyFont="1" applyFill="1" applyBorder="1" applyAlignment="1">
      <alignment horizontal="center" vertical="center" wrapText="1"/>
    </xf>
    <xf numFmtId="0" fontId="9" fillId="2" borderId="32" xfId="2" applyFont="1" applyFill="1" applyBorder="1" applyAlignment="1">
      <alignment horizontal="center" vertical="center" wrapText="1"/>
    </xf>
    <xf numFmtId="43" fontId="9" fillId="2" borderId="22" xfId="3" applyFont="1" applyFill="1" applyBorder="1" applyAlignment="1">
      <alignment horizontal="center" vertical="center" wrapText="1"/>
    </xf>
    <xf numFmtId="0" fontId="9" fillId="2" borderId="22" xfId="2" applyFont="1" applyFill="1" applyBorder="1" applyAlignment="1">
      <alignment horizontal="center" vertical="center" wrapText="1"/>
    </xf>
    <xf numFmtId="0" fontId="9" fillId="2" borderId="50" xfId="3" applyNumberFormat="1" applyFont="1" applyFill="1" applyBorder="1" applyAlignment="1">
      <alignment horizontal="center" vertical="center" wrapText="1"/>
    </xf>
    <xf numFmtId="0" fontId="9" fillId="2" borderId="29" xfId="3" applyNumberFormat="1" applyFont="1" applyFill="1" applyBorder="1" applyAlignment="1">
      <alignment horizontal="center" vertical="center" wrapText="1"/>
    </xf>
    <xf numFmtId="0" fontId="9" fillId="2" borderId="51" xfId="2" applyFont="1" applyFill="1" applyBorder="1" applyAlignment="1">
      <alignment horizontal="center" vertical="center" wrapText="1"/>
    </xf>
    <xf numFmtId="0" fontId="9" fillId="2" borderId="22" xfId="3" applyNumberFormat="1"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2" borderId="24" xfId="2" quotePrefix="1" applyFont="1" applyFill="1" applyBorder="1" applyAlignment="1">
      <alignment horizontal="center" vertical="center" wrapText="1"/>
    </xf>
    <xf numFmtId="0" fontId="9" fillId="2" borderId="32" xfId="2" quotePrefix="1" applyFont="1" applyFill="1" applyBorder="1" applyAlignment="1">
      <alignment horizontal="center" vertical="center" wrapText="1"/>
    </xf>
    <xf numFmtId="0" fontId="9" fillId="2" borderId="4" xfId="2" applyFont="1" applyFill="1" applyBorder="1" applyAlignment="1">
      <alignment horizontal="left"/>
    </xf>
    <xf numFmtId="0" fontId="6" fillId="2" borderId="5" xfId="2" applyFont="1" applyFill="1" applyBorder="1" applyAlignment="1">
      <alignment horizontal="left"/>
    </xf>
    <xf numFmtId="0" fontId="6" fillId="2" borderId="52" xfId="2" applyFont="1" applyFill="1" applyBorder="1" applyAlignment="1">
      <alignment horizontal="left"/>
    </xf>
    <xf numFmtId="37" fontId="2" fillId="2" borderId="34" xfId="2" applyNumberFormat="1" applyFont="1" applyFill="1" applyBorder="1"/>
    <xf numFmtId="0" fontId="2" fillId="2" borderId="33" xfId="2" applyFont="1" applyFill="1" applyBorder="1"/>
    <xf numFmtId="0" fontId="2" fillId="2" borderId="35" xfId="2" applyFont="1" applyFill="1" applyBorder="1"/>
    <xf numFmtId="0" fontId="9" fillId="2" borderId="12" xfId="2" applyFont="1" applyFill="1" applyBorder="1"/>
    <xf numFmtId="37" fontId="2" fillId="2" borderId="38" xfId="2" applyNumberFormat="1" applyFont="1" applyFill="1" applyBorder="1"/>
    <xf numFmtId="0" fontId="2" fillId="2" borderId="19" xfId="2" applyFont="1" applyFill="1" applyBorder="1"/>
    <xf numFmtId="0" fontId="2" fillId="2" borderId="21" xfId="2" applyFont="1" applyFill="1" applyBorder="1"/>
    <xf numFmtId="0" fontId="6" fillId="2" borderId="19" xfId="2" applyFont="1" applyFill="1" applyBorder="1" applyAlignment="1">
      <alignment horizontal="center"/>
    </xf>
    <xf numFmtId="0" fontId="16" fillId="2" borderId="12" xfId="2" applyFont="1" applyFill="1" applyBorder="1" applyAlignment="1">
      <alignment horizontal="left" indent="2"/>
    </xf>
    <xf numFmtId="0" fontId="17" fillId="2" borderId="12" xfId="2" applyFont="1" applyFill="1" applyBorder="1" applyAlignment="1">
      <alignment horizontal="left" indent="3"/>
    </xf>
    <xf numFmtId="0" fontId="2" fillId="2" borderId="19" xfId="2" applyFont="1" applyFill="1" applyBorder="1" applyAlignment="1">
      <alignment horizontal="center" wrapText="1"/>
    </xf>
    <xf numFmtId="43" fontId="6" fillId="2" borderId="19" xfId="3" quotePrefix="1" applyFont="1" applyFill="1" applyBorder="1" applyAlignment="1">
      <alignment horizontal="center" wrapText="1"/>
    </xf>
    <xf numFmtId="0" fontId="6" fillId="2" borderId="19" xfId="2" applyFont="1" applyFill="1" applyBorder="1" applyAlignment="1">
      <alignment horizontal="center" wrapText="1"/>
    </xf>
    <xf numFmtId="0" fontId="16" fillId="2" borderId="12"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16" xfId="2" applyFont="1" applyFill="1" applyBorder="1" applyAlignment="1">
      <alignment horizontal="center" vertical="center" wrapText="1"/>
    </xf>
    <xf numFmtId="43" fontId="6" fillId="2" borderId="53" xfId="3" applyFont="1" applyFill="1" applyBorder="1"/>
    <xf numFmtId="43" fontId="2" fillId="2" borderId="53" xfId="3" applyFont="1" applyFill="1" applyBorder="1"/>
    <xf numFmtId="43" fontId="2" fillId="2" borderId="54" xfId="3" applyFont="1" applyFill="1" applyBorder="1"/>
    <xf numFmtId="0" fontId="17" fillId="2" borderId="12" xfId="2" applyFont="1" applyFill="1" applyBorder="1" applyAlignment="1">
      <alignment horizontal="left" indent="2"/>
    </xf>
    <xf numFmtId="0" fontId="17" fillId="2" borderId="0" xfId="2" applyFont="1" applyFill="1" applyBorder="1" applyAlignment="1">
      <alignment horizontal="left"/>
    </xf>
    <xf numFmtId="0" fontId="6" fillId="2" borderId="19" xfId="2" applyFont="1" applyFill="1" applyBorder="1" applyAlignment="1">
      <alignment horizontal="center" vertical="top" wrapText="1"/>
    </xf>
    <xf numFmtId="0" fontId="11" fillId="2" borderId="16" xfId="2" applyFont="1" applyFill="1" applyBorder="1" applyAlignment="1">
      <alignment horizontal="left" vertical="top" indent="1"/>
    </xf>
    <xf numFmtId="0" fontId="2" fillId="2" borderId="19" xfId="2" applyFont="1" applyFill="1" applyBorder="1" applyAlignment="1">
      <alignment horizontal="left" vertical="top" indent="1"/>
    </xf>
    <xf numFmtId="39" fontId="2" fillId="2" borderId="19" xfId="2" applyNumberFormat="1" applyFont="1" applyFill="1" applyBorder="1" applyAlignment="1">
      <alignment horizontal="right"/>
    </xf>
    <xf numFmtId="39" fontId="2" fillId="2" borderId="38" xfId="2" applyNumberFormat="1" applyFont="1" applyFill="1" applyBorder="1"/>
    <xf numFmtId="0" fontId="17" fillId="2" borderId="0" xfId="2" applyFont="1" applyFill="1" applyBorder="1" applyAlignment="1">
      <alignment horizontal="left" wrapText="1" indent="3"/>
    </xf>
    <xf numFmtId="0" fontId="17" fillId="2" borderId="16" xfId="2" applyFont="1" applyFill="1" applyBorder="1" applyAlignment="1">
      <alignment horizontal="left" wrapText="1" indent="3"/>
    </xf>
    <xf numFmtId="43" fontId="2" fillId="2" borderId="38" xfId="3" applyNumberFormat="1" applyFont="1" applyFill="1" applyBorder="1"/>
    <xf numFmtId="43" fontId="2" fillId="2" borderId="19" xfId="2" applyNumberFormat="1" applyFont="1" applyFill="1" applyBorder="1"/>
    <xf numFmtId="43" fontId="2" fillId="2" borderId="21" xfId="2" applyNumberFormat="1" applyFont="1" applyFill="1" applyBorder="1"/>
    <xf numFmtId="0" fontId="18" fillId="2" borderId="0" xfId="2" applyFont="1" applyFill="1" applyBorder="1" applyAlignment="1">
      <alignment horizontal="left"/>
    </xf>
    <xf numFmtId="0" fontId="18" fillId="2" borderId="16" xfId="2" applyFont="1" applyFill="1" applyBorder="1" applyAlignment="1">
      <alignment horizontal="left"/>
    </xf>
    <xf numFmtId="0" fontId="16" fillId="2" borderId="0" xfId="2" applyFont="1" applyFill="1" applyBorder="1"/>
    <xf numFmtId="0" fontId="16" fillId="2" borderId="16" xfId="2" applyFont="1" applyFill="1" applyBorder="1"/>
    <xf numFmtId="0" fontId="2" fillId="2" borderId="16" xfId="2" applyFont="1" applyFill="1" applyBorder="1" applyAlignment="1">
      <alignment horizontal="center" wrapText="1"/>
    </xf>
    <xf numFmtId="0" fontId="16" fillId="2" borderId="0" xfId="2" applyFont="1" applyFill="1" applyBorder="1" applyAlignment="1">
      <alignment horizontal="left"/>
    </xf>
    <xf numFmtId="0" fontId="16" fillId="2" borderId="16" xfId="2" applyFont="1" applyFill="1" applyBorder="1" applyAlignment="1">
      <alignment horizontal="left"/>
    </xf>
    <xf numFmtId="0" fontId="2" fillId="2" borderId="16" xfId="2" applyFont="1" applyFill="1" applyBorder="1" applyAlignment="1">
      <alignment horizontal="center"/>
    </xf>
    <xf numFmtId="0" fontId="18" fillId="2" borderId="0" xfId="2" applyFont="1" applyFill="1" applyBorder="1" applyAlignment="1">
      <alignment horizontal="left" vertical="top" indent="1"/>
    </xf>
    <xf numFmtId="0" fontId="17" fillId="2" borderId="0" xfId="2" applyFont="1" applyFill="1" applyBorder="1" applyAlignment="1">
      <alignment horizontal="left" vertical="top"/>
    </xf>
    <xf numFmtId="0" fontId="19" fillId="2" borderId="16" xfId="2" applyFont="1" applyFill="1" applyBorder="1" applyAlignment="1">
      <alignment horizontal="left" vertical="top"/>
    </xf>
    <xf numFmtId="0" fontId="2" fillId="2" borderId="19" xfId="2" applyFont="1" applyFill="1" applyBorder="1" applyAlignment="1">
      <alignment horizontal="center" vertical="top"/>
    </xf>
    <xf numFmtId="0" fontId="6" fillId="2" borderId="16" xfId="2" applyFont="1" applyFill="1" applyBorder="1" applyAlignment="1">
      <alignment horizontal="center" wrapText="1"/>
    </xf>
    <xf numFmtId="0" fontId="20" fillId="0" borderId="53" xfId="0" applyFont="1" applyFill="1" applyBorder="1"/>
    <xf numFmtId="0" fontId="20" fillId="0" borderId="0" xfId="0" applyFont="1" applyFill="1" applyBorder="1"/>
    <xf numFmtId="43" fontId="6" fillId="2" borderId="21" xfId="2" applyNumberFormat="1" applyFont="1" applyFill="1" applyBorder="1"/>
    <xf numFmtId="0" fontId="16" fillId="2" borderId="12" xfId="2" applyFont="1" applyFill="1" applyBorder="1" applyAlignment="1">
      <alignment horizontal="center" wrapText="1"/>
    </xf>
    <xf numFmtId="0" fontId="16" fillId="2" borderId="0" xfId="2" applyFont="1" applyFill="1" applyBorder="1" applyAlignment="1">
      <alignment horizontal="center" wrapText="1"/>
    </xf>
    <xf numFmtId="0" fontId="16" fillId="2" borderId="16" xfId="2" applyFont="1" applyFill="1" applyBorder="1" applyAlignment="1">
      <alignment horizontal="center" wrapText="1"/>
    </xf>
    <xf numFmtId="37" fontId="6" fillId="2" borderId="53" xfId="2" applyNumberFormat="1" applyFont="1" applyFill="1" applyBorder="1"/>
    <xf numFmtId="43" fontId="6" fillId="2" borderId="54" xfId="3" applyFont="1" applyFill="1" applyBorder="1"/>
    <xf numFmtId="0" fontId="21" fillId="2" borderId="0" xfId="2" applyFont="1" applyFill="1" applyBorder="1" applyAlignment="1">
      <alignment horizontal="left"/>
    </xf>
    <xf numFmtId="37" fontId="2" fillId="2" borderId="15" xfId="2" applyNumberFormat="1" applyFont="1" applyFill="1" applyBorder="1"/>
    <xf numFmtId="43" fontId="2" fillId="2" borderId="15" xfId="3" applyFont="1" applyFill="1" applyBorder="1"/>
    <xf numFmtId="37" fontId="2" fillId="2" borderId="47" xfId="2" applyNumberFormat="1" applyFont="1" applyFill="1" applyBorder="1"/>
    <xf numFmtId="0" fontId="6" fillId="2" borderId="15" xfId="2" applyFont="1" applyFill="1" applyBorder="1"/>
    <xf numFmtId="0" fontId="2" fillId="2" borderId="16" xfId="2" applyFont="1" applyFill="1" applyBorder="1"/>
    <xf numFmtId="0" fontId="2" fillId="2" borderId="19" xfId="2" applyFont="1" applyFill="1" applyBorder="1" applyAlignment="1"/>
    <xf numFmtId="0" fontId="2" fillId="2" borderId="19" xfId="2" applyFont="1" applyFill="1" applyBorder="1" applyAlignment="1">
      <alignment horizontal="center"/>
    </xf>
    <xf numFmtId="37" fontId="2" fillId="2" borderId="53" xfId="2" applyNumberFormat="1" applyFont="1" applyFill="1" applyBorder="1"/>
    <xf numFmtId="0" fontId="2" fillId="2" borderId="53" xfId="2" applyFont="1" applyFill="1" applyBorder="1"/>
    <xf numFmtId="43" fontId="2" fillId="2" borderId="54" xfId="2" applyNumberFormat="1" applyFont="1" applyFill="1" applyBorder="1"/>
    <xf numFmtId="0" fontId="6" fillId="2" borderId="19" xfId="2" applyFont="1" applyFill="1" applyBorder="1"/>
    <xf numFmtId="0" fontId="6" fillId="2" borderId="21" xfId="2" applyFont="1" applyFill="1" applyBorder="1"/>
    <xf numFmtId="0" fontId="16" fillId="2" borderId="12" xfId="2" applyFont="1" applyFill="1" applyBorder="1" applyAlignment="1">
      <alignment horizontal="center"/>
    </xf>
    <xf numFmtId="0" fontId="16" fillId="2" borderId="0" xfId="2" applyFont="1" applyFill="1" applyBorder="1" applyAlignment="1">
      <alignment horizontal="center"/>
    </xf>
    <xf numFmtId="0" fontId="16" fillId="2" borderId="16" xfId="2" applyFont="1" applyFill="1" applyBorder="1" applyAlignment="1">
      <alignment horizontal="center"/>
    </xf>
    <xf numFmtId="37" fontId="6" fillId="2" borderId="53" xfId="2" applyNumberFormat="1" applyFont="1" applyFill="1" applyBorder="1" applyAlignment="1">
      <alignment horizontal="right"/>
    </xf>
    <xf numFmtId="43" fontId="6" fillId="2" borderId="53" xfId="3" applyFont="1" applyFill="1" applyBorder="1" applyAlignment="1">
      <alignment horizontal="right"/>
    </xf>
    <xf numFmtId="43" fontId="6" fillId="2" borderId="54" xfId="3" applyFont="1" applyFill="1" applyBorder="1" applyAlignment="1">
      <alignment horizontal="right"/>
    </xf>
    <xf numFmtId="0" fontId="9" fillId="2" borderId="12" xfId="2" applyFont="1" applyFill="1" applyBorder="1" applyAlignment="1">
      <alignment horizontal="left"/>
    </xf>
    <xf numFmtId="37" fontId="2" fillId="2" borderId="17" xfId="2" applyNumberFormat="1" applyFont="1" applyFill="1" applyBorder="1"/>
    <xf numFmtId="0" fontId="6" fillId="2" borderId="53" xfId="2" applyFont="1" applyFill="1" applyBorder="1"/>
    <xf numFmtId="0" fontId="6" fillId="2" borderId="54" xfId="2" applyFont="1" applyFill="1" applyBorder="1"/>
    <xf numFmtId="0" fontId="9" fillId="2" borderId="55" xfId="2" applyFont="1" applyFill="1" applyBorder="1" applyAlignment="1">
      <alignment horizontal="left" indent="1"/>
    </xf>
    <xf numFmtId="0" fontId="6" fillId="2" borderId="56" xfId="2" applyFont="1" applyFill="1" applyBorder="1" applyAlignment="1">
      <alignment horizontal="left"/>
    </xf>
    <xf numFmtId="0" fontId="6" fillId="2" borderId="57" xfId="2" applyFont="1" applyFill="1" applyBorder="1" applyAlignment="1">
      <alignment horizontal="left"/>
    </xf>
    <xf numFmtId="0" fontId="6" fillId="2" borderId="41" xfId="2" applyFont="1" applyFill="1" applyBorder="1" applyAlignment="1">
      <alignment horizontal="left"/>
    </xf>
    <xf numFmtId="37" fontId="6" fillId="2" borderId="42" xfId="2" applyNumberFormat="1" applyFont="1" applyFill="1" applyBorder="1"/>
    <xf numFmtId="43" fontId="6" fillId="2" borderId="58" xfId="3" applyFont="1" applyFill="1" applyBorder="1"/>
    <xf numFmtId="37" fontId="6" fillId="2" borderId="0" xfId="2" applyNumberFormat="1" applyFont="1" applyFill="1" applyBorder="1"/>
    <xf numFmtId="0" fontId="2" fillId="2" borderId="12" xfId="2" applyFont="1" applyFill="1" applyBorder="1" applyAlignment="1">
      <alignment horizontal="left" indent="2"/>
    </xf>
    <xf numFmtId="43" fontId="6" fillId="2" borderId="0" xfId="2" applyNumberFormat="1" applyFont="1" applyFill="1" applyBorder="1"/>
    <xf numFmtId="0" fontId="2" fillId="2" borderId="13" xfId="2" applyFont="1" applyFill="1" applyBorder="1"/>
    <xf numFmtId="43" fontId="2" fillId="2" borderId="0" xfId="2" applyNumberFormat="1" applyFont="1" applyFill="1" applyBorder="1" applyAlignment="1"/>
    <xf numFmtId="0" fontId="2" fillId="2" borderId="12" xfId="2" applyFont="1" applyFill="1" applyBorder="1" applyAlignment="1">
      <alignment horizontal="left" indent="1"/>
    </xf>
    <xf numFmtId="43" fontId="13" fillId="2" borderId="0" xfId="2" applyNumberFormat="1" applyFont="1" applyFill="1" applyBorder="1" applyAlignment="1">
      <alignment horizontal="left"/>
    </xf>
    <xf numFmtId="0" fontId="2" fillId="2" borderId="22" xfId="2" applyFont="1" applyFill="1" applyBorder="1" applyAlignment="1">
      <alignment horizontal="left" indent="2"/>
    </xf>
    <xf numFmtId="0" fontId="6" fillId="2" borderId="23" xfId="2" applyFont="1" applyFill="1" applyBorder="1" applyAlignment="1">
      <alignment horizontal="left"/>
    </xf>
    <xf numFmtId="43" fontId="6" fillId="2" borderId="23" xfId="3" applyFont="1" applyFill="1" applyBorder="1" applyAlignment="1">
      <alignment horizontal="left"/>
    </xf>
    <xf numFmtId="0" fontId="2" fillId="2" borderId="23" xfId="2" applyFont="1" applyFill="1" applyBorder="1" applyAlignment="1"/>
    <xf numFmtId="43" fontId="6" fillId="2" borderId="23" xfId="3" applyFont="1" applyFill="1" applyBorder="1" applyAlignment="1"/>
    <xf numFmtId="0" fontId="6" fillId="2" borderId="23" xfId="2" applyFont="1" applyFill="1" applyBorder="1" applyAlignment="1"/>
    <xf numFmtId="43" fontId="2" fillId="2" borderId="23" xfId="3" applyFont="1" applyFill="1" applyBorder="1" applyAlignment="1"/>
    <xf numFmtId="0" fontId="2" fillId="2" borderId="23" xfId="2" applyFont="1" applyFill="1" applyBorder="1"/>
    <xf numFmtId="0" fontId="2" fillId="2" borderId="24" xfId="2" applyFont="1" applyFill="1" applyBorder="1"/>
    <xf numFmtId="0" fontId="17" fillId="2" borderId="0" xfId="2" applyFont="1" applyFill="1" applyBorder="1" applyAlignment="1">
      <alignment horizontal="left" indent="2"/>
    </xf>
    <xf numFmtId="43" fontId="2" fillId="2" borderId="0" xfId="2" applyNumberFormat="1" applyFont="1" applyFill="1"/>
    <xf numFmtId="0" fontId="17" fillId="2" borderId="0" xfId="2" applyFont="1" applyFill="1" applyBorder="1" applyAlignment="1">
      <alignment horizontal="left" indent="1"/>
    </xf>
    <xf numFmtId="0" fontId="17" fillId="2" borderId="0" xfId="2" applyFont="1" applyFill="1" applyBorder="1"/>
    <xf numFmtId="0" fontId="9" fillId="2" borderId="0" xfId="2" applyFont="1" applyFill="1" applyBorder="1" applyAlignment="1">
      <alignment horizontal="left"/>
    </xf>
    <xf numFmtId="0" fontId="17" fillId="2" borderId="0" xfId="2" applyFont="1" applyFill="1" applyBorder="1" applyAlignment="1">
      <alignment horizontal="left" indent="3"/>
    </xf>
    <xf numFmtId="0" fontId="9" fillId="2" borderId="0" xfId="2" applyFont="1" applyFill="1" applyBorder="1" applyAlignment="1">
      <alignment horizontal="left" indent="1"/>
    </xf>
    <xf numFmtId="0" fontId="22" fillId="0" borderId="0" xfId="0" applyFont="1"/>
    <xf numFmtId="164" fontId="22" fillId="0" borderId="0" xfId="0" applyNumberFormat="1" applyFont="1" applyAlignment="1">
      <alignment horizontal="center"/>
    </xf>
    <xf numFmtId="0" fontId="22" fillId="0" borderId="0" xfId="0" applyFont="1" applyAlignment="1">
      <alignment horizontal="center"/>
    </xf>
    <xf numFmtId="0" fontId="22" fillId="0" borderId="4" xfId="0" applyFont="1" applyBorder="1"/>
    <xf numFmtId="0" fontId="22" fillId="0" borderId="5" xfId="0" applyFont="1" applyBorder="1"/>
    <xf numFmtId="164" fontId="22" fillId="0" borderId="5" xfId="0" applyNumberFormat="1" applyFont="1" applyBorder="1" applyAlignment="1">
      <alignment horizontal="center"/>
    </xf>
    <xf numFmtId="0" fontId="22" fillId="0" borderId="5" xfId="0" applyFont="1" applyBorder="1" applyAlignment="1">
      <alignment horizontal="center"/>
    </xf>
    <xf numFmtId="0" fontId="23" fillId="0" borderId="5" xfId="0" applyFont="1" applyBorder="1"/>
    <xf numFmtId="0" fontId="24" fillId="0" borderId="5" xfId="0" applyFont="1" applyBorder="1" applyAlignment="1">
      <alignment horizontal="center"/>
    </xf>
    <xf numFmtId="0" fontId="22" fillId="0" borderId="6" xfId="0" applyFont="1" applyBorder="1"/>
    <xf numFmtId="0" fontId="24" fillId="0" borderId="12" xfId="0" applyFont="1" applyBorder="1" applyAlignment="1">
      <alignment horizontal="center"/>
    </xf>
    <xf numFmtId="0" fontId="24" fillId="0" borderId="0" xfId="0" applyFont="1" applyBorder="1" applyAlignment="1">
      <alignment horizontal="center"/>
    </xf>
    <xf numFmtId="0" fontId="22" fillId="0" borderId="13" xfId="0" applyFont="1" applyBorder="1"/>
    <xf numFmtId="0" fontId="25" fillId="0" borderId="12" xfId="0" applyFont="1" applyBorder="1" applyAlignment="1">
      <alignment horizontal="center"/>
    </xf>
    <xf numFmtId="0" fontId="25" fillId="0" borderId="0" xfId="0" applyFont="1" applyBorder="1" applyAlignment="1">
      <alignment horizontal="center"/>
    </xf>
    <xf numFmtId="0" fontId="26" fillId="0" borderId="12" xfId="0" applyFont="1" applyBorder="1" applyAlignment="1">
      <alignment horizontal="left" vertical="top"/>
    </xf>
    <xf numFmtId="0" fontId="26" fillId="0" borderId="0" xfId="0" applyFont="1" applyBorder="1" applyAlignment="1">
      <alignment horizontal="left" vertical="top"/>
    </xf>
    <xf numFmtId="0" fontId="26" fillId="0" borderId="0" xfId="0" applyFont="1" applyBorder="1" applyAlignment="1">
      <alignment vertical="top"/>
    </xf>
    <xf numFmtId="0" fontId="26" fillId="0" borderId="1" xfId="0" applyFont="1" applyBorder="1" applyAlignment="1">
      <alignment vertical="top"/>
    </xf>
    <xf numFmtId="164" fontId="22" fillId="0" borderId="1" xfId="0" applyNumberFormat="1" applyFont="1" applyBorder="1" applyAlignment="1">
      <alignment horizontal="center"/>
    </xf>
    <xf numFmtId="0" fontId="22" fillId="0" borderId="0" xfId="0" applyFont="1" applyBorder="1" applyAlignment="1">
      <alignment horizontal="center"/>
    </xf>
    <xf numFmtId="0" fontId="22" fillId="0" borderId="0" xfId="0" applyFont="1" applyBorder="1"/>
    <xf numFmtId="0" fontId="26" fillId="0" borderId="2" xfId="0" applyFont="1" applyBorder="1" applyAlignment="1">
      <alignment vertical="top"/>
    </xf>
    <xf numFmtId="0" fontId="26" fillId="0" borderId="0" xfId="0" applyFont="1" applyBorder="1"/>
    <xf numFmtId="0" fontId="26" fillId="0" borderId="0" xfId="0" applyFont="1" applyBorder="1" applyAlignment="1">
      <alignment horizontal="center"/>
    </xf>
    <xf numFmtId="164" fontId="22" fillId="0" borderId="2" xfId="0" applyNumberFormat="1" applyFont="1" applyBorder="1" applyAlignment="1">
      <alignment horizontal="center"/>
    </xf>
    <xf numFmtId="0" fontId="22" fillId="0" borderId="31" xfId="0" applyFont="1" applyBorder="1" applyAlignment="1">
      <alignment horizontal="center"/>
    </xf>
    <xf numFmtId="0" fontId="26" fillId="0" borderId="12" xfId="0" applyFont="1" applyBorder="1" applyAlignment="1">
      <alignment horizontal="left"/>
    </xf>
    <xf numFmtId="0" fontId="26" fillId="0" borderId="0" xfId="0" applyFont="1" applyBorder="1" applyAlignment="1">
      <alignment horizontal="left"/>
    </xf>
    <xf numFmtId="0" fontId="26" fillId="0" borderId="0" xfId="0" applyFont="1" applyBorder="1" applyAlignment="1"/>
    <xf numFmtId="0" fontId="26" fillId="0" borderId="2" xfId="0" applyFont="1" applyBorder="1" applyAlignment="1"/>
    <xf numFmtId="0" fontId="22" fillId="0" borderId="31" xfId="0" applyFont="1" applyBorder="1"/>
    <xf numFmtId="164" fontId="22" fillId="0" borderId="0" xfId="0" applyNumberFormat="1" applyFont="1" applyBorder="1" applyAlignment="1">
      <alignment horizontal="center"/>
    </xf>
    <xf numFmtId="0" fontId="22" fillId="0" borderId="0" xfId="0" applyFont="1" applyFill="1" applyBorder="1"/>
    <xf numFmtId="0" fontId="22" fillId="0" borderId="0" xfId="0" applyFont="1" applyFill="1" applyBorder="1" applyAlignment="1">
      <alignment horizontal="center"/>
    </xf>
    <xf numFmtId="0" fontId="22" fillId="0" borderId="31" xfId="0" applyFont="1" applyFill="1" applyBorder="1"/>
    <xf numFmtId="0" fontId="26" fillId="0" borderId="0" xfId="0" applyFont="1" applyFill="1" applyBorder="1"/>
    <xf numFmtId="0" fontId="27" fillId="0" borderId="22" xfId="0" applyFont="1" applyBorder="1" applyAlignment="1">
      <alignment wrapText="1"/>
    </xf>
    <xf numFmtId="0" fontId="27" fillId="0" borderId="23" xfId="0" applyFont="1" applyBorder="1" applyAlignment="1">
      <alignment wrapText="1"/>
    </xf>
    <xf numFmtId="164" fontId="28" fillId="0" borderId="23" xfId="0" applyNumberFormat="1" applyFont="1" applyBorder="1" applyAlignment="1">
      <alignment horizontal="center" wrapText="1"/>
    </xf>
    <xf numFmtId="0" fontId="28" fillId="0" borderId="23" xfId="0" applyFont="1" applyBorder="1" applyAlignment="1">
      <alignment horizontal="center" wrapText="1"/>
    </xf>
    <xf numFmtId="0" fontId="22" fillId="0" borderId="0" xfId="0" applyFont="1" applyBorder="1" applyAlignment="1">
      <alignment horizontal="center" wrapText="1"/>
    </xf>
    <xf numFmtId="0" fontId="28" fillId="0" borderId="12" xfId="0" applyFont="1" applyBorder="1"/>
    <xf numFmtId="0" fontId="28" fillId="0" borderId="0" xfId="0" applyFont="1" applyBorder="1"/>
    <xf numFmtId="164" fontId="28" fillId="0" borderId="0" xfId="0" applyNumberFormat="1" applyFont="1" applyBorder="1" applyAlignment="1">
      <alignment horizontal="center"/>
    </xf>
    <xf numFmtId="0" fontId="28" fillId="0" borderId="0" xfId="0" applyFont="1" applyBorder="1" applyAlignment="1">
      <alignment horizontal="center"/>
    </xf>
    <xf numFmtId="165" fontId="29" fillId="0" borderId="0" xfId="0" applyNumberFormat="1" applyFont="1" applyBorder="1"/>
    <xf numFmtId="165" fontId="29" fillId="0" borderId="13" xfId="0" applyNumberFormat="1" applyFont="1" applyBorder="1" applyAlignment="1">
      <alignment horizontal="center"/>
    </xf>
    <xf numFmtId="165" fontId="30" fillId="0" borderId="0" xfId="0" applyNumberFormat="1" applyFont="1" applyBorder="1"/>
    <xf numFmtId="165" fontId="31" fillId="0" borderId="0" xfId="0" applyNumberFormat="1" applyFont="1" applyBorder="1"/>
    <xf numFmtId="0" fontId="27" fillId="0" borderId="45" xfId="0" applyFont="1" applyBorder="1" applyAlignment="1">
      <alignment horizontal="center"/>
    </xf>
    <xf numFmtId="0" fontId="27" fillId="0" borderId="1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17" xfId="0" applyFont="1" applyBorder="1" applyAlignment="1">
      <alignment horizontal="center" vertical="center"/>
    </xf>
    <xf numFmtId="0" fontId="27" fillId="0" borderId="59" xfId="0" applyFont="1" applyBorder="1" applyAlignment="1">
      <alignment horizontal="center" vertical="center"/>
    </xf>
    <xf numFmtId="165" fontId="32" fillId="0" borderId="8" xfId="0" applyNumberFormat="1" applyFont="1" applyBorder="1" applyAlignment="1">
      <alignment horizontal="center" vertical="center" wrapText="1"/>
    </xf>
    <xf numFmtId="165" fontId="32" fillId="0" borderId="9"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0" fontId="27" fillId="0" borderId="60" xfId="0" applyFont="1" applyBorder="1" applyAlignment="1">
      <alignment horizontal="center" vertical="center"/>
    </xf>
    <xf numFmtId="0" fontId="27" fillId="0" borderId="36"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1" xfId="0" applyFont="1" applyBorder="1" applyAlignment="1">
      <alignment horizontal="center" vertical="center" wrapText="1"/>
    </xf>
    <xf numFmtId="164" fontId="27" fillId="0" borderId="26" xfId="0" applyNumberFormat="1" applyFont="1" applyBorder="1" applyAlignment="1">
      <alignment horizontal="center" vertical="center"/>
    </xf>
    <xf numFmtId="0" fontId="27" fillId="0" borderId="61" xfId="0" applyFont="1" applyBorder="1" applyAlignment="1">
      <alignment horizontal="center" vertical="center"/>
    </xf>
    <xf numFmtId="0" fontId="27" fillId="0" borderId="61" xfId="0" applyFont="1" applyBorder="1" applyAlignment="1">
      <alignment horizontal="center" vertical="center" wrapText="1"/>
    </xf>
    <xf numFmtId="43" fontId="27" fillId="0" borderId="53" xfId="4" applyFont="1" applyBorder="1" applyAlignment="1">
      <alignment horizontal="center" vertical="center"/>
    </xf>
    <xf numFmtId="0" fontId="22" fillId="0" borderId="13" xfId="0" applyFont="1" applyBorder="1" applyAlignment="1">
      <alignment horizontal="center"/>
    </xf>
    <xf numFmtId="0" fontId="33" fillId="3" borderId="60" xfId="0" applyFont="1" applyFill="1" applyBorder="1" applyAlignment="1">
      <alignment horizontal="center"/>
    </xf>
    <xf numFmtId="0" fontId="33" fillId="3" borderId="17" xfId="0" applyFont="1" applyFill="1" applyBorder="1" applyAlignment="1">
      <alignment horizontal="center"/>
    </xf>
    <xf numFmtId="0" fontId="33" fillId="3" borderId="2" xfId="0" applyFont="1" applyFill="1" applyBorder="1" applyAlignment="1">
      <alignment horizontal="center"/>
    </xf>
    <xf numFmtId="0" fontId="33" fillId="3" borderId="59" xfId="0" applyFont="1" applyFill="1" applyBorder="1" applyAlignment="1">
      <alignment horizontal="center"/>
    </xf>
    <xf numFmtId="164" fontId="33" fillId="3" borderId="26" xfId="0" quotePrefix="1" applyNumberFormat="1" applyFont="1" applyFill="1" applyBorder="1" applyAlignment="1">
      <alignment horizontal="center" vertical="top"/>
    </xf>
    <xf numFmtId="0" fontId="33" fillId="3" borderId="26" xfId="0" applyFont="1" applyFill="1" applyBorder="1" applyAlignment="1">
      <alignment horizontal="center" vertical="top"/>
    </xf>
    <xf numFmtId="0" fontId="33" fillId="0" borderId="13" xfId="0" applyFont="1" applyBorder="1" applyAlignment="1">
      <alignment horizontal="center"/>
    </xf>
    <xf numFmtId="0" fontId="33" fillId="0" borderId="0" xfId="0" applyFont="1" applyBorder="1" applyAlignment="1">
      <alignment horizontal="center"/>
    </xf>
    <xf numFmtId="0" fontId="27" fillId="0" borderId="62" xfId="0" applyFont="1" applyFill="1" applyBorder="1" applyAlignment="1"/>
    <xf numFmtId="0" fontId="27" fillId="0" borderId="2" xfId="0" applyFont="1" applyFill="1" applyBorder="1" applyAlignment="1"/>
    <xf numFmtId="0" fontId="27" fillId="0" borderId="59" xfId="0" applyFont="1" applyFill="1" applyBorder="1" applyAlignment="1"/>
    <xf numFmtId="164" fontId="34" fillId="0" borderId="26" xfId="0" applyNumberFormat="1" applyFont="1" applyFill="1" applyBorder="1" applyAlignment="1">
      <alignment horizontal="center" vertical="top"/>
    </xf>
    <xf numFmtId="0" fontId="34" fillId="0" borderId="26" xfId="0" applyFont="1" applyFill="1" applyBorder="1" applyAlignment="1">
      <alignment horizontal="center" vertical="top"/>
    </xf>
    <xf numFmtId="0" fontId="22" fillId="0" borderId="13" xfId="0" applyFont="1" applyFill="1" applyBorder="1" applyAlignment="1">
      <alignment horizontal="center"/>
    </xf>
    <xf numFmtId="0" fontId="22" fillId="0" borderId="63" xfId="0" applyFont="1" applyBorder="1" applyAlignment="1">
      <alignment horizontal="center"/>
    </xf>
    <xf numFmtId="0" fontId="35" fillId="0" borderId="17" xfId="0" applyFont="1" applyBorder="1" applyAlignment="1">
      <alignment wrapText="1"/>
    </xf>
    <xf numFmtId="0" fontId="35" fillId="0" borderId="2" xfId="0" applyFont="1" applyBorder="1" applyAlignment="1">
      <alignment wrapText="1"/>
    </xf>
    <xf numFmtId="0" fontId="35" fillId="0" borderId="59" xfId="0" applyFont="1" applyBorder="1" applyAlignment="1">
      <alignment wrapText="1"/>
    </xf>
    <xf numFmtId="164" fontId="26" fillId="0" borderId="53" xfId="0" applyNumberFormat="1" applyFont="1" applyBorder="1" applyAlignment="1">
      <alignment horizontal="center"/>
    </xf>
    <xf numFmtId="15" fontId="26" fillId="0" borderId="53" xfId="0" applyNumberFormat="1" applyFont="1" applyBorder="1" applyAlignment="1">
      <alignment horizontal="center" wrapText="1"/>
    </xf>
    <xf numFmtId="0" fontId="22" fillId="0" borderId="53" xfId="0" applyFont="1" applyBorder="1" applyAlignment="1">
      <alignment horizontal="center"/>
    </xf>
    <xf numFmtId="43" fontId="22" fillId="0" borderId="53" xfId="4" applyFont="1" applyBorder="1"/>
    <xf numFmtId="0" fontId="26" fillId="0" borderId="17" xfId="0" applyFont="1" applyBorder="1" applyAlignment="1">
      <alignment horizontal="left"/>
    </xf>
    <xf numFmtId="0" fontId="22" fillId="0" borderId="2" xfId="0" applyFont="1" applyBorder="1" applyAlignment="1">
      <alignment horizontal="center"/>
    </xf>
    <xf numFmtId="0" fontId="22" fillId="0" borderId="59" xfId="0" applyFont="1" applyBorder="1" applyAlignment="1">
      <alignment horizontal="left" indent="2"/>
    </xf>
    <xf numFmtId="0" fontId="26" fillId="0" borderId="53" xfId="0" applyFont="1" applyBorder="1" applyAlignment="1">
      <alignment horizontal="center"/>
    </xf>
    <xf numFmtId="164" fontId="22" fillId="0" borderId="53" xfId="0" applyNumberFormat="1" applyFont="1" applyBorder="1" applyAlignment="1">
      <alignment horizontal="center"/>
    </xf>
    <xf numFmtId="0" fontId="22" fillId="0" borderId="63" xfId="0" applyFont="1" applyFill="1" applyBorder="1" applyAlignment="1">
      <alignment horizontal="center"/>
    </xf>
    <xf numFmtId="0" fontId="22" fillId="0" borderId="2" xfId="0" applyFont="1" applyFill="1" applyBorder="1" applyAlignment="1">
      <alignment horizontal="center"/>
    </xf>
    <xf numFmtId="0" fontId="22" fillId="0" borderId="53" xfId="0" applyFont="1" applyBorder="1" applyAlignment="1">
      <alignment horizontal="center" wrapText="1"/>
    </xf>
    <xf numFmtId="0" fontId="22" fillId="0" borderId="16" xfId="0" applyFont="1" applyBorder="1" applyAlignment="1">
      <alignment horizontal="center" wrapText="1"/>
    </xf>
    <xf numFmtId="0" fontId="22" fillId="0" borderId="17" xfId="0" applyFont="1" applyFill="1" applyBorder="1" applyAlignment="1">
      <alignment horizontal="center"/>
    </xf>
    <xf numFmtId="0" fontId="22" fillId="0" borderId="59" xfId="0" applyFont="1" applyBorder="1" applyAlignment="1">
      <alignment horizontal="left" indent="1"/>
    </xf>
    <xf numFmtId="165" fontId="36" fillId="0" borderId="53" xfId="0" applyNumberFormat="1" applyFont="1" applyBorder="1"/>
    <xf numFmtId="0" fontId="27" fillId="0" borderId="63" xfId="0" applyFont="1" applyBorder="1"/>
    <xf numFmtId="0" fontId="27" fillId="0" borderId="17" xfId="0" applyFont="1" applyBorder="1" applyAlignment="1"/>
    <xf numFmtId="0" fontId="27" fillId="0" borderId="2" xfId="0" applyFont="1" applyBorder="1" applyAlignment="1"/>
    <xf numFmtId="0" fontId="27" fillId="0" borderId="59" xfId="0" applyFont="1" applyBorder="1" applyAlignment="1"/>
    <xf numFmtId="0" fontId="30" fillId="0" borderId="53" xfId="0" applyFont="1" applyBorder="1" applyAlignment="1">
      <alignment horizontal="center"/>
    </xf>
    <xf numFmtId="43" fontId="30" fillId="0" borderId="53" xfId="4" applyFont="1" applyBorder="1"/>
    <xf numFmtId="43" fontId="22" fillId="0" borderId="53" xfId="4" applyFont="1" applyFill="1" applyBorder="1"/>
    <xf numFmtId="164" fontId="22" fillId="0" borderId="17" xfId="0" applyNumberFormat="1" applyFont="1" applyBorder="1" applyAlignment="1">
      <alignment horizontal="left" wrapText="1"/>
    </xf>
    <xf numFmtId="164" fontId="22" fillId="0" borderId="2" xfId="0" applyNumberFormat="1" applyFont="1" applyBorder="1" applyAlignment="1">
      <alignment horizontal="left" wrapText="1"/>
    </xf>
    <xf numFmtId="164" fontId="22" fillId="0" borderId="59" xfId="0" applyNumberFormat="1" applyFont="1" applyBorder="1" applyAlignment="1">
      <alignment horizontal="left" wrapText="1"/>
    </xf>
    <xf numFmtId="164" fontId="22" fillId="0" borderId="59" xfId="0" applyNumberFormat="1" applyFont="1" applyBorder="1" applyAlignment="1">
      <alignment wrapText="1"/>
    </xf>
    <xf numFmtId="0" fontId="22" fillId="0" borderId="53" xfId="0" applyFont="1" applyBorder="1" applyAlignment="1"/>
    <xf numFmtId="43" fontId="22" fillId="0" borderId="53" xfId="4" applyFont="1" applyBorder="1" applyAlignment="1">
      <alignment horizontal="center"/>
    </xf>
    <xf numFmtId="0" fontId="22" fillId="0" borderId="2" xfId="0" applyFont="1" applyFill="1" applyBorder="1" applyAlignment="1">
      <alignment horizontal="left"/>
    </xf>
    <xf numFmtId="0" fontId="22" fillId="0" borderId="59" xfId="0" applyFont="1" applyFill="1" applyBorder="1" applyAlignment="1">
      <alignment horizontal="left"/>
    </xf>
    <xf numFmtId="43" fontId="37" fillId="0" borderId="17" xfId="4" applyFont="1" applyFill="1" applyBorder="1" applyAlignment="1"/>
    <xf numFmtId="43" fontId="22" fillId="0" borderId="53" xfId="4" applyFont="1" applyFill="1" applyBorder="1" applyAlignment="1"/>
    <xf numFmtId="0" fontId="38" fillId="0" borderId="17" xfId="0" applyFont="1" applyFill="1" applyBorder="1" applyAlignment="1"/>
    <xf numFmtId="0" fontId="38" fillId="0" borderId="2" xfId="0" applyFont="1" applyFill="1" applyBorder="1" applyAlignment="1"/>
    <xf numFmtId="0" fontId="22" fillId="0" borderId="17" xfId="0" applyFont="1" applyFill="1" applyBorder="1" applyAlignment="1">
      <alignment horizontal="left"/>
    </xf>
    <xf numFmtId="0" fontId="22" fillId="0" borderId="2" xfId="0" applyFont="1" applyFill="1" applyBorder="1" applyAlignment="1">
      <alignment horizontal="left"/>
    </xf>
    <xf numFmtId="0" fontId="22" fillId="0" borderId="17" xfId="4" applyNumberFormat="1" applyFont="1" applyFill="1" applyBorder="1" applyAlignment="1">
      <alignment horizontal="left"/>
    </xf>
    <xf numFmtId="0" fontId="22" fillId="0" borderId="2" xfId="4" applyNumberFormat="1" applyFont="1" applyFill="1" applyBorder="1" applyAlignment="1">
      <alignment horizontal="left"/>
    </xf>
    <xf numFmtId="0" fontId="22" fillId="0" borderId="17" xfId="4" applyNumberFormat="1" applyFont="1" applyFill="1" applyBorder="1" applyAlignment="1">
      <alignment horizontal="left"/>
    </xf>
    <xf numFmtId="0" fontId="22" fillId="0" borderId="17" xfId="0" applyFont="1" applyFill="1" applyBorder="1" applyAlignment="1">
      <alignment horizontal="left"/>
    </xf>
    <xf numFmtId="0" fontId="22" fillId="0" borderId="2" xfId="0" applyFont="1" applyFill="1" applyBorder="1" applyAlignment="1"/>
    <xf numFmtId="0" fontId="38" fillId="0" borderId="53" xfId="0" applyFont="1" applyFill="1" applyBorder="1"/>
    <xf numFmtId="0" fontId="27" fillId="0" borderId="17" xfId="0" applyFont="1" applyBorder="1" applyAlignment="1">
      <alignment horizontal="left"/>
    </xf>
    <xf numFmtId="0" fontId="27" fillId="0" borderId="2" xfId="0" applyFont="1" applyBorder="1" applyAlignment="1">
      <alignment horizontal="left"/>
    </xf>
    <xf numFmtId="0" fontId="27" fillId="0" borderId="59" xfId="0" applyFont="1" applyBorder="1" applyAlignment="1">
      <alignment horizontal="left"/>
    </xf>
    <xf numFmtId="43" fontId="39" fillId="0" borderId="53" xfId="4" applyFont="1" applyBorder="1"/>
    <xf numFmtId="43" fontId="22" fillId="0" borderId="0" xfId="0" applyNumberFormat="1" applyFont="1" applyBorder="1"/>
    <xf numFmtId="43" fontId="40" fillId="0" borderId="53" xfId="4" applyFont="1" applyBorder="1"/>
    <xf numFmtId="0" fontId="22" fillId="0" borderId="64" xfId="0" applyFont="1" applyBorder="1"/>
    <xf numFmtId="0" fontId="22" fillId="0" borderId="3" xfId="0" applyFont="1" applyBorder="1"/>
    <xf numFmtId="0" fontId="27" fillId="0" borderId="3" xfId="0" applyFont="1" applyBorder="1" applyAlignment="1">
      <alignment horizontal="left" indent="2"/>
    </xf>
    <xf numFmtId="164" fontId="22" fillId="0" borderId="3" xfId="0" applyNumberFormat="1" applyFont="1" applyBorder="1" applyAlignment="1">
      <alignment horizontal="center"/>
    </xf>
    <xf numFmtId="0" fontId="22" fillId="0" borderId="3" xfId="0" applyFont="1" applyBorder="1" applyAlignment="1">
      <alignment horizontal="center"/>
    </xf>
    <xf numFmtId="43" fontId="22" fillId="0" borderId="3" xfId="4" applyFont="1" applyBorder="1"/>
    <xf numFmtId="43" fontId="22" fillId="0" borderId="3" xfId="4" applyFont="1" applyBorder="1" applyAlignment="1">
      <alignment horizontal="center"/>
    </xf>
    <xf numFmtId="43" fontId="22" fillId="0" borderId="0" xfId="4" applyFont="1" applyBorder="1"/>
    <xf numFmtId="43" fontId="41" fillId="0" borderId="0" xfId="4" applyFont="1" applyBorder="1"/>
    <xf numFmtId="0" fontId="22" fillId="0" borderId="12" xfId="0" applyFont="1" applyBorder="1"/>
    <xf numFmtId="0" fontId="27" fillId="0" borderId="0" xfId="0" applyFont="1" applyBorder="1" applyAlignment="1">
      <alignment horizontal="left" indent="2"/>
    </xf>
    <xf numFmtId="164" fontId="26" fillId="0" borderId="53" xfId="0" applyNumberFormat="1" applyFont="1" applyBorder="1"/>
    <xf numFmtId="0" fontId="22" fillId="0" borderId="53" xfId="0" applyFont="1" applyBorder="1"/>
    <xf numFmtId="43" fontId="41" fillId="0" borderId="53" xfId="4" applyFont="1" applyBorder="1"/>
    <xf numFmtId="15" fontId="26" fillId="0" borderId="53" xfId="0" applyNumberFormat="1" applyFont="1" applyBorder="1" applyAlignment="1">
      <alignment horizontal="left" wrapText="1" indent="2"/>
    </xf>
    <xf numFmtId="0" fontId="26" fillId="0" borderId="17" xfId="0" applyFont="1" applyBorder="1" applyAlignment="1">
      <alignment horizontal="left" indent="2"/>
    </xf>
    <xf numFmtId="0" fontId="26" fillId="0" borderId="59" xfId="0" applyFont="1" applyBorder="1" applyAlignment="1">
      <alignment horizontal="left" indent="2"/>
    </xf>
    <xf numFmtId="0" fontId="26" fillId="0" borderId="53" xfId="0" applyFont="1" applyBorder="1" applyAlignment="1">
      <alignment horizontal="left" wrapText="1" indent="2"/>
    </xf>
    <xf numFmtId="0" fontId="22" fillId="0" borderId="53" xfId="0" applyFont="1" applyBorder="1" applyAlignment="1">
      <alignment horizontal="left" wrapText="1" indent="2"/>
    </xf>
    <xf numFmtId="0" fontId="22" fillId="0" borderId="22" xfId="0" applyFont="1" applyBorder="1"/>
    <xf numFmtId="0" fontId="22" fillId="0" borderId="23" xfId="0" applyFont="1" applyBorder="1"/>
    <xf numFmtId="0" fontId="27" fillId="0" borderId="23" xfId="0" applyFont="1" applyBorder="1" applyAlignment="1">
      <alignment horizontal="left" indent="2"/>
    </xf>
    <xf numFmtId="164" fontId="22" fillId="0" borderId="23" xfId="0" applyNumberFormat="1" applyFont="1" applyBorder="1" applyAlignment="1">
      <alignment horizontal="center"/>
    </xf>
    <xf numFmtId="0" fontId="22" fillId="0" borderId="23" xfId="0" applyFont="1" applyBorder="1" applyAlignment="1">
      <alignment horizontal="center"/>
    </xf>
    <xf numFmtId="43" fontId="22" fillId="0" borderId="23" xfId="4" applyFont="1" applyBorder="1"/>
    <xf numFmtId="43" fontId="22" fillId="0" borderId="23" xfId="4" applyFont="1" applyBorder="1" applyAlignment="1">
      <alignment horizontal="center"/>
    </xf>
    <xf numFmtId="43" fontId="41" fillId="0" borderId="23" xfId="4" applyFont="1" applyBorder="1"/>
    <xf numFmtId="0" fontId="22" fillId="0" borderId="24" xfId="0" applyFont="1" applyBorder="1"/>
    <xf numFmtId="43" fontId="22" fillId="0" borderId="0" xfId="4" applyFont="1" applyBorder="1" applyAlignment="1">
      <alignment horizontal="center"/>
    </xf>
    <xf numFmtId="43" fontId="22" fillId="0" borderId="5" xfId="4" applyFont="1" applyBorder="1"/>
    <xf numFmtId="43" fontId="41" fillId="0" borderId="5" xfId="4" applyFont="1" applyBorder="1"/>
    <xf numFmtId="0" fontId="27" fillId="0" borderId="0" xfId="0" applyFont="1" applyBorder="1" applyAlignment="1"/>
    <xf numFmtId="43" fontId="27" fillId="0" borderId="0" xfId="0" applyNumberFormat="1" applyFont="1" applyBorder="1" applyAlignment="1"/>
    <xf numFmtId="164" fontId="22" fillId="0" borderId="0" xfId="0" applyNumberFormat="1" applyFont="1" applyBorder="1" applyAlignment="1"/>
    <xf numFmtId="0" fontId="32" fillId="0" borderId="23" xfId="0" applyFont="1" applyBorder="1" applyAlignment="1"/>
    <xf numFmtId="0" fontId="27" fillId="0" borderId="23" xfId="0" applyFont="1" applyBorder="1" applyAlignment="1"/>
    <xf numFmtId="0" fontId="27" fillId="0" borderId="23" xfId="0" applyFont="1" applyBorder="1" applyAlignment="1">
      <alignment horizontal="center"/>
    </xf>
    <xf numFmtId="43" fontId="22" fillId="0" borderId="23" xfId="4" applyFont="1" applyBorder="1" applyAlignment="1">
      <alignment horizontal="center"/>
    </xf>
    <xf numFmtId="164" fontId="27" fillId="0" borderId="0" xfId="0" applyNumberFormat="1" applyFont="1" applyBorder="1" applyAlignment="1">
      <alignment horizontal="center"/>
    </xf>
    <xf numFmtId="0" fontId="27" fillId="0" borderId="0" xfId="0" applyFont="1" applyBorder="1" applyAlignment="1">
      <alignment horizontal="center"/>
    </xf>
    <xf numFmtId="0" fontId="27" fillId="0" borderId="4" xfId="0" applyFont="1" applyBorder="1" applyAlignment="1">
      <alignment horizontal="left"/>
    </xf>
    <xf numFmtId="0" fontId="27" fillId="0" borderId="5" xfId="0" applyFont="1" applyBorder="1" applyAlignment="1">
      <alignment horizontal="left"/>
    </xf>
    <xf numFmtId="0" fontId="27" fillId="0" borderId="5" xfId="0" applyFont="1" applyBorder="1" applyAlignment="1">
      <alignment horizontal="center"/>
    </xf>
    <xf numFmtId="0" fontId="27" fillId="0" borderId="5" xfId="0" applyFont="1" applyBorder="1"/>
    <xf numFmtId="0" fontId="27" fillId="0" borderId="12" xfId="0" applyFont="1" applyBorder="1" applyAlignment="1">
      <alignment horizontal="left"/>
    </xf>
    <xf numFmtId="0" fontId="27" fillId="0" borderId="0" xfId="0" applyFont="1" applyBorder="1" applyAlignment="1">
      <alignment horizontal="left"/>
    </xf>
    <xf numFmtId="0" fontId="27" fillId="0" borderId="0" xfId="0" applyFont="1" applyBorder="1" applyAlignment="1">
      <alignment horizontal="center"/>
    </xf>
    <xf numFmtId="0" fontId="28" fillId="0" borderId="12" xfId="0" quotePrefix="1" applyFont="1" applyFill="1" applyBorder="1" applyAlignment="1">
      <alignment horizontal="center" vertical="top"/>
    </xf>
    <xf numFmtId="0" fontId="28" fillId="0" borderId="0" xfId="0" applyFont="1" applyFill="1" applyBorder="1" applyAlignment="1">
      <alignment horizontal="left" vertical="top"/>
    </xf>
    <xf numFmtId="0" fontId="28" fillId="0" borderId="0" xfId="0" applyFont="1" applyFill="1" applyBorder="1" applyAlignment="1">
      <alignment vertical="top"/>
    </xf>
    <xf numFmtId="43" fontId="22" fillId="0" borderId="0" xfId="4" applyFont="1" applyBorder="1" applyAlignment="1">
      <alignment vertical="top"/>
    </xf>
    <xf numFmtId="0" fontId="22" fillId="0" borderId="0" xfId="0" applyFont="1" applyBorder="1" applyAlignment="1">
      <alignment vertical="top"/>
    </xf>
    <xf numFmtId="43" fontId="22" fillId="0" borderId="0" xfId="4" applyFont="1" applyBorder="1" applyAlignment="1">
      <alignment horizontal="center" vertical="top"/>
    </xf>
    <xf numFmtId="0" fontId="28" fillId="0" borderId="12" xfId="0" applyFont="1" applyFill="1" applyBorder="1" applyAlignment="1">
      <alignment horizontal="center" vertical="top"/>
    </xf>
    <xf numFmtId="0" fontId="42" fillId="0" borderId="0" xfId="0" applyFont="1" applyFill="1" applyBorder="1" applyAlignment="1">
      <alignment horizontal="left" vertical="top"/>
    </xf>
    <xf numFmtId="43" fontId="42" fillId="0" borderId="0" xfId="4" applyFont="1" applyBorder="1" applyAlignment="1">
      <alignment horizontal="left" vertical="top"/>
    </xf>
    <xf numFmtId="165" fontId="43" fillId="0" borderId="0" xfId="0" applyNumberFormat="1" applyFont="1" applyBorder="1" applyAlignment="1">
      <alignment horizontal="left" vertical="top"/>
    </xf>
    <xf numFmtId="165" fontId="30" fillId="0" borderId="0" xfId="0" applyNumberFormat="1" applyFont="1" applyBorder="1" applyAlignment="1">
      <alignment vertical="top"/>
    </xf>
    <xf numFmtId="0" fontId="42" fillId="0" borderId="0" xfId="0" applyFont="1" applyFill="1" applyBorder="1" applyAlignment="1">
      <alignment vertical="top"/>
    </xf>
    <xf numFmtId="164" fontId="42" fillId="0" borderId="0" xfId="0" applyNumberFormat="1" applyFont="1" applyFill="1" applyBorder="1" applyAlignment="1">
      <alignment vertical="top"/>
    </xf>
    <xf numFmtId="0" fontId="28" fillId="0" borderId="12" xfId="0" applyFont="1" applyBorder="1" applyAlignment="1">
      <alignment horizontal="center" vertical="top"/>
    </xf>
    <xf numFmtId="0" fontId="42" fillId="0" borderId="0" xfId="0" applyFont="1" applyBorder="1" applyAlignment="1">
      <alignment vertical="top"/>
    </xf>
    <xf numFmtId="164" fontId="42" fillId="0" borderId="0" xfId="0" applyNumberFormat="1" applyFont="1" applyBorder="1" applyAlignment="1">
      <alignment vertical="top"/>
    </xf>
    <xf numFmtId="0" fontId="42" fillId="0" borderId="0" xfId="0" applyFont="1" applyBorder="1" applyAlignment="1">
      <alignment horizontal="left" vertical="top"/>
    </xf>
    <xf numFmtId="0" fontId="28" fillId="0" borderId="0" xfId="0" applyFont="1" applyBorder="1" applyAlignment="1">
      <alignment horizontal="center" vertical="top"/>
    </xf>
    <xf numFmtId="164" fontId="42" fillId="0" borderId="0" xfId="0" applyNumberFormat="1" applyFont="1" applyBorder="1" applyAlignment="1">
      <alignment horizontal="left" vertical="top"/>
    </xf>
    <xf numFmtId="0" fontId="42" fillId="0" borderId="0" xfId="0" applyFont="1" applyBorder="1" applyAlignment="1">
      <alignment horizontal="left" vertical="top" wrapText="1"/>
    </xf>
    <xf numFmtId="0" fontId="42" fillId="0" borderId="0" xfId="0" applyFont="1" applyFill="1" applyBorder="1" applyAlignment="1">
      <alignment horizontal="left" vertical="top"/>
    </xf>
    <xf numFmtId="164" fontId="42" fillId="0" borderId="0" xfId="0" applyNumberFormat="1" applyFont="1" applyFill="1" applyBorder="1" applyAlignment="1">
      <alignment horizontal="left" vertical="top"/>
    </xf>
    <xf numFmtId="0" fontId="28" fillId="0" borderId="22" xfId="0" applyFont="1" applyBorder="1" applyAlignment="1">
      <alignment horizontal="center" vertical="top"/>
    </xf>
    <xf numFmtId="0" fontId="42" fillId="0" borderId="23" xfId="0" applyFont="1" applyBorder="1" applyAlignment="1">
      <alignment horizontal="left" vertical="top"/>
    </xf>
    <xf numFmtId="165" fontId="42" fillId="0" borderId="23" xfId="0" applyNumberFormat="1" applyFont="1" applyBorder="1" applyAlignment="1">
      <alignment horizontal="left" vertical="top"/>
    </xf>
    <xf numFmtId="165" fontId="22" fillId="0" borderId="23" xfId="0" applyNumberFormat="1" applyFont="1" applyBorder="1" applyAlignment="1">
      <alignment vertical="top"/>
    </xf>
    <xf numFmtId="0" fontId="41" fillId="0" borderId="23" xfId="0" applyFont="1" applyBorder="1" applyAlignment="1">
      <alignment vertical="top"/>
    </xf>
    <xf numFmtId="0" fontId="22" fillId="0" borderId="23" xfId="0" applyFont="1" applyBorder="1" applyAlignment="1">
      <alignment vertical="top"/>
    </xf>
    <xf numFmtId="165" fontId="30" fillId="0" borderId="0" xfId="0" applyNumberFormat="1" applyFont="1" applyBorder="1" applyAlignment="1">
      <alignment horizontal="center"/>
    </xf>
    <xf numFmtId="165" fontId="41" fillId="0" borderId="0" xfId="0" applyNumberFormat="1" applyFont="1" applyBorder="1"/>
    <xf numFmtId="0" fontId="22" fillId="0" borderId="0" xfId="0" applyFont="1" applyBorder="1" applyAlignment="1">
      <alignment horizontal="left" indent="2"/>
    </xf>
    <xf numFmtId="0" fontId="22" fillId="0" borderId="0" xfId="0" applyFont="1" applyBorder="1" applyAlignment="1">
      <alignment horizontal="left" indent="1"/>
    </xf>
    <xf numFmtId="165" fontId="36" fillId="0" borderId="0" xfId="0" applyNumberFormat="1" applyFont="1" applyBorder="1"/>
    <xf numFmtId="165" fontId="36" fillId="0" borderId="0" xfId="0" applyNumberFormat="1" applyFont="1" applyBorder="1" applyAlignment="1">
      <alignment horizontal="center"/>
    </xf>
    <xf numFmtId="0" fontId="44" fillId="0" borderId="0" xfId="0" applyFont="1" applyBorder="1"/>
    <xf numFmtId="14" fontId="22" fillId="0" borderId="0" xfId="0" applyNumberFormat="1" applyFont="1" applyBorder="1"/>
    <xf numFmtId="43" fontId="22" fillId="0" borderId="0" xfId="1" applyFont="1" applyBorder="1" applyAlignment="1">
      <alignment horizontal="center"/>
    </xf>
    <xf numFmtId="43" fontId="22" fillId="0" borderId="0" xfId="0" applyNumberFormat="1" applyFont="1" applyBorder="1" applyAlignment="1">
      <alignment horizontal="center"/>
    </xf>
    <xf numFmtId="43" fontId="45" fillId="0" borderId="0" xfId="4" applyFont="1" applyBorder="1"/>
    <xf numFmtId="43" fontId="45" fillId="0" borderId="0" xfId="4" applyFont="1" applyBorder="1" applyAlignment="1">
      <alignment horizontal="center"/>
    </xf>
    <xf numFmtId="0" fontId="46" fillId="0" borderId="0" xfId="0" applyFont="1" applyFill="1" applyBorder="1" applyAlignment="1" applyProtection="1"/>
    <xf numFmtId="0" fontId="46" fillId="0" borderId="0" xfId="0" applyFont="1" applyFill="1" applyBorder="1" applyAlignment="1" applyProtection="1">
      <alignment horizontal="center"/>
    </xf>
    <xf numFmtId="0" fontId="46" fillId="0" borderId="4" xfId="0" applyFont="1" applyFill="1" applyBorder="1" applyAlignment="1" applyProtection="1"/>
    <xf numFmtId="0" fontId="46" fillId="0" borderId="5" xfId="0" applyFont="1" applyFill="1" applyBorder="1" applyAlignment="1" applyProtection="1"/>
    <xf numFmtId="0" fontId="46" fillId="0" borderId="5" xfId="0" applyFont="1" applyFill="1" applyBorder="1" applyAlignment="1" applyProtection="1">
      <alignment horizontal="center"/>
    </xf>
    <xf numFmtId="0" fontId="47" fillId="0" borderId="5" xfId="0" applyFont="1" applyFill="1" applyBorder="1" applyAlignment="1" applyProtection="1"/>
    <xf numFmtId="0" fontId="46" fillId="0" borderId="6" xfId="0" applyFont="1" applyFill="1" applyBorder="1" applyAlignment="1" applyProtection="1"/>
    <xf numFmtId="0" fontId="46" fillId="0" borderId="12" xfId="0" applyFont="1" applyFill="1" applyBorder="1" applyAlignment="1" applyProtection="1"/>
    <xf numFmtId="43" fontId="46" fillId="0" borderId="0" xfId="1" applyFont="1" applyFill="1" applyBorder="1" applyAlignment="1" applyProtection="1"/>
    <xf numFmtId="0" fontId="48" fillId="0" borderId="0" xfId="0" applyFont="1" applyFill="1" applyBorder="1" applyAlignment="1" applyProtection="1">
      <alignment horizontal="right"/>
    </xf>
    <xf numFmtId="43" fontId="48" fillId="0" borderId="0" xfId="1" applyFont="1" applyFill="1" applyBorder="1" applyAlignment="1" applyProtection="1">
      <alignment horizontal="right"/>
    </xf>
    <xf numFmtId="0" fontId="48" fillId="0" borderId="0" xfId="0" applyFont="1" applyFill="1" applyBorder="1" applyAlignment="1" applyProtection="1"/>
    <xf numFmtId="0" fontId="46" fillId="0" borderId="13" xfId="0" applyFont="1" applyFill="1" applyBorder="1" applyAlignment="1" applyProtection="1"/>
    <xf numFmtId="0" fontId="48" fillId="0" borderId="12" xfId="0" applyFont="1" applyFill="1" applyBorder="1" applyAlignment="1" applyProtection="1">
      <alignment horizontal="center"/>
    </xf>
    <xf numFmtId="0" fontId="48" fillId="0" borderId="0" xfId="0" applyFont="1" applyFill="1" applyBorder="1" applyAlignment="1" applyProtection="1">
      <alignment horizontal="center"/>
    </xf>
    <xf numFmtId="0" fontId="48" fillId="0" borderId="13" xfId="0" applyFont="1" applyFill="1" applyBorder="1" applyAlignment="1" applyProtection="1">
      <alignment horizontal="center"/>
    </xf>
    <xf numFmtId="0" fontId="48" fillId="0" borderId="12" xfId="0" applyFont="1" applyFill="1" applyBorder="1" applyAlignment="1" applyProtection="1">
      <alignment horizontal="center"/>
      <protection locked="0"/>
    </xf>
    <xf numFmtId="0" fontId="48" fillId="0" borderId="0" xfId="0" applyFont="1" applyFill="1" applyBorder="1" applyAlignment="1" applyProtection="1">
      <alignment horizontal="center"/>
      <protection locked="0"/>
    </xf>
    <xf numFmtId="0" fontId="48" fillId="0" borderId="13" xfId="0" applyFont="1" applyFill="1" applyBorder="1" applyAlignment="1" applyProtection="1">
      <alignment horizontal="center"/>
      <protection locked="0"/>
    </xf>
    <xf numFmtId="0" fontId="46" fillId="0" borderId="0" xfId="0" applyFont="1" applyFill="1" applyBorder="1" applyAlignment="1" applyProtection="1">
      <alignment horizontal="left"/>
    </xf>
    <xf numFmtId="0" fontId="48" fillId="0" borderId="12" xfId="0" applyFont="1" applyFill="1" applyBorder="1" applyAlignment="1" applyProtection="1">
      <protection locked="0"/>
    </xf>
    <xf numFmtId="0" fontId="48" fillId="0" borderId="0" xfId="0" applyFont="1" applyFill="1" applyBorder="1" applyAlignment="1" applyProtection="1">
      <protection locked="0"/>
    </xf>
    <xf numFmtId="0" fontId="48" fillId="0" borderId="0" xfId="0" applyFont="1" applyFill="1" applyBorder="1" applyAlignment="1" applyProtection="1">
      <alignment horizontal="center"/>
      <protection locked="0"/>
    </xf>
    <xf numFmtId="0" fontId="48" fillId="0" borderId="0" xfId="0" applyFont="1" applyFill="1" applyBorder="1" applyAlignment="1" applyProtection="1">
      <alignment horizontal="center"/>
    </xf>
    <xf numFmtId="43" fontId="48" fillId="0" borderId="0" xfId="1" applyFont="1" applyFill="1" applyBorder="1" applyAlignment="1" applyProtection="1">
      <alignment horizontal="center"/>
    </xf>
    <xf numFmtId="0" fontId="47" fillId="0" borderId="0" xfId="0" applyFont="1" applyFill="1" applyBorder="1" applyAlignment="1" applyProtection="1"/>
    <xf numFmtId="0" fontId="48" fillId="0" borderId="31" xfId="0" applyFont="1" applyFill="1" applyBorder="1" applyAlignment="1">
      <alignment horizontal="center" vertical="center"/>
    </xf>
    <xf numFmtId="0" fontId="48" fillId="0" borderId="12" xfId="0" applyFont="1" applyFill="1" applyBorder="1" applyAlignment="1">
      <alignment horizontal="left"/>
    </xf>
    <xf numFmtId="0" fontId="48" fillId="0" borderId="0" xfId="0" applyFont="1" applyFill="1" applyBorder="1" applyAlignment="1">
      <alignment horizontal="left"/>
    </xf>
    <xf numFmtId="0" fontId="48" fillId="0" borderId="13" xfId="0" applyFont="1" applyFill="1" applyBorder="1" applyAlignment="1">
      <alignment horizontal="left"/>
    </xf>
    <xf numFmtId="0" fontId="48" fillId="0" borderId="12" xfId="0" applyFont="1" applyFill="1" applyBorder="1" applyAlignment="1" applyProtection="1"/>
    <xf numFmtId="0" fontId="48" fillId="0" borderId="22" xfId="0" applyFont="1" applyFill="1" applyBorder="1" applyAlignment="1" applyProtection="1"/>
    <xf numFmtId="0" fontId="48" fillId="0" borderId="23" xfId="0" applyFont="1" applyFill="1" applyBorder="1" applyAlignment="1" applyProtection="1"/>
    <xf numFmtId="0" fontId="48" fillId="0" borderId="23" xfId="0" applyFont="1" applyFill="1" applyBorder="1" applyAlignment="1" applyProtection="1">
      <alignment horizontal="center"/>
    </xf>
    <xf numFmtId="43" fontId="48" fillId="0" borderId="23" xfId="1" applyFont="1" applyFill="1" applyBorder="1" applyAlignment="1" applyProtection="1">
      <alignment horizontal="center"/>
    </xf>
    <xf numFmtId="0" fontId="46" fillId="0" borderId="23" xfId="0" applyFont="1" applyFill="1" applyBorder="1" applyAlignment="1" applyProtection="1"/>
    <xf numFmtId="43" fontId="46" fillId="0" borderId="23" xfId="1" applyFont="1" applyFill="1" applyBorder="1" applyAlignment="1" applyProtection="1"/>
    <xf numFmtId="0" fontId="48" fillId="0" borderId="23" xfId="0" applyFont="1" applyFill="1" applyBorder="1" applyAlignment="1" applyProtection="1">
      <alignment horizontal="right"/>
    </xf>
    <xf numFmtId="0" fontId="46" fillId="0" borderId="24" xfId="0" applyFont="1" applyFill="1" applyBorder="1" applyAlignment="1" applyProtection="1"/>
    <xf numFmtId="0" fontId="48" fillId="0" borderId="32" xfId="0"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0" fontId="48" fillId="0" borderId="22" xfId="0" applyFont="1" applyFill="1" applyBorder="1" applyAlignment="1" applyProtection="1">
      <alignment horizontal="center" vertical="center" wrapText="1"/>
    </xf>
    <xf numFmtId="0" fontId="48" fillId="0" borderId="23" xfId="0" applyFont="1" applyFill="1" applyBorder="1" applyAlignment="1" applyProtection="1">
      <alignment horizontal="center" vertical="center" wrapText="1"/>
    </xf>
    <xf numFmtId="0" fontId="48" fillId="0" borderId="24" xfId="0"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wrapText="1"/>
    </xf>
    <xf numFmtId="43" fontId="48" fillId="0" borderId="7" xfId="1"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43" fontId="48" fillId="0" borderId="28" xfId="1" applyFont="1" applyFill="1" applyBorder="1" applyAlignment="1" applyProtection="1">
      <alignment horizontal="center" vertical="center" wrapText="1"/>
    </xf>
    <xf numFmtId="43" fontId="48" fillId="0" borderId="30" xfId="1" applyFont="1" applyFill="1" applyBorder="1" applyAlignment="1" applyProtection="1">
      <alignment horizontal="center" vertical="center" wrapText="1"/>
    </xf>
    <xf numFmtId="0" fontId="48" fillId="0" borderId="14" xfId="0" applyFont="1" applyFill="1" applyBorder="1" applyAlignment="1" applyProtection="1">
      <alignment horizontal="center" vertical="center" wrapText="1"/>
    </xf>
    <xf numFmtId="43" fontId="48" fillId="0" borderId="14" xfId="1" applyFont="1" applyFill="1" applyBorder="1" applyAlignment="1" applyProtection="1">
      <alignment horizontal="center" vertical="center" wrapText="1"/>
    </xf>
    <xf numFmtId="43" fontId="48" fillId="0" borderId="32" xfId="1" applyFont="1" applyFill="1" applyBorder="1" applyAlignment="1" applyProtection="1">
      <alignment horizontal="center" vertical="center" wrapText="1"/>
    </xf>
    <xf numFmtId="0" fontId="48" fillId="0" borderId="31" xfId="0" applyFont="1" applyFill="1" applyBorder="1" applyAlignment="1" applyProtection="1">
      <alignment horizontal="center" vertical="center"/>
    </xf>
    <xf numFmtId="0" fontId="48" fillId="0" borderId="31" xfId="0" applyFont="1" applyFill="1" applyBorder="1" applyAlignment="1" applyProtection="1">
      <alignment horizontal="center" vertical="center"/>
    </xf>
    <xf numFmtId="43" fontId="48" fillId="0" borderId="31" xfId="1" quotePrefix="1" applyFont="1" applyFill="1" applyBorder="1" applyAlignment="1" applyProtection="1">
      <alignment horizontal="center" vertical="center"/>
    </xf>
    <xf numFmtId="0" fontId="48" fillId="0" borderId="31" xfId="0" applyFont="1" applyFill="1" applyBorder="1" applyAlignment="1" applyProtection="1">
      <alignment horizontal="center" vertical="center" wrapText="1"/>
    </xf>
    <xf numFmtId="0" fontId="48" fillId="0" borderId="29" xfId="0" applyFont="1" applyFill="1" applyBorder="1" applyAlignment="1" applyProtection="1">
      <alignment horizontal="center" vertical="center"/>
    </xf>
    <xf numFmtId="43" fontId="48" fillId="0" borderId="31" xfId="1" applyFont="1" applyFill="1" applyBorder="1" applyAlignment="1" applyProtection="1">
      <alignment horizontal="center" vertical="center"/>
    </xf>
    <xf numFmtId="0" fontId="49" fillId="4" borderId="12" xfId="0" applyFont="1" applyFill="1" applyBorder="1" applyAlignment="1" applyProtection="1">
      <alignment horizontal="left" vertical="center"/>
    </xf>
    <xf numFmtId="0" fontId="49" fillId="4" borderId="0" xfId="0" applyFont="1" applyFill="1" applyBorder="1" applyAlignment="1" applyProtection="1">
      <alignment horizontal="left" vertical="center"/>
    </xf>
    <xf numFmtId="0" fontId="48" fillId="4" borderId="0" xfId="0" applyFont="1" applyFill="1" applyBorder="1" applyAlignment="1" applyProtection="1">
      <alignment horizontal="center" vertical="center"/>
    </xf>
    <xf numFmtId="0" fontId="48" fillId="4" borderId="4" xfId="0" applyFont="1" applyFill="1" applyBorder="1" applyAlignment="1" applyProtection="1">
      <alignment horizontal="center" vertical="center"/>
    </xf>
    <xf numFmtId="0" fontId="48" fillId="4" borderId="5" xfId="0" applyFont="1" applyFill="1" applyBorder="1" applyAlignment="1" applyProtection="1">
      <alignment horizontal="center" vertical="center"/>
    </xf>
    <xf numFmtId="43" fontId="48" fillId="4" borderId="5" xfId="1" quotePrefix="1" applyFont="1" applyFill="1" applyBorder="1" applyAlignment="1" applyProtection="1">
      <alignment horizontal="center" vertical="center"/>
    </xf>
    <xf numFmtId="43" fontId="48" fillId="4" borderId="5" xfId="1" applyFont="1" applyFill="1" applyBorder="1" applyAlignment="1" applyProtection="1">
      <alignment horizontal="center" vertical="center"/>
    </xf>
    <xf numFmtId="0" fontId="46" fillId="4" borderId="6" xfId="0" applyFont="1" applyFill="1" applyBorder="1" applyAlignment="1" applyProtection="1"/>
    <xf numFmtId="0" fontId="48" fillId="4" borderId="12" xfId="0" applyFont="1" applyFill="1" applyBorder="1" applyAlignment="1" applyProtection="1">
      <alignment horizontal="center" vertical="center"/>
    </xf>
    <xf numFmtId="43" fontId="48" fillId="4" borderId="0" xfId="1" quotePrefix="1" applyFont="1" applyFill="1" applyBorder="1" applyAlignment="1" applyProtection="1">
      <alignment horizontal="center" vertical="center"/>
    </xf>
    <xf numFmtId="43" fontId="48" fillId="4" borderId="0" xfId="1" applyFont="1" applyFill="1" applyBorder="1" applyAlignment="1" applyProtection="1">
      <alignment horizontal="center" vertical="center"/>
    </xf>
    <xf numFmtId="0" fontId="46" fillId="4" borderId="13" xfId="0" applyFont="1" applyFill="1" applyBorder="1" applyAlignment="1" applyProtection="1"/>
    <xf numFmtId="0" fontId="49" fillId="4" borderId="28" xfId="0" applyFont="1" applyFill="1" applyBorder="1" applyAlignment="1" applyProtection="1"/>
    <xf numFmtId="0" fontId="50" fillId="4" borderId="29" xfId="0" applyFont="1" applyFill="1" applyBorder="1" applyAlignment="1" applyProtection="1"/>
    <xf numFmtId="0" fontId="50" fillId="4" borderId="29" xfId="0" applyFont="1" applyFill="1" applyBorder="1" applyAlignment="1" applyProtection="1">
      <alignment horizontal="center"/>
    </xf>
    <xf numFmtId="43" fontId="50" fillId="4" borderId="28" xfId="0" applyNumberFormat="1" applyFont="1" applyFill="1" applyBorder="1" applyAlignment="1" applyProtection="1"/>
    <xf numFmtId="43" fontId="50" fillId="4" borderId="29" xfId="0" applyNumberFormat="1" applyFont="1" applyFill="1" applyBorder="1" applyAlignment="1" applyProtection="1"/>
    <xf numFmtId="43" fontId="50" fillId="4" borderId="30" xfId="0" applyNumberFormat="1" applyFont="1" applyFill="1" applyBorder="1" applyAlignment="1" applyProtection="1"/>
    <xf numFmtId="0" fontId="48" fillId="2" borderId="65" xfId="7" applyFont="1" applyFill="1" applyBorder="1" applyAlignment="1" applyProtection="1">
      <alignment horizontal="left" vertical="center"/>
    </xf>
    <xf numFmtId="0" fontId="51" fillId="2" borderId="1" xfId="7" applyFont="1" applyFill="1" applyBorder="1" applyAlignment="1" applyProtection="1">
      <alignment horizontal="left" vertical="center"/>
    </xf>
    <xf numFmtId="0" fontId="46" fillId="2" borderId="66" xfId="0" applyFont="1" applyFill="1" applyBorder="1" applyAlignment="1" applyProtection="1">
      <alignment horizontal="center"/>
    </xf>
    <xf numFmtId="43" fontId="46" fillId="2" borderId="60" xfId="0" applyNumberFormat="1" applyFont="1" applyFill="1" applyBorder="1" applyAlignment="1" applyProtection="1"/>
    <xf numFmtId="43" fontId="46" fillId="2" borderId="26" xfId="0" applyNumberFormat="1" applyFont="1" applyFill="1" applyBorder="1" applyAlignment="1" applyProtection="1"/>
    <xf numFmtId="43" fontId="46" fillId="2" borderId="37" xfId="0" applyNumberFormat="1" applyFont="1" applyFill="1" applyBorder="1" applyAlignment="1" applyProtection="1"/>
    <xf numFmtId="0" fontId="46" fillId="2" borderId="62" xfId="0" applyFont="1" applyFill="1" applyBorder="1" applyAlignment="1" applyProtection="1">
      <alignment horizontal="left"/>
    </xf>
    <xf numFmtId="0" fontId="46" fillId="2" borderId="2" xfId="0" applyFont="1" applyFill="1" applyBorder="1" applyAlignment="1" applyProtection="1">
      <alignment horizontal="left"/>
    </xf>
    <xf numFmtId="0" fontId="46" fillId="2" borderId="67" xfId="0" applyFont="1" applyFill="1" applyBorder="1" applyAlignment="1" applyProtection="1">
      <alignment horizontal="center"/>
    </xf>
    <xf numFmtId="43" fontId="46" fillId="2" borderId="63" xfId="0" applyNumberFormat="1" applyFont="1" applyFill="1" applyBorder="1" applyAlignment="1" applyProtection="1">
      <protection locked="0"/>
    </xf>
    <xf numFmtId="43" fontId="46" fillId="2" borderId="53" xfId="0" applyNumberFormat="1" applyFont="1" applyFill="1" applyBorder="1" applyAlignment="1" applyProtection="1">
      <protection locked="0"/>
    </xf>
    <xf numFmtId="43" fontId="46" fillId="2" borderId="53" xfId="0" applyNumberFormat="1" applyFont="1" applyFill="1" applyBorder="1" applyAlignment="1" applyProtection="1"/>
    <xf numFmtId="43" fontId="46" fillId="2" borderId="54" xfId="0" applyNumberFormat="1" applyFont="1" applyFill="1" applyBorder="1" applyAlignment="1" applyProtection="1"/>
    <xf numFmtId="0" fontId="48" fillId="2" borderId="65" xfId="0" applyFont="1" applyFill="1" applyBorder="1" applyAlignment="1" applyProtection="1">
      <alignment horizontal="left"/>
    </xf>
    <xf numFmtId="0" fontId="46" fillId="2" borderId="1" xfId="0" applyFont="1" applyFill="1" applyBorder="1" applyAlignment="1" applyProtection="1">
      <alignment horizontal="left"/>
    </xf>
    <xf numFmtId="43" fontId="46" fillId="2" borderId="63" xfId="0" applyNumberFormat="1" applyFont="1" applyFill="1" applyBorder="1" applyAlignment="1" applyProtection="1"/>
    <xf numFmtId="0" fontId="48" fillId="2" borderId="62" xfId="0" applyFont="1" applyFill="1" applyBorder="1" applyAlignment="1" applyProtection="1">
      <alignment horizontal="left"/>
    </xf>
    <xf numFmtId="0" fontId="48" fillId="2" borderId="2" xfId="0" applyFont="1" applyFill="1" applyBorder="1" applyAlignment="1" applyProtection="1">
      <alignment horizontal="left"/>
    </xf>
    <xf numFmtId="0" fontId="48" fillId="2" borderId="67" xfId="0" applyFont="1" applyFill="1" applyBorder="1" applyAlignment="1" applyProtection="1">
      <alignment horizontal="center"/>
    </xf>
    <xf numFmtId="0" fontId="48" fillId="2" borderId="64" xfId="0" applyFont="1" applyFill="1" applyBorder="1" applyAlignment="1" applyProtection="1">
      <alignment horizontal="left"/>
    </xf>
    <xf numFmtId="0" fontId="46" fillId="2" borderId="3" xfId="0" applyFont="1" applyFill="1" applyBorder="1" applyAlignment="1" applyProtection="1">
      <alignment horizontal="left"/>
    </xf>
    <xf numFmtId="0" fontId="46" fillId="2" borderId="68" xfId="0" applyFont="1" applyFill="1" applyBorder="1" applyAlignment="1" applyProtection="1">
      <alignment horizontal="center"/>
    </xf>
    <xf numFmtId="43" fontId="46" fillId="2" borderId="20" xfId="0" applyNumberFormat="1" applyFont="1" applyFill="1" applyBorder="1" applyAlignment="1" applyProtection="1"/>
    <xf numFmtId="0" fontId="48" fillId="5" borderId="28" xfId="0" applyFont="1" applyFill="1" applyBorder="1" applyAlignment="1" applyProtection="1">
      <alignment horizontal="left"/>
    </xf>
    <xf numFmtId="0" fontId="46" fillId="5" borderId="29" xfId="0" applyFont="1" applyFill="1" applyBorder="1" applyAlignment="1" applyProtection="1">
      <alignment horizontal="left"/>
    </xf>
    <xf numFmtId="0" fontId="46" fillId="5" borderId="29" xfId="0" applyFont="1" applyFill="1" applyBorder="1" applyAlignment="1" applyProtection="1">
      <alignment horizontal="center" vertical="center"/>
    </xf>
    <xf numFmtId="43" fontId="46" fillId="5" borderId="50" xfId="0" applyNumberFormat="1" applyFont="1" applyFill="1" applyBorder="1" applyAlignment="1" applyProtection="1"/>
    <xf numFmtId="0" fontId="48" fillId="2" borderId="28" xfId="0" applyFont="1" applyFill="1" applyBorder="1" applyAlignment="1" applyProtection="1">
      <alignment horizontal="left"/>
    </xf>
    <xf numFmtId="0" fontId="48" fillId="2" borderId="29" xfId="0" applyFont="1" applyFill="1" applyBorder="1" applyAlignment="1" applyProtection="1">
      <alignment horizontal="left"/>
    </xf>
    <xf numFmtId="0" fontId="46" fillId="2" borderId="29" xfId="0" applyFont="1" applyFill="1" applyBorder="1" applyAlignment="1" applyProtection="1">
      <alignment horizontal="center"/>
    </xf>
    <xf numFmtId="43" fontId="46" fillId="2" borderId="28" xfId="0" applyNumberFormat="1" applyFont="1" applyFill="1" applyBorder="1" applyAlignment="1" applyProtection="1">
      <alignment horizontal="left"/>
    </xf>
    <xf numFmtId="43" fontId="46" fillId="2" borderId="29" xfId="0" applyNumberFormat="1" applyFont="1" applyFill="1" applyBorder="1" applyAlignment="1" applyProtection="1">
      <alignment horizontal="left"/>
    </xf>
    <xf numFmtId="43" fontId="46" fillId="2" borderId="30" xfId="0" applyNumberFormat="1" applyFont="1" applyFill="1" applyBorder="1" applyAlignment="1" applyProtection="1"/>
    <xf numFmtId="0" fontId="48" fillId="2" borderId="65" xfId="0" applyFont="1" applyFill="1" applyBorder="1" applyAlignment="1" applyProtection="1"/>
    <xf numFmtId="0" fontId="48" fillId="2" borderId="1" xfId="0" applyFont="1" applyFill="1" applyBorder="1" applyAlignment="1" applyProtection="1"/>
    <xf numFmtId="0" fontId="48" fillId="2" borderId="62" xfId="0" applyFont="1" applyFill="1" applyBorder="1" applyAlignment="1" applyProtection="1"/>
    <xf numFmtId="0" fontId="48" fillId="2" borderId="2" xfId="0" applyFont="1" applyFill="1" applyBorder="1" applyAlignment="1" applyProtection="1"/>
    <xf numFmtId="43" fontId="46" fillId="2" borderId="63" xfId="0" applyNumberFormat="1" applyFont="1" applyFill="1" applyBorder="1" applyAlignment="1" applyProtection="1">
      <alignment horizontal="left"/>
      <protection locked="0"/>
    </xf>
    <xf numFmtId="43" fontId="46" fillId="2" borderId="53" xfId="0" applyNumberFormat="1" applyFont="1" applyFill="1" applyBorder="1" applyAlignment="1" applyProtection="1">
      <alignment horizontal="left"/>
      <protection locked="0"/>
    </xf>
    <xf numFmtId="43" fontId="46" fillId="2" borderId="63" xfId="0" applyNumberFormat="1" applyFont="1" applyFill="1" applyBorder="1" applyAlignment="1" applyProtection="1">
      <alignment horizontal="left"/>
    </xf>
    <xf numFmtId="43" fontId="46" fillId="2" borderId="53" xfId="0" applyNumberFormat="1" applyFont="1" applyFill="1" applyBorder="1" applyAlignment="1" applyProtection="1">
      <alignment horizontal="left"/>
    </xf>
    <xf numFmtId="0" fontId="46" fillId="2" borderId="64" xfId="0" applyFont="1" applyFill="1" applyBorder="1" applyAlignment="1" applyProtection="1">
      <alignment horizontal="left"/>
    </xf>
    <xf numFmtId="43" fontId="46" fillId="2" borderId="45" xfId="0" applyNumberFormat="1" applyFont="1" applyFill="1" applyBorder="1" applyAlignment="1" applyProtection="1">
      <alignment horizontal="left"/>
      <protection locked="0"/>
    </xf>
    <xf numFmtId="43" fontId="46" fillId="2" borderId="15" xfId="0" applyNumberFormat="1" applyFont="1" applyFill="1" applyBorder="1" applyAlignment="1" applyProtection="1">
      <alignment horizontal="left"/>
      <protection locked="0"/>
    </xf>
    <xf numFmtId="0" fontId="48" fillId="5" borderId="22" xfId="0" applyFont="1" applyFill="1" applyBorder="1" applyAlignment="1" applyProtection="1">
      <alignment horizontal="left"/>
    </xf>
    <xf numFmtId="0" fontId="46" fillId="5" borderId="23" xfId="0" applyFont="1" applyFill="1" applyBorder="1" applyAlignment="1" applyProtection="1">
      <alignment horizontal="left"/>
    </xf>
    <xf numFmtId="0" fontId="46" fillId="5" borderId="23" xfId="0" applyFont="1" applyFill="1" applyBorder="1" applyAlignment="1" applyProtection="1">
      <alignment horizontal="center" vertical="center"/>
    </xf>
    <xf numFmtId="43" fontId="46" fillId="5" borderId="69" xfId="0" applyNumberFormat="1" applyFont="1" applyFill="1" applyBorder="1" applyAlignment="1" applyProtection="1"/>
    <xf numFmtId="0" fontId="48" fillId="2" borderId="28" xfId="7" applyFont="1" applyFill="1" applyBorder="1" applyAlignment="1" applyProtection="1">
      <alignment horizontal="left"/>
    </xf>
    <xf numFmtId="0" fontId="46" fillId="2" borderId="29" xfId="0" applyFont="1" applyFill="1" applyBorder="1" applyAlignment="1" applyProtection="1"/>
    <xf numFmtId="43" fontId="46" fillId="2" borderId="28" xfId="0" applyNumberFormat="1" applyFont="1" applyFill="1" applyBorder="1" applyAlignment="1" applyProtection="1"/>
    <xf numFmtId="43" fontId="46" fillId="2" borderId="29" xfId="0" applyNumberFormat="1" applyFont="1" applyFill="1" applyBorder="1" applyAlignment="1" applyProtection="1"/>
    <xf numFmtId="0" fontId="46" fillId="2" borderId="66" xfId="0" applyFont="1" applyFill="1" applyBorder="1" applyAlignment="1" applyProtection="1">
      <alignment horizontal="center" vertical="center"/>
    </xf>
    <xf numFmtId="0" fontId="46" fillId="2" borderId="67" xfId="0" applyFont="1" applyFill="1" applyBorder="1" applyAlignment="1" applyProtection="1">
      <alignment horizontal="center" vertical="center"/>
    </xf>
    <xf numFmtId="0" fontId="46" fillId="2" borderId="68" xfId="0" applyFont="1" applyFill="1" applyBorder="1" applyAlignment="1" applyProtection="1">
      <alignment horizontal="center" vertical="center"/>
    </xf>
    <xf numFmtId="0" fontId="46" fillId="2" borderId="46" xfId="0" applyFont="1" applyFill="1" applyBorder="1" applyAlignment="1" applyProtection="1">
      <alignment horizontal="left"/>
    </xf>
    <xf numFmtId="0" fontId="46" fillId="2" borderId="38" xfId="0" applyFont="1" applyFill="1" applyBorder="1" applyAlignment="1" applyProtection="1">
      <alignment horizontal="center" vertical="center"/>
    </xf>
    <xf numFmtId="43" fontId="46" fillId="2" borderId="45" xfId="0" applyNumberFormat="1" applyFont="1" applyFill="1" applyBorder="1" applyAlignment="1" applyProtection="1">
      <protection locked="0"/>
    </xf>
    <xf numFmtId="43" fontId="46" fillId="2" borderId="15" xfId="0" applyNumberFormat="1" applyFont="1" applyFill="1" applyBorder="1" applyAlignment="1" applyProtection="1">
      <protection locked="0"/>
    </xf>
    <xf numFmtId="43" fontId="46" fillId="2" borderId="15" xfId="0" applyNumberFormat="1" applyFont="1" applyFill="1" applyBorder="1" applyAlignment="1" applyProtection="1"/>
    <xf numFmtId="0" fontId="48" fillId="2" borderId="65" xfId="7" applyFont="1" applyFill="1" applyBorder="1" applyAlignment="1" applyProtection="1">
      <alignment horizontal="left"/>
    </xf>
    <xf numFmtId="0" fontId="46" fillId="2" borderId="1" xfId="0" applyFont="1" applyFill="1" applyBorder="1" applyAlignment="1" applyProtection="1"/>
    <xf numFmtId="43" fontId="46" fillId="6" borderId="53" xfId="0" applyNumberFormat="1" applyFont="1" applyFill="1" applyBorder="1" applyAlignment="1" applyProtection="1">
      <protection locked="0"/>
    </xf>
    <xf numFmtId="0" fontId="46" fillId="2" borderId="38" xfId="0" applyFont="1" applyFill="1" applyBorder="1" applyAlignment="1" applyProtection="1">
      <alignment horizontal="center"/>
    </xf>
    <xf numFmtId="0" fontId="46" fillId="2" borderId="28" xfId="0" applyFont="1" applyFill="1" applyBorder="1" applyAlignment="1" applyProtection="1"/>
    <xf numFmtId="43" fontId="46" fillId="2" borderId="28" xfId="0" quotePrefix="1" applyNumberFormat="1" applyFont="1" applyFill="1" applyBorder="1" applyAlignment="1" applyProtection="1"/>
    <xf numFmtId="43" fontId="46" fillId="2" borderId="29" xfId="0" quotePrefix="1" applyNumberFormat="1" applyFont="1" applyFill="1" applyBorder="1" applyAlignment="1" applyProtection="1"/>
    <xf numFmtId="43" fontId="46" fillId="2" borderId="60" xfId="0" quotePrefix="1" applyNumberFormat="1" applyFont="1" applyFill="1" applyBorder="1" applyAlignment="1" applyProtection="1"/>
    <xf numFmtId="43" fontId="46" fillId="2" borderId="26" xfId="0" quotePrefix="1" applyNumberFormat="1" applyFont="1" applyFill="1" applyBorder="1" applyAlignment="1" applyProtection="1"/>
    <xf numFmtId="43" fontId="46" fillId="2" borderId="63" xfId="0" quotePrefix="1" applyNumberFormat="1" applyFont="1" applyFill="1" applyBorder="1" applyAlignment="1" applyProtection="1"/>
    <xf numFmtId="43" fontId="46" fillId="2" borderId="53" xfId="0" quotePrefix="1" applyNumberFormat="1" applyFont="1" applyFill="1" applyBorder="1" applyAlignment="1" applyProtection="1"/>
    <xf numFmtId="43" fontId="46" fillId="2" borderId="63" xfId="0" quotePrefix="1" applyNumberFormat="1" applyFont="1" applyFill="1" applyBorder="1" applyAlignment="1" applyProtection="1">
      <protection locked="0"/>
    </xf>
    <xf numFmtId="43" fontId="46" fillId="2" borderId="53" xfId="0" quotePrefix="1" applyNumberFormat="1" applyFont="1" applyFill="1" applyBorder="1" applyAlignment="1" applyProtection="1">
      <protection locked="0"/>
    </xf>
    <xf numFmtId="43" fontId="46" fillId="2" borderId="45" xfId="0" quotePrefix="1" applyNumberFormat="1" applyFont="1" applyFill="1" applyBorder="1" applyAlignment="1" applyProtection="1">
      <protection locked="0"/>
    </xf>
    <xf numFmtId="43" fontId="46" fillId="2" borderId="15" xfId="0" quotePrefix="1" applyNumberFormat="1" applyFont="1" applyFill="1" applyBorder="1" applyAlignment="1" applyProtection="1">
      <protection locked="0"/>
    </xf>
    <xf numFmtId="0" fontId="46" fillId="2" borderId="59" xfId="0" applyFont="1" applyFill="1" applyBorder="1" applyAlignment="1" applyProtection="1">
      <alignment horizontal="left"/>
    </xf>
    <xf numFmtId="0" fontId="46" fillId="2" borderId="36" xfId="0" applyFont="1" applyFill="1" applyBorder="1" applyAlignment="1" applyProtection="1">
      <alignment horizontal="center"/>
    </xf>
    <xf numFmtId="0" fontId="46" fillId="2" borderId="17" xfId="0" applyFont="1" applyFill="1" applyBorder="1" applyAlignment="1" applyProtection="1">
      <alignment horizontal="center"/>
    </xf>
    <xf numFmtId="0" fontId="46" fillId="2" borderId="47" xfId="0" applyFont="1" applyFill="1" applyBorder="1" applyAlignment="1" applyProtection="1">
      <alignment horizontal="center"/>
    </xf>
    <xf numFmtId="0" fontId="51" fillId="2" borderId="28" xfId="7" applyFont="1" applyFill="1" applyBorder="1" applyAlignment="1" applyProtection="1">
      <alignment horizontal="left" vertical="center"/>
    </xf>
    <xf numFmtId="0" fontId="51" fillId="2" borderId="29" xfId="7" applyFont="1" applyFill="1" applyBorder="1" applyAlignment="1" applyProtection="1">
      <alignment horizontal="left" vertical="center"/>
    </xf>
    <xf numFmtId="43" fontId="52" fillId="0" borderId="53" xfId="1" applyFont="1" applyBorder="1"/>
    <xf numFmtId="43" fontId="48" fillId="2" borderId="63" xfId="0" applyNumberFormat="1" applyFont="1" applyFill="1" applyBorder="1" applyAlignment="1" applyProtection="1"/>
    <xf numFmtId="43" fontId="48" fillId="2" borderId="53" xfId="0" applyNumberFormat="1" applyFont="1" applyFill="1" applyBorder="1" applyAlignment="1" applyProtection="1"/>
    <xf numFmtId="43" fontId="28" fillId="0" borderId="18" xfId="4" applyFont="1" applyFill="1" applyBorder="1"/>
    <xf numFmtId="0" fontId="48" fillId="2" borderId="28" xfId="1" applyNumberFormat="1" applyFont="1" applyFill="1" applyBorder="1" applyAlignment="1" applyProtection="1">
      <alignment horizontal="left" vertical="top"/>
    </xf>
    <xf numFmtId="0" fontId="46" fillId="2" borderId="29" xfId="1" applyNumberFormat="1" applyFont="1" applyFill="1" applyBorder="1" applyAlignment="1" applyProtection="1">
      <alignment horizontal="left" vertical="top"/>
    </xf>
    <xf numFmtId="0" fontId="46" fillId="2" borderId="29" xfId="0" applyFont="1" applyFill="1" applyBorder="1" applyAlignment="1" applyProtection="1">
      <alignment horizontal="center" vertical="center"/>
    </xf>
    <xf numFmtId="43" fontId="53" fillId="2" borderId="53" xfId="1" applyFont="1" applyFill="1" applyBorder="1" applyAlignment="1">
      <alignment horizontal="center" vertical="center"/>
    </xf>
    <xf numFmtId="0" fontId="46" fillId="2" borderId="29" xfId="0" applyFont="1" applyFill="1" applyBorder="1" applyAlignment="1" applyProtection="1">
      <alignment horizontal="left"/>
    </xf>
    <xf numFmtId="43" fontId="46" fillId="2" borderId="23" xfId="0" applyNumberFormat="1" applyFont="1" applyFill="1" applyBorder="1" applyAlignment="1" applyProtection="1"/>
    <xf numFmtId="43" fontId="46" fillId="2" borderId="24" xfId="0" applyNumberFormat="1" applyFont="1" applyFill="1" applyBorder="1" applyAlignment="1" applyProtection="1"/>
    <xf numFmtId="0" fontId="50" fillId="0" borderId="0" xfId="0" applyFont="1" applyFill="1" applyBorder="1" applyAlignment="1" applyProtection="1"/>
    <xf numFmtId="0" fontId="50" fillId="4" borderId="70" xfId="0" applyFont="1" applyFill="1" applyBorder="1" applyAlignment="1" applyProtection="1"/>
    <xf numFmtId="0" fontId="50" fillId="4" borderId="51" xfId="0" applyFont="1" applyFill="1" applyBorder="1" applyAlignment="1" applyProtection="1">
      <alignment horizontal="center" vertical="center"/>
    </xf>
    <xf numFmtId="43" fontId="50" fillId="4" borderId="50" xfId="0" applyNumberFormat="1" applyFont="1" applyFill="1" applyBorder="1" applyAlignment="1" applyProtection="1"/>
    <xf numFmtId="43" fontId="50" fillId="4" borderId="69" xfId="0" applyNumberFormat="1" applyFont="1" applyFill="1" applyBorder="1" applyAlignment="1" applyProtection="1"/>
    <xf numFmtId="43" fontId="50" fillId="4" borderId="71" xfId="0" applyNumberFormat="1" applyFont="1" applyFill="1" applyBorder="1" applyAlignment="1" applyProtection="1"/>
    <xf numFmtId="0" fontId="46" fillId="4" borderId="51" xfId="0" applyFont="1" applyFill="1" applyBorder="1" applyAlignment="1" applyProtection="1">
      <alignment horizontal="center" vertical="center"/>
    </xf>
    <xf numFmtId="43" fontId="46" fillId="4" borderId="50" xfId="0" applyNumberFormat="1" applyFont="1" applyFill="1" applyBorder="1" applyAlignment="1" applyProtection="1"/>
    <xf numFmtId="43" fontId="46" fillId="4" borderId="69" xfId="0" applyNumberFormat="1" applyFont="1" applyFill="1" applyBorder="1" applyAlignment="1" applyProtection="1"/>
    <xf numFmtId="43" fontId="46" fillId="4" borderId="71" xfId="0" applyNumberFormat="1" applyFont="1" applyFill="1" applyBorder="1" applyAlignment="1" applyProtection="1"/>
    <xf numFmtId="0" fontId="46" fillId="2" borderId="2" xfId="0" applyFont="1" applyFill="1" applyBorder="1" applyAlignment="1" applyProtection="1"/>
    <xf numFmtId="0" fontId="46" fillId="2" borderId="64" xfId="0" applyFont="1" applyFill="1" applyBorder="1" applyAlignment="1" applyProtection="1"/>
    <xf numFmtId="0" fontId="48" fillId="2" borderId="28" xfId="0" applyFont="1" applyFill="1" applyBorder="1" applyAlignment="1" applyProtection="1"/>
    <xf numFmtId="0" fontId="46" fillId="2" borderId="5" xfId="0" applyFont="1" applyFill="1" applyBorder="1" applyAlignment="1" applyProtection="1"/>
    <xf numFmtId="0" fontId="46" fillId="2" borderId="5" xfId="0" applyFont="1" applyFill="1" applyBorder="1" applyAlignment="1" applyProtection="1">
      <alignment horizontal="center"/>
    </xf>
    <xf numFmtId="43" fontId="46" fillId="2" borderId="4" xfId="0" applyNumberFormat="1" applyFont="1" applyFill="1" applyBorder="1" applyAlignment="1" applyProtection="1"/>
    <xf numFmtId="43" fontId="46" fillId="2" borderId="5" xfId="0" applyNumberFormat="1" applyFont="1" applyFill="1" applyBorder="1" applyAlignment="1" applyProtection="1"/>
    <xf numFmtId="43" fontId="46" fillId="2" borderId="6" xfId="0" applyNumberFormat="1" applyFont="1" applyFill="1" applyBorder="1" applyAlignment="1" applyProtection="1"/>
    <xf numFmtId="0" fontId="46" fillId="2" borderId="30" xfId="0" applyFont="1" applyFill="1" applyBorder="1" applyAlignment="1" applyProtection="1"/>
    <xf numFmtId="0" fontId="46" fillId="5" borderId="30" xfId="0" applyFont="1" applyFill="1" applyBorder="1" applyAlignment="1" applyProtection="1">
      <alignment horizontal="center" vertical="center"/>
    </xf>
    <xf numFmtId="43" fontId="46" fillId="0" borderId="5" xfId="1" applyFont="1" applyFill="1" applyBorder="1" applyAlignment="1" applyProtection="1"/>
    <xf numFmtId="0" fontId="46" fillId="0" borderId="0" xfId="0" applyFont="1" applyFill="1" applyBorder="1" applyAlignment="1" applyProtection="1">
      <protection locked="0"/>
    </xf>
    <xf numFmtId="0" fontId="46" fillId="0" borderId="0" xfId="0" applyFont="1" applyFill="1" applyBorder="1" applyAlignment="1" applyProtection="1">
      <alignment horizontal="center"/>
      <protection locked="0"/>
    </xf>
    <xf numFmtId="0" fontId="48" fillId="0" borderId="4" xfId="14" applyFont="1" applyBorder="1" applyAlignment="1">
      <alignment horizontal="center" vertical="center"/>
    </xf>
    <xf numFmtId="0" fontId="48" fillId="0" borderId="5" xfId="14" applyFont="1" applyBorder="1" applyAlignment="1">
      <alignment horizontal="center" vertical="center"/>
    </xf>
    <xf numFmtId="0" fontId="48" fillId="0" borderId="6" xfId="14" applyFont="1" applyBorder="1" applyAlignment="1">
      <alignment horizontal="center" vertical="center"/>
    </xf>
    <xf numFmtId="0" fontId="48" fillId="0" borderId="12" xfId="14" applyFont="1" applyBorder="1" applyAlignment="1">
      <alignment horizontal="center" vertical="center"/>
    </xf>
    <xf numFmtId="0" fontId="48" fillId="0" borderId="0" xfId="14" applyFont="1" applyBorder="1" applyAlignment="1">
      <alignment horizontal="center" vertical="center"/>
    </xf>
    <xf numFmtId="0" fontId="48" fillId="0" borderId="13" xfId="14" applyFont="1" applyBorder="1" applyAlignment="1">
      <alignment horizontal="center" vertical="center"/>
    </xf>
    <xf numFmtId="0" fontId="46" fillId="0" borderId="12" xfId="14" applyFont="1" applyBorder="1" applyAlignment="1">
      <alignment horizontal="left" vertical="center" wrapText="1"/>
    </xf>
    <xf numFmtId="0" fontId="46" fillId="0" borderId="0" xfId="14" applyFont="1" applyBorder="1" applyAlignment="1">
      <alignment horizontal="left" vertical="center" wrapText="1"/>
    </xf>
    <xf numFmtId="0" fontId="46" fillId="0" borderId="0" xfId="14" applyFont="1" applyBorder="1" applyAlignment="1">
      <alignment horizontal="left" vertical="center" wrapText="1"/>
    </xf>
    <xf numFmtId="0" fontId="48" fillId="0" borderId="0" xfId="14" applyFont="1" applyBorder="1" applyAlignment="1">
      <alignment vertical="center" wrapText="1"/>
    </xf>
    <xf numFmtId="0" fontId="46" fillId="0" borderId="0" xfId="14" applyFont="1" applyBorder="1" applyAlignment="1">
      <alignment vertical="center" wrapText="1"/>
    </xf>
    <xf numFmtId="0" fontId="54" fillId="0" borderId="0" xfId="14" applyFont="1" applyFill="1" applyBorder="1" applyAlignment="1">
      <alignment vertical="center" wrapText="1"/>
    </xf>
    <xf numFmtId="0" fontId="46" fillId="0" borderId="12" xfId="14" applyFont="1" applyBorder="1" applyAlignment="1">
      <alignment horizontal="left" vertical="center"/>
    </xf>
    <xf numFmtId="0" fontId="46" fillId="0" borderId="0" xfId="14" applyFont="1" applyBorder="1" applyAlignment="1">
      <alignment horizontal="left" vertical="center"/>
    </xf>
    <xf numFmtId="0" fontId="46" fillId="0" borderId="12" xfId="14" quotePrefix="1" applyFont="1" applyBorder="1" applyAlignment="1">
      <alignment horizontal="left" vertical="center" wrapText="1"/>
    </xf>
    <xf numFmtId="0" fontId="46" fillId="0" borderId="0" xfId="14" quotePrefix="1" applyFont="1" applyBorder="1" applyAlignment="1">
      <alignment horizontal="left" vertical="center" wrapText="1"/>
    </xf>
    <xf numFmtId="0" fontId="46" fillId="0" borderId="12" xfId="14" quotePrefix="1" applyFont="1" applyFill="1" applyBorder="1" applyAlignment="1">
      <alignment horizontal="left" vertical="center"/>
    </xf>
    <xf numFmtId="0" fontId="46" fillId="0" borderId="0" xfId="14" quotePrefix="1" applyFont="1" applyFill="1" applyBorder="1" applyAlignment="1">
      <alignment horizontal="left" vertical="center"/>
    </xf>
    <xf numFmtId="0" fontId="46" fillId="0" borderId="0" xfId="14" applyFont="1" applyFill="1" applyBorder="1" applyAlignment="1">
      <alignment horizontal="left" vertical="center"/>
    </xf>
    <xf numFmtId="0" fontId="48" fillId="0" borderId="0" xfId="14" applyFont="1" applyFill="1" applyBorder="1" applyAlignment="1">
      <alignment horizontal="left" vertical="center"/>
    </xf>
    <xf numFmtId="0" fontId="46" fillId="0" borderId="0" xfId="14" applyFont="1" applyFill="1" applyBorder="1" applyAlignment="1">
      <alignment horizontal="left" vertical="center"/>
    </xf>
    <xf numFmtId="0" fontId="48" fillId="0" borderId="0" xfId="14" quotePrefix="1" applyFont="1" applyBorder="1" applyAlignment="1">
      <alignment horizontal="left" vertical="center" wrapText="1"/>
    </xf>
    <xf numFmtId="0" fontId="46" fillId="0" borderId="0" xfId="14" quotePrefix="1" applyFont="1" applyBorder="1" applyAlignment="1">
      <alignment horizontal="left" vertical="center" wrapText="1"/>
    </xf>
    <xf numFmtId="0" fontId="54" fillId="0" borderId="0" xfId="14" quotePrefix="1" applyFont="1" applyFill="1" applyBorder="1" applyAlignment="1">
      <alignment horizontal="left" vertical="center" wrapText="1"/>
    </xf>
    <xf numFmtId="0" fontId="46" fillId="0" borderId="12" xfId="14" applyFont="1" applyBorder="1" applyAlignment="1">
      <alignment vertical="center"/>
    </xf>
    <xf numFmtId="0" fontId="46" fillId="0" borderId="0" xfId="14" applyFont="1" applyBorder="1" applyAlignment="1">
      <alignment horizontal="left" vertical="center"/>
    </xf>
    <xf numFmtId="0" fontId="46" fillId="0" borderId="0" xfId="14" applyFont="1" applyBorder="1" applyAlignment="1">
      <alignment horizontal="center" vertical="center"/>
    </xf>
    <xf numFmtId="0" fontId="48" fillId="0" borderId="0" xfId="14" applyFont="1" applyBorder="1" applyAlignment="1">
      <alignment horizontal="center" vertical="center"/>
    </xf>
    <xf numFmtId="0" fontId="48" fillId="0" borderId="0" xfId="14" applyFont="1" applyBorder="1" applyAlignment="1">
      <alignment vertical="center"/>
    </xf>
    <xf numFmtId="0" fontId="46" fillId="0" borderId="0" xfId="14" applyFont="1" applyBorder="1" applyAlignment="1">
      <alignment vertical="center"/>
    </xf>
    <xf numFmtId="0" fontId="54" fillId="0" borderId="0" xfId="14" applyFont="1" applyBorder="1" applyAlignment="1">
      <alignment vertical="center"/>
    </xf>
    <xf numFmtId="0" fontId="54" fillId="0" borderId="0" xfId="14" applyFont="1" applyFill="1" applyBorder="1" applyAlignment="1">
      <alignment vertical="center"/>
    </xf>
    <xf numFmtId="0" fontId="46" fillId="0" borderId="0" xfId="14" applyFont="1" applyFill="1" applyBorder="1" applyAlignment="1">
      <alignment vertical="center"/>
    </xf>
    <xf numFmtId="0" fontId="46" fillId="0" borderId="22" xfId="14" applyFont="1" applyBorder="1" applyAlignment="1">
      <alignment vertical="center"/>
    </xf>
    <xf numFmtId="0" fontId="46" fillId="0" borderId="23" xfId="14" applyFont="1" applyFill="1" applyBorder="1" applyAlignment="1">
      <alignment horizontal="left" vertical="center" wrapText="1"/>
    </xf>
    <xf numFmtId="0" fontId="46" fillId="0" borderId="0" xfId="14" quotePrefix="1" applyFont="1" applyBorder="1" applyAlignment="1">
      <alignment vertical="center"/>
    </xf>
    <xf numFmtId="0" fontId="46" fillId="0" borderId="0" xfId="0" applyFont="1" applyFill="1"/>
    <xf numFmtId="0" fontId="46" fillId="0" borderId="4" xfId="0" applyFont="1" applyFill="1" applyBorder="1" applyProtection="1"/>
    <xf numFmtId="0" fontId="46" fillId="0" borderId="5" xfId="0" applyFont="1" applyFill="1" applyBorder="1" applyProtection="1"/>
    <xf numFmtId="0" fontId="47" fillId="0" borderId="5" xfId="0" applyFont="1" applyFill="1" applyBorder="1" applyAlignment="1" applyProtection="1">
      <alignment vertical="center"/>
    </xf>
    <xf numFmtId="0" fontId="47" fillId="0" borderId="6" xfId="0" applyFont="1" applyFill="1" applyBorder="1" applyAlignment="1" applyProtection="1">
      <alignment vertical="center"/>
    </xf>
    <xf numFmtId="0" fontId="46" fillId="0" borderId="12" xfId="0" applyFont="1" applyFill="1" applyBorder="1" applyProtection="1"/>
    <xf numFmtId="0" fontId="46" fillId="0" borderId="0" xfId="0" applyFont="1" applyFill="1" applyBorder="1" applyProtection="1"/>
    <xf numFmtId="0" fontId="48" fillId="0" borderId="13" xfId="0" applyFont="1" applyFill="1" applyBorder="1" applyAlignment="1" applyProtection="1"/>
    <xf numFmtId="0" fontId="48" fillId="0" borderId="0" xfId="0" applyFont="1" applyFill="1" applyAlignment="1"/>
    <xf numFmtId="0" fontId="48" fillId="0" borderId="0" xfId="0" applyFont="1" applyFill="1" applyBorder="1" applyAlignment="1" applyProtection="1">
      <alignment horizontal="center" vertical="center"/>
    </xf>
    <xf numFmtId="0" fontId="48" fillId="0" borderId="13" xfId="0" applyFont="1" applyFill="1" applyBorder="1" applyAlignment="1" applyProtection="1">
      <alignment horizontal="center" vertical="center"/>
    </xf>
    <xf numFmtId="0" fontId="46" fillId="0" borderId="13" xfId="0" applyFont="1" applyFill="1" applyBorder="1" applyProtection="1"/>
    <xf numFmtId="0" fontId="48" fillId="0" borderId="31" xfId="0" applyFont="1" applyFill="1" applyBorder="1" applyAlignment="1" applyProtection="1">
      <alignment horizontal="center"/>
      <protection locked="0"/>
    </xf>
    <xf numFmtId="0" fontId="48" fillId="0" borderId="0" xfId="0" applyFont="1" applyFill="1" applyBorder="1" applyProtection="1"/>
    <xf numFmtId="0" fontId="55" fillId="0" borderId="0" xfId="0" applyFont="1" applyFill="1" applyBorder="1" applyProtection="1"/>
    <xf numFmtId="0" fontId="46" fillId="0" borderId="31" xfId="0" applyFont="1" applyFill="1" applyBorder="1" applyProtection="1">
      <protection locked="0"/>
    </xf>
    <xf numFmtId="0" fontId="48" fillId="0" borderId="12" xfId="0" applyFont="1" applyFill="1" applyBorder="1" applyProtection="1"/>
    <xf numFmtId="0" fontId="48" fillId="0" borderId="0" xfId="0" applyFont="1" applyFill="1" applyBorder="1" applyAlignment="1" applyProtection="1">
      <alignment horizontal="left"/>
    </xf>
    <xf numFmtId="0" fontId="48" fillId="0" borderId="23" xfId="0" applyFont="1" applyFill="1" applyBorder="1" applyProtection="1"/>
    <xf numFmtId="0" fontId="46" fillId="0" borderId="23" xfId="0" applyFont="1" applyFill="1" applyBorder="1" applyProtection="1"/>
    <xf numFmtId="0" fontId="46" fillId="0" borderId="24" xfId="0" applyFont="1" applyFill="1" applyBorder="1" applyProtection="1"/>
    <xf numFmtId="0" fontId="48" fillId="0" borderId="4"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8" fillId="0" borderId="28" xfId="0" applyFont="1" applyFill="1" applyBorder="1" applyAlignment="1" applyProtection="1">
      <alignment horizontal="center" vertical="center" wrapText="1"/>
    </xf>
    <xf numFmtId="0" fontId="48" fillId="0" borderId="29" xfId="0" applyFont="1" applyFill="1" applyBorder="1" applyAlignment="1" applyProtection="1">
      <alignment horizontal="center" vertical="center" wrapText="1"/>
    </xf>
    <xf numFmtId="0" fontId="48" fillId="0" borderId="30" xfId="0" applyFont="1" applyFill="1" applyBorder="1" applyAlignment="1" applyProtection="1">
      <alignment horizontal="center" vertical="center" wrapText="1"/>
    </xf>
    <xf numFmtId="0" fontId="48" fillId="0" borderId="12" xfId="0" applyFont="1" applyFill="1" applyBorder="1" applyAlignment="1" applyProtection="1">
      <alignment horizontal="center" vertical="center" wrapText="1"/>
    </xf>
    <xf numFmtId="0" fontId="48" fillId="0" borderId="13" xfId="0" applyFont="1" applyFill="1" applyBorder="1" applyAlignment="1" applyProtection="1">
      <alignment horizontal="center" vertical="center" wrapText="1"/>
    </xf>
    <xf numFmtId="0" fontId="48" fillId="0" borderId="60" xfId="0" applyFont="1" applyFill="1" applyBorder="1" applyAlignment="1" applyProtection="1">
      <alignment horizontal="center" vertical="center" wrapText="1"/>
    </xf>
    <xf numFmtId="0" fontId="48" fillId="0" borderId="26" xfId="0" applyFont="1" applyFill="1" applyBorder="1" applyAlignment="1" applyProtection="1">
      <alignment horizontal="center" vertical="center" wrapText="1"/>
    </xf>
    <xf numFmtId="0" fontId="48" fillId="0" borderId="37" xfId="0" applyFont="1" applyFill="1" applyBorder="1" applyAlignment="1" applyProtection="1">
      <alignment horizontal="center" vertical="center" wrapText="1"/>
    </xf>
    <xf numFmtId="0" fontId="48" fillId="0" borderId="35" xfId="0" applyFont="1" applyFill="1" applyBorder="1" applyAlignment="1" applyProtection="1">
      <alignment horizontal="center" vertical="center" wrapText="1"/>
    </xf>
    <xf numFmtId="0" fontId="48" fillId="0" borderId="63" xfId="0" applyFont="1" applyFill="1" applyBorder="1" applyAlignment="1" applyProtection="1">
      <alignment horizontal="center" vertical="center" wrapText="1"/>
    </xf>
    <xf numFmtId="0" fontId="48" fillId="0" borderId="53" xfId="0" applyFont="1" applyFill="1" applyBorder="1" applyAlignment="1" applyProtection="1">
      <alignment horizontal="center" vertical="center" wrapText="1"/>
    </xf>
    <xf numFmtId="0" fontId="48" fillId="0" borderId="5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0" xfId="0" applyFont="1" applyFill="1"/>
    <xf numFmtId="0" fontId="48" fillId="0" borderId="45"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20" xfId="0" applyFont="1" applyFill="1" applyBorder="1" applyAlignment="1" applyProtection="1">
      <alignment horizontal="center" vertical="center" wrapText="1"/>
    </xf>
    <xf numFmtId="0" fontId="48" fillId="0" borderId="27" xfId="0" applyFont="1" applyFill="1" applyBorder="1" applyAlignment="1" applyProtection="1">
      <alignment horizontal="center" vertical="center" wrapText="1"/>
    </xf>
    <xf numFmtId="0" fontId="48" fillId="0" borderId="4" xfId="0" quotePrefix="1" applyFont="1" applyFill="1" applyBorder="1" applyAlignment="1" applyProtection="1">
      <alignment horizontal="center" vertical="center" wrapText="1"/>
    </xf>
    <xf numFmtId="0" fontId="48" fillId="0" borderId="6" xfId="0" quotePrefix="1" applyFont="1" applyFill="1" applyBorder="1" applyAlignment="1" applyProtection="1">
      <alignment horizontal="center" vertical="center" wrapText="1"/>
    </xf>
    <xf numFmtId="0" fontId="48" fillId="0" borderId="7" xfId="0" quotePrefix="1"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xf numFmtId="0" fontId="48" fillId="0" borderId="4" xfId="0" applyFont="1" applyFill="1" applyBorder="1" applyAlignment="1" applyProtection="1">
      <alignment horizontal="center" vertical="center" wrapText="1"/>
    </xf>
    <xf numFmtId="0" fontId="48" fillId="0" borderId="35" xfId="0" applyFont="1" applyFill="1" applyBorder="1" applyAlignment="1" applyProtection="1">
      <alignment horizontal="center" vertical="center" wrapText="1"/>
    </xf>
    <xf numFmtId="0" fontId="48" fillId="0" borderId="6" xfId="0" quotePrefix="1" applyFont="1" applyFill="1" applyBorder="1" applyAlignment="1" applyProtection="1">
      <alignment horizontal="center" vertical="center" wrapText="1"/>
    </xf>
    <xf numFmtId="0" fontId="46" fillId="0" borderId="0" xfId="0" applyFont="1" applyFill="1" applyAlignment="1">
      <alignment horizontal="center"/>
    </xf>
    <xf numFmtId="0" fontId="49" fillId="4" borderId="72" xfId="0" applyFont="1" applyFill="1" applyBorder="1"/>
    <xf numFmtId="0" fontId="49" fillId="4" borderId="10" xfId="0" applyFont="1" applyFill="1" applyBorder="1"/>
    <xf numFmtId="0" fontId="49" fillId="4" borderId="73" xfId="0" applyFont="1" applyFill="1" applyBorder="1"/>
    <xf numFmtId="37" fontId="50" fillId="4" borderId="73" xfId="0" applyNumberFormat="1" applyFont="1" applyFill="1" applyBorder="1"/>
    <xf numFmtId="0" fontId="50" fillId="4" borderId="73" xfId="0" applyFont="1" applyFill="1" applyBorder="1"/>
    <xf numFmtId="0" fontId="50" fillId="4" borderId="74" xfId="0" applyFont="1" applyFill="1" applyBorder="1"/>
    <xf numFmtId="0" fontId="49" fillId="4" borderId="12" xfId="0" applyFont="1" applyFill="1" applyBorder="1"/>
    <xf numFmtId="0" fontId="49" fillId="4" borderId="16" xfId="0" applyFont="1" applyFill="1" applyBorder="1"/>
    <xf numFmtId="0" fontId="56" fillId="4" borderId="15" xfId="0" applyFont="1" applyFill="1" applyBorder="1" applyAlignment="1">
      <alignment horizontal="left"/>
    </xf>
    <xf numFmtId="37" fontId="50" fillId="4" borderId="15" xfId="0" applyNumberFormat="1" applyFont="1" applyFill="1" applyBorder="1"/>
    <xf numFmtId="0" fontId="49" fillId="4" borderId="15" xfId="0" applyFont="1" applyFill="1" applyBorder="1"/>
    <xf numFmtId="0" fontId="49" fillId="4" borderId="20" xfId="0" applyFont="1" applyFill="1" applyBorder="1"/>
    <xf numFmtId="0" fontId="49" fillId="4" borderId="28" xfId="0" applyFont="1" applyFill="1" applyBorder="1" applyAlignment="1" applyProtection="1">
      <alignment horizontal="left"/>
    </xf>
    <xf numFmtId="0" fontId="49" fillId="4" borderId="70" xfId="0" applyFont="1" applyFill="1" applyBorder="1" applyAlignment="1">
      <alignment horizontal="left" indent="1"/>
    </xf>
    <xf numFmtId="0" fontId="56" fillId="4" borderId="69" xfId="0" applyFont="1" applyFill="1" applyBorder="1" applyAlignment="1">
      <alignment horizontal="left"/>
    </xf>
    <xf numFmtId="37" fontId="50" fillId="4" borderId="69" xfId="0" applyNumberFormat="1" applyFont="1" applyFill="1" applyBorder="1"/>
    <xf numFmtId="0" fontId="49" fillId="4" borderId="69" xfId="0" applyFont="1" applyFill="1" applyBorder="1"/>
    <xf numFmtId="0" fontId="49" fillId="4" borderId="71" xfId="0" applyFont="1" applyFill="1" applyBorder="1"/>
    <xf numFmtId="0" fontId="50" fillId="4" borderId="30" xfId="0" applyFont="1" applyFill="1" applyBorder="1" applyAlignment="1" applyProtection="1">
      <alignment horizontal="center"/>
    </xf>
    <xf numFmtId="37" fontId="46" fillId="0" borderId="61" xfId="0" applyNumberFormat="1" applyFont="1" applyFill="1" applyBorder="1"/>
    <xf numFmtId="37" fontId="46" fillId="0" borderId="26" xfId="0" applyNumberFormat="1" applyFont="1" applyFill="1" applyBorder="1"/>
    <xf numFmtId="39" fontId="46" fillId="0" borderId="26" xfId="0" applyNumberFormat="1" applyFont="1" applyFill="1" applyBorder="1"/>
    <xf numFmtId="0" fontId="48" fillId="0" borderId="26" xfId="0" applyFont="1" applyFill="1" applyBorder="1"/>
    <xf numFmtId="0" fontId="48" fillId="0" borderId="37" xfId="0" applyFont="1" applyFill="1" applyBorder="1"/>
    <xf numFmtId="43" fontId="46" fillId="0" borderId="61" xfId="0" applyNumberFormat="1" applyFont="1" applyFill="1" applyBorder="1"/>
    <xf numFmtId="43" fontId="46" fillId="0" borderId="26" xfId="0" applyNumberFormat="1" applyFont="1" applyFill="1" applyBorder="1"/>
    <xf numFmtId="43" fontId="48" fillId="0" borderId="26" xfId="0" applyNumberFormat="1" applyFont="1" applyFill="1" applyBorder="1"/>
    <xf numFmtId="43" fontId="48" fillId="0" borderId="37" xfId="0" applyNumberFormat="1" applyFont="1" applyFill="1" applyBorder="1"/>
    <xf numFmtId="43" fontId="46" fillId="5" borderId="29" xfId="0" applyNumberFormat="1" applyFont="1" applyFill="1" applyBorder="1" applyAlignment="1" applyProtection="1">
      <alignment horizontal="left"/>
    </xf>
    <xf numFmtId="43" fontId="46" fillId="5" borderId="30" xfId="0" applyNumberFormat="1" applyFont="1" applyFill="1" applyBorder="1" applyAlignment="1" applyProtection="1">
      <alignment horizontal="left"/>
    </xf>
    <xf numFmtId="0" fontId="46" fillId="2" borderId="75" xfId="0" applyFont="1" applyFill="1" applyBorder="1" applyAlignment="1" applyProtection="1">
      <alignment horizontal="center"/>
    </xf>
    <xf numFmtId="43" fontId="46" fillId="0" borderId="16" xfId="0" applyNumberFormat="1" applyFont="1" applyFill="1" applyBorder="1"/>
    <xf numFmtId="43" fontId="46" fillId="0" borderId="19" xfId="0" applyNumberFormat="1" applyFont="1" applyFill="1" applyBorder="1"/>
    <xf numFmtId="43" fontId="48" fillId="0" borderId="19" xfId="0" applyNumberFormat="1" applyFont="1" applyFill="1" applyBorder="1"/>
    <xf numFmtId="43" fontId="48" fillId="0" borderId="21" xfId="0" applyNumberFormat="1" applyFont="1" applyFill="1" applyBorder="1"/>
    <xf numFmtId="43" fontId="46" fillId="5" borderId="29" xfId="0" applyNumberFormat="1" applyFont="1" applyFill="1" applyBorder="1" applyAlignment="1" applyProtection="1">
      <alignment horizontal="center" vertical="center"/>
    </xf>
    <xf numFmtId="43" fontId="46" fillId="5" borderId="30" xfId="0" applyNumberFormat="1" applyFont="1" applyFill="1" applyBorder="1" applyAlignment="1" applyProtection="1">
      <alignment horizontal="center" vertical="center"/>
    </xf>
    <xf numFmtId="43" fontId="50" fillId="4" borderId="29" xfId="0" applyNumberFormat="1" applyFont="1" applyFill="1" applyBorder="1" applyAlignment="1" applyProtection="1">
      <alignment horizontal="center"/>
    </xf>
    <xf numFmtId="43" fontId="50" fillId="4" borderId="30" xfId="0" applyNumberFormat="1" applyFont="1" applyFill="1" applyBorder="1" applyAlignment="1" applyProtection="1">
      <alignment horizontal="center"/>
    </xf>
    <xf numFmtId="0" fontId="46" fillId="2" borderId="75" xfId="0" applyFont="1" applyFill="1" applyBorder="1" applyAlignment="1" applyProtection="1">
      <alignment horizontal="center" vertical="center"/>
    </xf>
    <xf numFmtId="0" fontId="48" fillId="0" borderId="65" xfId="7" applyFont="1" applyFill="1" applyBorder="1" applyAlignment="1" applyProtection="1">
      <alignment horizontal="left" vertical="center"/>
    </xf>
    <xf numFmtId="0" fontId="48" fillId="0" borderId="76" xfId="0" applyFont="1" applyFill="1" applyBorder="1" applyAlignment="1">
      <alignment vertical="top"/>
    </xf>
    <xf numFmtId="0" fontId="46" fillId="0" borderId="77" xfId="0" applyFont="1" applyFill="1" applyBorder="1" applyAlignment="1">
      <alignment horizontal="left"/>
    </xf>
    <xf numFmtId="0" fontId="48" fillId="0" borderId="12" xfId="7" applyFont="1" applyFill="1" applyBorder="1" applyAlignment="1" applyProtection="1">
      <alignment horizontal="left" vertical="center"/>
    </xf>
    <xf numFmtId="0" fontId="48" fillId="0" borderId="0" xfId="0" applyFont="1" applyFill="1" applyBorder="1" applyAlignment="1">
      <alignment vertical="top"/>
    </xf>
    <xf numFmtId="0" fontId="48" fillId="0" borderId="62" xfId="0" applyFont="1" applyFill="1" applyBorder="1"/>
    <xf numFmtId="0" fontId="46" fillId="0" borderId="2" xfId="0" applyFont="1" applyFill="1" applyBorder="1" applyAlignment="1" applyProtection="1">
      <alignment horizontal="left"/>
    </xf>
    <xf numFmtId="0" fontId="46" fillId="0" borderId="67" xfId="0" applyFont="1" applyFill="1" applyBorder="1" applyAlignment="1" applyProtection="1">
      <alignment horizontal="center"/>
    </xf>
    <xf numFmtId="43" fontId="46" fillId="0" borderId="59" xfId="0" applyNumberFormat="1" applyFont="1" applyFill="1" applyBorder="1"/>
    <xf numFmtId="43" fontId="46" fillId="0" borderId="53" xfId="0" applyNumberFormat="1" applyFont="1" applyFill="1" applyBorder="1"/>
    <xf numFmtId="43" fontId="48" fillId="0" borderId="53" xfId="0" applyNumberFormat="1" applyFont="1" applyFill="1" applyBorder="1"/>
    <xf numFmtId="43" fontId="48" fillId="0" borderId="54" xfId="0" applyNumberFormat="1" applyFont="1" applyFill="1" applyBorder="1"/>
    <xf numFmtId="0" fontId="48" fillId="0" borderId="12" xfId="0" applyFont="1" applyFill="1" applyBorder="1" applyAlignment="1" applyProtection="1">
      <alignment horizontal="left"/>
    </xf>
    <xf numFmtId="0" fontId="46" fillId="0" borderId="0" xfId="0" applyFont="1" applyFill="1" applyBorder="1" applyAlignment="1"/>
    <xf numFmtId="0" fontId="46" fillId="0" borderId="67" xfId="0" applyFont="1" applyFill="1" applyBorder="1" applyAlignment="1">
      <alignment horizontal="center" wrapText="1"/>
    </xf>
    <xf numFmtId="0" fontId="48" fillId="0" borderId="12" xfId="0" applyFont="1" applyFill="1" applyBorder="1"/>
    <xf numFmtId="0" fontId="46" fillId="0" borderId="62" xfId="0" applyFont="1" applyFill="1" applyBorder="1" applyAlignment="1" applyProtection="1">
      <alignment horizontal="left"/>
    </xf>
    <xf numFmtId="0" fontId="46" fillId="0" borderId="12" xfId="0" applyFont="1" applyFill="1" applyBorder="1" applyAlignment="1" applyProtection="1">
      <alignment horizontal="left"/>
    </xf>
    <xf numFmtId="0" fontId="48" fillId="0" borderId="62" xfId="0" applyFont="1" applyFill="1" applyBorder="1" applyAlignment="1" applyProtection="1">
      <alignment horizontal="left"/>
    </xf>
    <xf numFmtId="0" fontId="48" fillId="0" borderId="2" xfId="0" applyFont="1" applyFill="1" applyBorder="1" applyAlignment="1" applyProtection="1">
      <alignment horizontal="left"/>
    </xf>
    <xf numFmtId="0" fontId="48" fillId="0" borderId="67" xfId="0" applyFont="1" applyFill="1" applyBorder="1" applyAlignment="1" applyProtection="1">
      <alignment horizontal="center"/>
    </xf>
    <xf numFmtId="0" fontId="48" fillId="0" borderId="64" xfId="0" applyFont="1" applyFill="1" applyBorder="1" applyAlignment="1" applyProtection="1">
      <alignment horizontal="left"/>
    </xf>
    <xf numFmtId="0" fontId="46" fillId="0" borderId="3" xfId="0" applyFont="1" applyFill="1" applyBorder="1" applyAlignment="1" applyProtection="1">
      <alignment horizontal="left"/>
    </xf>
    <xf numFmtId="0" fontId="46" fillId="0" borderId="68" xfId="0" applyFont="1" applyFill="1" applyBorder="1" applyAlignment="1" applyProtection="1">
      <alignment horizontal="center"/>
    </xf>
    <xf numFmtId="43" fontId="48" fillId="0" borderId="20" xfId="0" applyNumberFormat="1" applyFont="1" applyFill="1" applyBorder="1"/>
    <xf numFmtId="0" fontId="46" fillId="5" borderId="70" xfId="0" applyFont="1" applyFill="1" applyBorder="1" applyAlignment="1"/>
    <xf numFmtId="0" fontId="46" fillId="5" borderId="69" xfId="0" applyFont="1" applyFill="1" applyBorder="1" applyAlignment="1">
      <alignment horizontal="center" wrapText="1"/>
    </xf>
    <xf numFmtId="43" fontId="46" fillId="5" borderId="69" xfId="0" applyNumberFormat="1" applyFont="1" applyFill="1" applyBorder="1" applyAlignment="1">
      <alignment horizontal="right"/>
    </xf>
    <xf numFmtId="43" fontId="46" fillId="5" borderId="71" xfId="0" applyNumberFormat="1" applyFont="1" applyFill="1" applyBorder="1" applyAlignment="1">
      <alignment horizontal="right"/>
    </xf>
    <xf numFmtId="0" fontId="46" fillId="0" borderId="16" xfId="0" applyFont="1" applyFill="1" applyBorder="1" applyAlignment="1"/>
    <xf numFmtId="0" fontId="46" fillId="0" borderId="19" xfId="0" applyFont="1" applyFill="1" applyBorder="1" applyAlignment="1">
      <alignment horizontal="center" wrapText="1"/>
    </xf>
    <xf numFmtId="43" fontId="46" fillId="0" borderId="19" xfId="0" applyNumberFormat="1" applyFont="1" applyFill="1" applyBorder="1" applyAlignment="1">
      <alignment horizontal="right"/>
    </xf>
    <xf numFmtId="43" fontId="46" fillId="0" borderId="19" xfId="1" applyNumberFormat="1" applyFont="1" applyFill="1" applyBorder="1" applyAlignment="1">
      <alignment horizontal="right"/>
    </xf>
    <xf numFmtId="0" fontId="50" fillId="4" borderId="70" xfId="0" applyFont="1" applyFill="1" applyBorder="1" applyAlignment="1"/>
    <xf numFmtId="0" fontId="50" fillId="4" borderId="69" xfId="0" applyFont="1" applyFill="1" applyBorder="1" applyAlignment="1">
      <alignment horizontal="center" wrapText="1"/>
    </xf>
    <xf numFmtId="43" fontId="50" fillId="4" borderId="69" xfId="0" applyNumberFormat="1" applyFont="1" applyFill="1" applyBorder="1" applyAlignment="1">
      <alignment horizontal="right"/>
    </xf>
    <xf numFmtId="43" fontId="50" fillId="4" borderId="69" xfId="0" applyNumberFormat="1" applyFont="1" applyFill="1" applyBorder="1"/>
    <xf numFmtId="43" fontId="50" fillId="4" borderId="69" xfId="1" applyNumberFormat="1" applyFont="1" applyFill="1" applyBorder="1" applyAlignment="1">
      <alignment horizontal="right"/>
    </xf>
    <xf numFmtId="43" fontId="49" fillId="4" borderId="69" xfId="0" applyNumberFormat="1" applyFont="1" applyFill="1" applyBorder="1"/>
    <xf numFmtId="43" fontId="49" fillId="4" borderId="71" xfId="0" applyNumberFormat="1" applyFont="1" applyFill="1" applyBorder="1"/>
    <xf numFmtId="0" fontId="48" fillId="0" borderId="65" xfId="0" applyFont="1" applyFill="1" applyBorder="1" applyAlignment="1" applyProtection="1"/>
    <xf numFmtId="0" fontId="46" fillId="0" borderId="1" xfId="0" applyFont="1" applyFill="1" applyBorder="1" applyAlignment="1"/>
    <xf numFmtId="0" fontId="46" fillId="0" borderId="66" xfId="0" applyFont="1" applyFill="1" applyBorder="1" applyAlignment="1">
      <alignment horizontal="center" wrapText="1"/>
    </xf>
    <xf numFmtId="43" fontId="46" fillId="0" borderId="61" xfId="0" applyNumberFormat="1" applyFont="1" applyFill="1" applyBorder="1" applyAlignment="1">
      <alignment horizontal="right"/>
    </xf>
    <xf numFmtId="43" fontId="46" fillId="0" borderId="26" xfId="0" applyNumberFormat="1" applyFont="1" applyFill="1" applyBorder="1" applyAlignment="1">
      <alignment horizontal="right"/>
    </xf>
    <xf numFmtId="43" fontId="46" fillId="0" borderId="26" xfId="1" applyNumberFormat="1" applyFont="1" applyFill="1" applyBorder="1" applyAlignment="1">
      <alignment horizontal="right"/>
    </xf>
    <xf numFmtId="43" fontId="46" fillId="0" borderId="59" xfId="0" applyNumberFormat="1" applyFont="1" applyFill="1" applyBorder="1" applyAlignment="1">
      <alignment horizontal="right"/>
    </xf>
    <xf numFmtId="43" fontId="46" fillId="0" borderId="53" xfId="0" applyNumberFormat="1" applyFont="1" applyFill="1" applyBorder="1" applyAlignment="1">
      <alignment horizontal="right"/>
    </xf>
    <xf numFmtId="43" fontId="46" fillId="0" borderId="53" xfId="1" applyNumberFormat="1" applyFont="1" applyFill="1" applyBorder="1" applyAlignment="1">
      <alignment horizontal="right"/>
    </xf>
    <xf numFmtId="0" fontId="46" fillId="0" borderId="64" xfId="0" applyFont="1" applyFill="1" applyBorder="1" applyAlignment="1" applyProtection="1">
      <alignment horizontal="left"/>
    </xf>
    <xf numFmtId="0" fontId="48" fillId="5" borderId="28" xfId="0" applyFont="1" applyFill="1" applyBorder="1"/>
    <xf numFmtId="0" fontId="49" fillId="4" borderId="28" xfId="0" applyFont="1" applyFill="1" applyBorder="1"/>
    <xf numFmtId="0" fontId="50" fillId="4" borderId="70" xfId="0" applyFont="1" applyFill="1" applyBorder="1" applyAlignment="1">
      <alignment horizontal="left" indent="3"/>
    </xf>
    <xf numFmtId="0" fontId="49" fillId="4" borderId="69" xfId="0" applyFont="1" applyFill="1" applyBorder="1" applyAlignment="1">
      <alignment horizontal="left" wrapText="1" indent="2"/>
    </xf>
    <xf numFmtId="0" fontId="46" fillId="0" borderId="0" xfId="0" applyFont="1" applyFill="1" applyBorder="1" applyAlignment="1">
      <alignment horizontal="left" indent="3"/>
    </xf>
    <xf numFmtId="0" fontId="48" fillId="0" borderId="66" xfId="0" applyFont="1" applyFill="1" applyBorder="1" applyAlignment="1">
      <alignment horizontal="left" wrapText="1" indent="2"/>
    </xf>
    <xf numFmtId="0" fontId="48" fillId="0" borderId="62" xfId="0" applyFont="1" applyFill="1" applyBorder="1" applyAlignment="1">
      <alignment vertical="top"/>
    </xf>
    <xf numFmtId="0" fontId="46" fillId="0" borderId="2" xfId="0" applyFont="1" applyFill="1" applyBorder="1" applyAlignment="1">
      <alignment vertical="top"/>
    </xf>
    <xf numFmtId="0" fontId="46" fillId="0" borderId="67" xfId="0" applyFont="1" applyFill="1" applyBorder="1" applyAlignment="1">
      <alignment horizontal="left" vertical="top" wrapText="1"/>
    </xf>
    <xf numFmtId="43" fontId="46" fillId="0" borderId="59" xfId="0" applyNumberFormat="1" applyFont="1" applyFill="1" applyBorder="1" applyAlignment="1">
      <alignment vertical="top"/>
    </xf>
    <xf numFmtId="43" fontId="46" fillId="0" borderId="53" xfId="0" applyNumberFormat="1" applyFont="1" applyFill="1" applyBorder="1" applyAlignment="1">
      <alignment vertical="top"/>
    </xf>
    <xf numFmtId="43" fontId="48" fillId="0" borderId="53" xfId="0" applyNumberFormat="1" applyFont="1" applyFill="1" applyBorder="1" applyAlignment="1">
      <alignment vertical="top"/>
    </xf>
    <xf numFmtId="43" fontId="48" fillId="0" borderId="54" xfId="0" applyNumberFormat="1" applyFont="1" applyFill="1" applyBorder="1" applyAlignment="1">
      <alignment vertical="top"/>
    </xf>
    <xf numFmtId="0" fontId="48" fillId="0" borderId="0" xfId="0" applyFont="1" applyFill="1" applyAlignment="1">
      <alignment vertical="top"/>
    </xf>
    <xf numFmtId="0" fontId="48" fillId="0" borderId="12" xfId="0" applyFont="1" applyFill="1" applyBorder="1" applyAlignment="1">
      <alignment vertical="top"/>
    </xf>
    <xf numFmtId="0" fontId="46" fillId="0" borderId="67" xfId="0" applyFont="1" applyFill="1" applyBorder="1" applyAlignment="1">
      <alignment horizontal="center" vertical="top" wrapText="1"/>
    </xf>
    <xf numFmtId="0" fontId="48" fillId="0" borderId="64" xfId="0" applyFont="1" applyFill="1" applyBorder="1" applyAlignment="1">
      <alignment vertical="top"/>
    </xf>
    <xf numFmtId="0" fontId="46" fillId="0" borderId="3" xfId="0" applyFont="1" applyFill="1" applyBorder="1" applyAlignment="1">
      <alignment vertical="top"/>
    </xf>
    <xf numFmtId="0" fontId="46" fillId="0" borderId="68" xfId="0" applyFont="1" applyFill="1" applyBorder="1" applyAlignment="1">
      <alignment horizontal="center" vertical="top" wrapText="1"/>
    </xf>
    <xf numFmtId="43" fontId="48" fillId="0" borderId="20" xfId="0" applyNumberFormat="1" applyFont="1" applyFill="1" applyBorder="1" applyAlignment="1">
      <alignment vertical="top"/>
    </xf>
    <xf numFmtId="0" fontId="46" fillId="5" borderId="70" xfId="0" applyFont="1" applyFill="1" applyBorder="1" applyAlignment="1">
      <alignment vertical="top"/>
    </xf>
    <xf numFmtId="0" fontId="46" fillId="0" borderId="16" xfId="0" applyFont="1" applyFill="1" applyBorder="1" applyAlignment="1">
      <alignment vertical="top"/>
    </xf>
    <xf numFmtId="0" fontId="49" fillId="4" borderId="4" xfId="0" applyFont="1" applyFill="1" applyBorder="1"/>
    <xf numFmtId="0" fontId="49" fillId="4" borderId="52" xfId="0" applyFont="1" applyFill="1" applyBorder="1" applyAlignment="1">
      <alignment vertical="top"/>
    </xf>
    <xf numFmtId="0" fontId="49" fillId="4" borderId="73" xfId="0" applyFont="1" applyFill="1" applyBorder="1" applyAlignment="1">
      <alignment horizontal="left" wrapText="1" indent="2"/>
    </xf>
    <xf numFmtId="43" fontId="50" fillId="4" borderId="73" xfId="0" applyNumberFormat="1" applyFont="1" applyFill="1" applyBorder="1"/>
    <xf numFmtId="43" fontId="49" fillId="4" borderId="73" xfId="0" applyNumberFormat="1" applyFont="1" applyFill="1" applyBorder="1"/>
    <xf numFmtId="43" fontId="49" fillId="4" borderId="74" xfId="0" applyNumberFormat="1" applyFont="1" applyFill="1" applyBorder="1"/>
    <xf numFmtId="0" fontId="46" fillId="0" borderId="59" xfId="0" applyFont="1" applyFill="1" applyBorder="1" applyAlignment="1">
      <alignment horizontal="left" indent="2"/>
    </xf>
    <xf numFmtId="0" fontId="48" fillId="0" borderId="53" xfId="0" applyFont="1" applyFill="1" applyBorder="1" applyAlignment="1">
      <alignment horizontal="left" wrapText="1" indent="2"/>
    </xf>
    <xf numFmtId="0" fontId="48" fillId="0" borderId="64" xfId="0" applyFont="1" applyFill="1" applyBorder="1"/>
    <xf numFmtId="0" fontId="46" fillId="0" borderId="46" xfId="0" applyFont="1" applyFill="1" applyBorder="1" applyAlignment="1">
      <alignment horizontal="left"/>
    </xf>
    <xf numFmtId="0" fontId="48" fillId="0" borderId="15" xfId="0" applyFont="1" applyFill="1" applyBorder="1" applyAlignment="1">
      <alignment horizontal="left" wrapText="1" indent="2"/>
    </xf>
    <xf numFmtId="43" fontId="46" fillId="0" borderId="15" xfId="0" applyNumberFormat="1" applyFont="1" applyFill="1" applyBorder="1"/>
    <xf numFmtId="43" fontId="48" fillId="0" borderId="15" xfId="0" applyNumberFormat="1" applyFont="1" applyFill="1" applyBorder="1"/>
    <xf numFmtId="0" fontId="46" fillId="5" borderId="29" xfId="0" applyFont="1" applyFill="1" applyBorder="1" applyAlignment="1">
      <alignment horizontal="left"/>
    </xf>
    <xf numFmtId="0" fontId="48" fillId="5" borderId="29" xfId="0" applyFont="1" applyFill="1" applyBorder="1" applyAlignment="1">
      <alignment horizontal="left" wrapText="1" indent="2"/>
    </xf>
    <xf numFmtId="43" fontId="46" fillId="5" borderId="29" xfId="0" applyNumberFormat="1" applyFont="1" applyFill="1" applyBorder="1"/>
    <xf numFmtId="43" fontId="46" fillId="5" borderId="30" xfId="0" applyNumberFormat="1" applyFont="1" applyFill="1" applyBorder="1"/>
    <xf numFmtId="0" fontId="46" fillId="0" borderId="16" xfId="0" applyFont="1" applyFill="1" applyBorder="1" applyAlignment="1">
      <alignment horizontal="left" indent="2"/>
    </xf>
    <xf numFmtId="0" fontId="48" fillId="0" borderId="19" xfId="0" applyFont="1" applyFill="1" applyBorder="1" applyAlignment="1">
      <alignment horizontal="left" wrapText="1" indent="2"/>
    </xf>
    <xf numFmtId="0" fontId="49" fillId="4" borderId="70" xfId="0" applyFont="1" applyFill="1" applyBorder="1" applyAlignment="1">
      <alignment horizontal="left"/>
    </xf>
    <xf numFmtId="0" fontId="48" fillId="0" borderId="48" xfId="0" applyFont="1" applyFill="1" applyBorder="1" applyAlignment="1"/>
    <xf numFmtId="0" fontId="48" fillId="0" borderId="77" xfId="0" applyFont="1" applyFill="1" applyBorder="1" applyAlignment="1">
      <alignment horizontal="left" wrapText="1" indent="2"/>
    </xf>
    <xf numFmtId="0" fontId="46" fillId="0" borderId="2" xfId="0" applyFont="1" applyFill="1" applyBorder="1" applyAlignment="1">
      <alignment horizontal="left" indent="2"/>
    </xf>
    <xf numFmtId="0" fontId="46" fillId="0" borderId="3" xfId="0" applyFont="1" applyFill="1" applyBorder="1" applyAlignment="1">
      <alignment horizontal="left" indent="2"/>
    </xf>
    <xf numFmtId="0" fontId="46" fillId="0" borderId="75" xfId="0" applyFont="1" applyFill="1" applyBorder="1" applyAlignment="1" applyProtection="1">
      <alignment horizontal="center"/>
    </xf>
    <xf numFmtId="43" fontId="46" fillId="0" borderId="46" xfId="0" applyNumberFormat="1" applyFont="1" applyFill="1" applyBorder="1"/>
    <xf numFmtId="0" fontId="46" fillId="5" borderId="70" xfId="0" applyFont="1" applyFill="1" applyBorder="1" applyAlignment="1">
      <alignment horizontal="left" indent="2"/>
    </xf>
    <xf numFmtId="0" fontId="48" fillId="5" borderId="69" xfId="0" applyFont="1" applyFill="1" applyBorder="1" applyAlignment="1">
      <alignment horizontal="left" wrapText="1" indent="2"/>
    </xf>
    <xf numFmtId="43" fontId="46" fillId="5" borderId="69" xfId="0" applyNumberFormat="1" applyFont="1" applyFill="1" applyBorder="1"/>
    <xf numFmtId="0" fontId="48" fillId="0" borderId="65" xfId="0" applyFont="1" applyFill="1" applyBorder="1" applyAlignment="1">
      <alignment horizontal="left" vertical="top"/>
    </xf>
    <xf numFmtId="0" fontId="48" fillId="0" borderId="1" xfId="0" applyFont="1" applyFill="1" applyBorder="1" applyAlignment="1">
      <alignment horizontal="left" vertical="top"/>
    </xf>
    <xf numFmtId="0" fontId="48" fillId="0" borderId="77" xfId="0" applyFont="1" applyFill="1" applyBorder="1" applyAlignment="1">
      <alignment horizontal="left" vertical="top"/>
    </xf>
    <xf numFmtId="0" fontId="48" fillId="0" borderId="76" xfId="0" applyFont="1" applyFill="1" applyBorder="1" applyAlignment="1">
      <alignment horizontal="left" vertical="top"/>
    </xf>
    <xf numFmtId="0" fontId="48" fillId="0" borderId="62" xfId="0" applyFont="1" applyFill="1" applyBorder="1" applyAlignment="1">
      <alignment horizontal="left" vertical="top"/>
    </xf>
    <xf numFmtId="0" fontId="48" fillId="0" borderId="2" xfId="0" applyFont="1" applyFill="1" applyBorder="1" applyAlignment="1">
      <alignment horizontal="left" vertical="top"/>
    </xf>
    <xf numFmtId="0" fontId="48" fillId="0" borderId="67" xfId="0" applyFont="1" applyFill="1" applyBorder="1" applyAlignment="1">
      <alignment horizontal="left" vertical="top"/>
    </xf>
    <xf numFmtId="0" fontId="48" fillId="0" borderId="59" xfId="0" applyFont="1" applyFill="1" applyBorder="1" applyAlignment="1">
      <alignment horizontal="left" vertical="top"/>
    </xf>
    <xf numFmtId="0" fontId="48" fillId="0" borderId="53" xfId="0" applyFont="1" applyFill="1" applyBorder="1" applyAlignment="1">
      <alignment horizontal="left" vertical="top"/>
    </xf>
    <xf numFmtId="0" fontId="48" fillId="0" borderId="54" xfId="0" applyFont="1" applyFill="1" applyBorder="1" applyAlignment="1">
      <alignment horizontal="left" vertical="top"/>
    </xf>
    <xf numFmtId="0" fontId="48" fillId="0" borderId="64" xfId="0" applyFont="1" applyFill="1" applyBorder="1" applyAlignment="1">
      <alignment horizontal="left" vertical="top"/>
    </xf>
    <xf numFmtId="0" fontId="46" fillId="0" borderId="3" xfId="0" applyFont="1" applyFill="1" applyBorder="1" applyAlignment="1">
      <alignment horizontal="left" vertical="top"/>
    </xf>
    <xf numFmtId="0" fontId="46" fillId="0" borderId="75" xfId="0" applyFont="1" applyFill="1" applyBorder="1" applyAlignment="1">
      <alignment horizontal="left" vertical="top"/>
    </xf>
    <xf numFmtId="43" fontId="48" fillId="0" borderId="46" xfId="0" applyNumberFormat="1" applyFont="1" applyFill="1" applyBorder="1" applyAlignment="1">
      <alignment horizontal="left" vertical="top"/>
    </xf>
    <xf numFmtId="43" fontId="48" fillId="0" borderId="15" xfId="0" applyNumberFormat="1" applyFont="1" applyFill="1" applyBorder="1" applyAlignment="1">
      <alignment horizontal="left" vertical="top"/>
    </xf>
    <xf numFmtId="0" fontId="48" fillId="0" borderId="20" xfId="0" applyFont="1" applyFill="1" applyBorder="1" applyAlignment="1">
      <alignment horizontal="left" vertical="top"/>
    </xf>
    <xf numFmtId="0" fontId="48" fillId="5" borderId="28" xfId="0" applyFont="1" applyFill="1" applyBorder="1" applyAlignment="1">
      <alignment horizontal="left" vertical="top"/>
    </xf>
    <xf numFmtId="0" fontId="48" fillId="5" borderId="29" xfId="0" applyFont="1" applyFill="1" applyBorder="1" applyAlignment="1">
      <alignment horizontal="left" vertical="top"/>
    </xf>
    <xf numFmtId="43" fontId="48" fillId="5" borderId="29" xfId="0" applyNumberFormat="1" applyFont="1" applyFill="1" applyBorder="1" applyAlignment="1">
      <alignment horizontal="left" vertical="top"/>
    </xf>
    <xf numFmtId="43" fontId="48" fillId="5" borderId="30" xfId="0" applyNumberFormat="1" applyFont="1" applyFill="1" applyBorder="1" applyAlignment="1">
      <alignment horizontal="left" vertical="top"/>
    </xf>
    <xf numFmtId="0" fontId="48" fillId="0" borderId="12" xfId="0" applyFont="1" applyFill="1" applyBorder="1" applyAlignment="1">
      <alignment horizontal="left" vertical="top"/>
    </xf>
    <xf numFmtId="0" fontId="48" fillId="0" borderId="0" xfId="0" applyFont="1" applyFill="1" applyBorder="1" applyAlignment="1">
      <alignment horizontal="left" vertical="top"/>
    </xf>
    <xf numFmtId="0" fontId="48" fillId="0" borderId="13" xfId="0" applyFont="1" applyFill="1" applyBorder="1" applyAlignment="1">
      <alignment horizontal="left" vertical="top"/>
    </xf>
    <xf numFmtId="0" fontId="48" fillId="4" borderId="29" xfId="0" applyFont="1" applyFill="1" applyBorder="1" applyAlignment="1">
      <alignment horizontal="left" vertical="top"/>
    </xf>
    <xf numFmtId="0" fontId="48" fillId="4" borderId="30" xfId="0" applyFont="1" applyFill="1" applyBorder="1" applyAlignment="1">
      <alignment horizontal="left" vertical="top"/>
    </xf>
    <xf numFmtId="0" fontId="46" fillId="2" borderId="77" xfId="0" applyFont="1" applyFill="1" applyBorder="1" applyAlignment="1" applyProtection="1">
      <alignment horizontal="center"/>
    </xf>
    <xf numFmtId="43" fontId="48" fillId="0" borderId="2" xfId="0" applyNumberFormat="1" applyFont="1" applyFill="1" applyBorder="1" applyAlignment="1">
      <alignment horizontal="left" vertical="top"/>
    </xf>
    <xf numFmtId="0" fontId="48" fillId="0" borderId="18" xfId="0" applyFont="1" applyFill="1" applyBorder="1" applyAlignment="1">
      <alignment horizontal="left" vertical="top"/>
    </xf>
    <xf numFmtId="0" fontId="48" fillId="0" borderId="78" xfId="0" applyFont="1" applyFill="1" applyBorder="1" applyAlignment="1">
      <alignment horizontal="left" vertical="top"/>
    </xf>
    <xf numFmtId="0" fontId="48" fillId="0" borderId="28" xfId="0" applyFont="1" applyFill="1" applyBorder="1" applyAlignment="1" applyProtection="1">
      <alignment horizontal="left"/>
    </xf>
    <xf numFmtId="0" fontId="46" fillId="0" borderId="29" xfId="0" applyFont="1" applyFill="1" applyBorder="1" applyAlignment="1" applyProtection="1">
      <alignment horizontal="left"/>
    </xf>
    <xf numFmtId="0" fontId="46" fillId="0" borderId="29" xfId="0" applyFont="1" applyFill="1" applyBorder="1" applyAlignment="1" applyProtection="1">
      <alignment horizontal="center" vertical="center"/>
    </xf>
    <xf numFmtId="43" fontId="48" fillId="0" borderId="29" xfId="0" applyNumberFormat="1" applyFont="1" applyFill="1" applyBorder="1" applyAlignment="1">
      <alignment horizontal="left" vertical="top"/>
    </xf>
    <xf numFmtId="0" fontId="46" fillId="0" borderId="0" xfId="0" applyFont="1" applyFill="1" applyBorder="1" applyAlignment="1">
      <alignment horizontal="left"/>
    </xf>
    <xf numFmtId="0" fontId="48" fillId="0" borderId="0" xfId="0" applyFont="1" applyFill="1" applyBorder="1"/>
    <xf numFmtId="0" fontId="46" fillId="0" borderId="0" xfId="0" applyFont="1" applyFill="1" applyBorder="1" applyProtection="1">
      <protection locked="0"/>
    </xf>
    <xf numFmtId="0" fontId="48" fillId="0" borderId="0" xfId="0" applyFont="1" applyFill="1" applyBorder="1" applyProtection="1">
      <protection locked="0"/>
    </xf>
    <xf numFmtId="0" fontId="57" fillId="0" borderId="0" xfId="0" applyFont="1" applyFill="1" applyBorder="1" applyProtection="1">
      <protection locked="0"/>
    </xf>
    <xf numFmtId="43" fontId="46" fillId="0" borderId="0" xfId="1" applyFont="1" applyFill="1" applyBorder="1" applyProtection="1">
      <protection locked="0"/>
    </xf>
    <xf numFmtId="0" fontId="48" fillId="0" borderId="13" xfId="0" applyFont="1" applyFill="1" applyBorder="1" applyProtection="1">
      <protection locked="0"/>
    </xf>
    <xf numFmtId="0" fontId="48" fillId="0" borderId="0" xfId="0" applyFont="1" applyFill="1" applyBorder="1" applyAlignment="1">
      <alignment horizontal="left"/>
    </xf>
    <xf numFmtId="0" fontId="48" fillId="0" borderId="0" xfId="0" applyFont="1" applyFill="1" applyBorder="1" applyAlignment="1"/>
    <xf numFmtId="0" fontId="51" fillId="0" borderId="12" xfId="0" applyFont="1" applyFill="1" applyBorder="1"/>
    <xf numFmtId="0" fontId="47" fillId="0" borderId="0" xfId="0" applyFont="1" applyFill="1" applyBorder="1" applyAlignment="1">
      <alignment horizontal="left"/>
    </xf>
    <xf numFmtId="0" fontId="51" fillId="0" borderId="0" xfId="0" applyFont="1" applyFill="1" applyBorder="1" applyAlignment="1">
      <alignment horizontal="left"/>
    </xf>
    <xf numFmtId="0" fontId="47" fillId="0" borderId="0" xfId="0" applyFont="1" applyFill="1" applyBorder="1" applyAlignment="1" applyProtection="1">
      <protection locked="0"/>
    </xf>
    <xf numFmtId="0" fontId="51" fillId="0" borderId="0" xfId="0" applyFont="1" applyFill="1" applyBorder="1" applyProtection="1">
      <protection locked="0"/>
    </xf>
    <xf numFmtId="0" fontId="51" fillId="0" borderId="13" xfId="0" applyFont="1" applyFill="1" applyBorder="1" applyProtection="1">
      <protection locked="0"/>
    </xf>
    <xf numFmtId="0" fontId="51" fillId="0" borderId="0" xfId="0" applyFont="1" applyFill="1"/>
    <xf numFmtId="0" fontId="48" fillId="0" borderId="12" xfId="0" applyFont="1" applyFill="1" applyBorder="1" applyAlignment="1">
      <alignment vertical="center"/>
    </xf>
    <xf numFmtId="0" fontId="46" fillId="0" borderId="0" xfId="0" quotePrefix="1" applyFont="1" applyFill="1" applyBorder="1" applyAlignment="1">
      <alignment horizontal="left"/>
    </xf>
    <xf numFmtId="0" fontId="48" fillId="0" borderId="0" xfId="0" applyFont="1" applyFill="1" applyBorder="1" applyAlignment="1">
      <alignment horizontal="left" vertical="center"/>
    </xf>
    <xf numFmtId="0" fontId="46" fillId="0" borderId="0" xfId="0" applyFont="1" applyFill="1" applyBorder="1" applyAlignment="1" applyProtection="1">
      <alignment vertical="center"/>
      <protection locked="0"/>
    </xf>
    <xf numFmtId="0" fontId="46" fillId="0" borderId="13" xfId="0" applyFont="1" applyFill="1" applyBorder="1" applyAlignment="1" applyProtection="1">
      <alignment vertical="center"/>
      <protection locked="0"/>
    </xf>
    <xf numFmtId="0" fontId="48" fillId="0" borderId="0" xfId="0" applyFont="1" applyFill="1" applyAlignment="1">
      <alignment vertical="center"/>
    </xf>
    <xf numFmtId="0" fontId="46" fillId="0" borderId="12" xfId="0" applyFont="1" applyFill="1" applyBorder="1"/>
    <xf numFmtId="0" fontId="46" fillId="0" borderId="0" xfId="0" applyFont="1" applyFill="1" applyBorder="1" applyAlignment="1">
      <alignment horizontal="left" textRotation="180"/>
    </xf>
    <xf numFmtId="0" fontId="46" fillId="0" borderId="0" xfId="0" applyFont="1" applyFill="1" applyBorder="1"/>
    <xf numFmtId="0" fontId="46" fillId="0" borderId="13" xfId="0" applyFont="1" applyFill="1" applyBorder="1" applyProtection="1">
      <protection locked="0"/>
    </xf>
    <xf numFmtId="0" fontId="46" fillId="0" borderId="22" xfId="0" applyFont="1" applyFill="1" applyBorder="1"/>
    <xf numFmtId="0" fontId="48" fillId="0" borderId="23" xfId="0" applyFont="1" applyFill="1" applyBorder="1" applyAlignment="1">
      <alignment horizontal="left" indent="1"/>
    </xf>
    <xf numFmtId="0" fontId="46" fillId="0" borderId="23" xfId="0" applyFont="1" applyFill="1" applyBorder="1"/>
    <xf numFmtId="0" fontId="46" fillId="0" borderId="23" xfId="0" applyFont="1" applyFill="1" applyBorder="1" applyProtection="1">
      <protection locked="0"/>
    </xf>
    <xf numFmtId="0" fontId="46" fillId="0" borderId="24" xfId="0" applyFont="1" applyFill="1" applyBorder="1" applyProtection="1">
      <protection locked="0"/>
    </xf>
    <xf numFmtId="0" fontId="48" fillId="0" borderId="12" xfId="0" applyFont="1" applyFill="1" applyBorder="1" applyAlignment="1">
      <alignment horizontal="center"/>
    </xf>
    <xf numFmtId="0" fontId="48" fillId="0" borderId="0" xfId="0" applyFont="1" applyFill="1" applyBorder="1" applyAlignment="1">
      <alignment horizontal="center"/>
    </xf>
    <xf numFmtId="0" fontId="48" fillId="0" borderId="13" xfId="0" applyFont="1" applyFill="1" applyBorder="1" applyAlignment="1">
      <alignment horizontal="center"/>
    </xf>
    <xf numFmtId="0" fontId="46" fillId="0" borderId="12" xfId="0" applyNumberFormat="1" applyFont="1" applyFill="1" applyBorder="1" applyAlignment="1">
      <alignment horizontal="center" vertical="top"/>
    </xf>
    <xf numFmtId="0" fontId="46" fillId="0" borderId="0" xfId="0" applyNumberFormat="1" applyFont="1" applyFill="1" applyBorder="1" applyAlignment="1">
      <alignment vertical="top"/>
    </xf>
    <xf numFmtId="0" fontId="48" fillId="0" borderId="0" xfId="0" applyNumberFormat="1" applyFont="1" applyFill="1" applyBorder="1" applyAlignment="1">
      <alignment horizontal="left" indent="2"/>
    </xf>
    <xf numFmtId="0" fontId="46" fillId="0" borderId="0" xfId="0" applyNumberFormat="1" applyFont="1" applyFill="1" applyBorder="1"/>
    <xf numFmtId="43" fontId="46" fillId="0" borderId="0" xfId="0" applyNumberFormat="1" applyFont="1" applyFill="1" applyBorder="1"/>
    <xf numFmtId="43" fontId="48" fillId="0" borderId="0" xfId="0" applyNumberFormat="1" applyFont="1" applyFill="1" applyBorder="1"/>
    <xf numFmtId="43" fontId="48" fillId="0" borderId="13" xfId="0" applyNumberFormat="1" applyFont="1" applyFill="1" applyBorder="1"/>
    <xf numFmtId="0" fontId="46" fillId="0" borderId="0" xfId="0" applyNumberFormat="1" applyFont="1" applyFill="1" applyBorder="1" applyAlignment="1">
      <alignment horizontal="left"/>
    </xf>
    <xf numFmtId="0" fontId="48" fillId="0" borderId="0" xfId="0" applyNumberFormat="1" applyFont="1" applyFill="1" applyBorder="1" applyAlignment="1">
      <alignment horizontal="left" wrapText="1" indent="2"/>
    </xf>
    <xf numFmtId="0" fontId="48" fillId="0" borderId="0" xfId="0" applyNumberFormat="1" applyFont="1" applyFill="1" applyBorder="1"/>
    <xf numFmtId="0" fontId="46" fillId="0" borderId="0" xfId="0" applyNumberFormat="1" applyFont="1" applyFill="1" applyBorder="1" applyAlignment="1">
      <alignment horizontal="left" indent="2"/>
    </xf>
    <xf numFmtId="0" fontId="46" fillId="0" borderId="0" xfId="0" applyNumberFormat="1" applyFont="1" applyFill="1" applyBorder="1" applyAlignment="1">
      <alignment horizontal="left" wrapText="1" indent="2"/>
    </xf>
    <xf numFmtId="0" fontId="46" fillId="0" borderId="0" xfId="0" applyNumberFormat="1" applyFont="1" applyFill="1" applyBorder="1" applyAlignment="1">
      <alignment horizontal="left" vertical="top"/>
    </xf>
    <xf numFmtId="0" fontId="46" fillId="0" borderId="12" xfId="0" applyFont="1" applyFill="1" applyBorder="1" applyAlignment="1">
      <alignment horizontal="center" vertical="top"/>
    </xf>
    <xf numFmtId="0" fontId="46" fillId="0" borderId="0" xfId="0" applyFont="1" applyFill="1" applyBorder="1" applyAlignment="1">
      <alignment horizontal="left" indent="2"/>
    </xf>
    <xf numFmtId="0" fontId="48" fillId="0" borderId="0" xfId="0" applyFont="1" applyFill="1" applyBorder="1" applyAlignment="1">
      <alignment horizontal="left" wrapText="1" indent="2"/>
    </xf>
    <xf numFmtId="0" fontId="46" fillId="0" borderId="22" xfId="0" applyFont="1" applyFill="1" applyBorder="1" applyAlignment="1">
      <alignment horizontal="center" vertical="top"/>
    </xf>
    <xf numFmtId="0" fontId="46" fillId="0" borderId="23" xfId="0" applyFont="1" applyFill="1" applyBorder="1" applyAlignment="1">
      <alignment horizontal="left" indent="2"/>
    </xf>
    <xf numFmtId="0" fontId="48" fillId="0" borderId="23" xfId="0" applyFont="1" applyFill="1" applyBorder="1" applyAlignment="1">
      <alignment horizontal="left" wrapText="1" indent="2"/>
    </xf>
    <xf numFmtId="43" fontId="46" fillId="0" borderId="23" xfId="0" applyNumberFormat="1" applyFont="1" applyFill="1" applyBorder="1"/>
    <xf numFmtId="43" fontId="48" fillId="0" borderId="23" xfId="0" applyNumberFormat="1" applyFont="1" applyFill="1" applyBorder="1"/>
    <xf numFmtId="43" fontId="48" fillId="0" borderId="24" xfId="0" applyNumberFormat="1" applyFont="1" applyFill="1" applyBorder="1"/>
    <xf numFmtId="0" fontId="46" fillId="0" borderId="0" xfId="0" applyFont="1" applyFill="1" applyBorder="1" applyAlignment="1">
      <alignment horizontal="left" indent="1"/>
    </xf>
    <xf numFmtId="0" fontId="48" fillId="0" borderId="0" xfId="0" applyFont="1" applyFill="1" applyBorder="1" applyAlignment="1">
      <alignment horizontal="left" indent="1"/>
    </xf>
    <xf numFmtId="0" fontId="2" fillId="0" borderId="0" xfId="7"/>
    <xf numFmtId="0" fontId="42" fillId="0" borderId="0" xfId="7" applyFont="1"/>
    <xf numFmtId="0" fontId="32" fillId="0" borderId="0" xfId="7" applyFont="1" applyAlignment="1">
      <alignment horizontal="center"/>
    </xf>
    <xf numFmtId="0" fontId="32" fillId="0" borderId="0" xfId="7" applyFont="1" applyAlignment="1">
      <alignment horizontal="center"/>
    </xf>
    <xf numFmtId="0" fontId="24" fillId="0" borderId="0" xfId="7" applyFont="1" applyAlignment="1">
      <alignment horizontal="center"/>
    </xf>
    <xf numFmtId="0" fontId="32" fillId="0" borderId="0" xfId="7" applyFont="1"/>
    <xf numFmtId="0" fontId="27" fillId="0" borderId="0" xfId="7" applyFont="1" applyAlignment="1">
      <alignment horizontal="center"/>
    </xf>
    <xf numFmtId="0" fontId="42" fillId="0" borderId="0" xfId="7" applyFont="1" applyBorder="1"/>
    <xf numFmtId="0" fontId="5" fillId="0" borderId="0" xfId="7" applyFont="1"/>
    <xf numFmtId="0" fontId="32" fillId="0" borderId="0" xfId="7" applyFont="1" applyAlignment="1"/>
    <xf numFmtId="0" fontId="42" fillId="0" borderId="0" xfId="7" applyFont="1" applyAlignment="1"/>
    <xf numFmtId="0" fontId="42" fillId="0" borderId="1" xfId="7" applyFont="1" applyBorder="1" applyAlignment="1"/>
    <xf numFmtId="0" fontId="32" fillId="0" borderId="1" xfId="7" applyFont="1" applyBorder="1" applyAlignment="1"/>
    <xf numFmtId="0" fontId="42" fillId="0" borderId="1" xfId="7" applyFont="1" applyBorder="1"/>
    <xf numFmtId="0" fontId="42" fillId="0" borderId="0" xfId="7" applyFont="1" applyBorder="1" applyAlignment="1"/>
    <xf numFmtId="0" fontId="42" fillId="0" borderId="2" xfId="7" applyFont="1" applyBorder="1" applyAlignment="1"/>
    <xf numFmtId="0" fontId="32" fillId="0" borderId="2" xfId="7" applyFont="1" applyBorder="1" applyAlignment="1"/>
    <xf numFmtId="0" fontId="42" fillId="0" borderId="2" xfId="7" applyFont="1" applyBorder="1"/>
    <xf numFmtId="0" fontId="58" fillId="0" borderId="0" xfId="7" applyFont="1" applyBorder="1"/>
    <xf numFmtId="0" fontId="32" fillId="0" borderId="0" xfId="7" applyFont="1" applyBorder="1" applyAlignment="1"/>
    <xf numFmtId="0" fontId="2" fillId="0" borderId="0" xfId="7" applyFont="1"/>
    <xf numFmtId="0" fontId="58" fillId="0" borderId="0" xfId="7" applyFont="1" applyAlignment="1"/>
    <xf numFmtId="0" fontId="6" fillId="0" borderId="0" xfId="7" applyFont="1"/>
    <xf numFmtId="0" fontId="32" fillId="0" borderId="79" xfId="7" applyFont="1" applyBorder="1" applyAlignment="1">
      <alignment horizontal="center" vertical="center"/>
    </xf>
    <xf numFmtId="0" fontId="32" fillId="0" borderId="73" xfId="7" applyFont="1" applyBorder="1" applyAlignment="1">
      <alignment horizontal="center" vertical="center"/>
    </xf>
    <xf numFmtId="0" fontId="32" fillId="0" borderId="73" xfId="7" applyFont="1" applyBorder="1" applyAlignment="1">
      <alignment horizontal="center" vertical="center" wrapText="1"/>
    </xf>
    <xf numFmtId="0" fontId="32" fillId="0" borderId="74" xfId="7" applyFont="1" applyBorder="1" applyAlignment="1">
      <alignment horizontal="center" vertical="center"/>
    </xf>
    <xf numFmtId="0" fontId="32" fillId="0" borderId="63" xfId="7" applyFont="1" applyBorder="1" applyAlignment="1">
      <alignment horizontal="center" vertical="center"/>
    </xf>
    <xf numFmtId="0" fontId="32" fillId="0" borderId="53" xfId="7" applyFont="1" applyBorder="1" applyAlignment="1">
      <alignment horizontal="center" vertical="center"/>
    </xf>
    <xf numFmtId="0" fontId="32" fillId="0" borderId="53" xfId="7" applyFont="1" applyBorder="1" applyAlignment="1">
      <alignment horizontal="center" vertical="center" wrapText="1"/>
    </xf>
    <xf numFmtId="0" fontId="32" fillId="0" borderId="54" xfId="7" applyFont="1" applyBorder="1" applyAlignment="1">
      <alignment horizontal="center" vertical="center"/>
    </xf>
    <xf numFmtId="0" fontId="32" fillId="0" borderId="53" xfId="7" applyFont="1" applyBorder="1" applyAlignment="1">
      <alignment horizontal="center" vertical="center"/>
    </xf>
    <xf numFmtId="0" fontId="32" fillId="0" borderId="53" xfId="7" applyFont="1" applyBorder="1" applyAlignment="1">
      <alignment horizontal="center" vertical="center" wrapText="1"/>
    </xf>
    <xf numFmtId="0" fontId="58" fillId="0" borderId="0" xfId="7" applyFont="1"/>
    <xf numFmtId="0" fontId="32" fillId="0" borderId="63" xfId="7" quotePrefix="1" applyFont="1" applyBorder="1" applyAlignment="1">
      <alignment horizontal="center" vertical="center"/>
    </xf>
    <xf numFmtId="0" fontId="32" fillId="0" borderId="53" xfId="7" quotePrefix="1" applyFont="1" applyBorder="1" applyAlignment="1">
      <alignment horizontal="center" vertical="center"/>
    </xf>
    <xf numFmtId="0" fontId="32" fillId="0" borderId="53" xfId="7" quotePrefix="1" applyFont="1" applyBorder="1" applyAlignment="1">
      <alignment horizontal="center" vertical="center"/>
    </xf>
    <xf numFmtId="0" fontId="32" fillId="0" borderId="15" xfId="7" quotePrefix="1" applyFont="1" applyBorder="1" applyAlignment="1">
      <alignment horizontal="center" vertical="center"/>
    </xf>
    <xf numFmtId="0" fontId="32" fillId="0" borderId="53" xfId="7" quotePrefix="1" applyFont="1" applyBorder="1" applyAlignment="1">
      <alignment horizontal="center" vertical="center" wrapText="1"/>
    </xf>
    <xf numFmtId="0" fontId="32" fillId="0" borderId="54" xfId="7" quotePrefix="1" applyFont="1" applyBorder="1" applyAlignment="1">
      <alignment horizontal="center" vertical="center"/>
    </xf>
    <xf numFmtId="0" fontId="59" fillId="0" borderId="0" xfId="7" applyFont="1"/>
    <xf numFmtId="0" fontId="58" fillId="0" borderId="12" xfId="7" applyFont="1" applyBorder="1" applyAlignment="1">
      <alignment horizontal="left"/>
    </xf>
    <xf numFmtId="0" fontId="58" fillId="0" borderId="0" xfId="7" applyFont="1" applyBorder="1" applyAlignment="1">
      <alignment horizontal="left"/>
    </xf>
    <xf numFmtId="0" fontId="58" fillId="0" borderId="0" xfId="7" applyFont="1" applyBorder="1" applyAlignment="1">
      <alignment horizontal="left"/>
    </xf>
    <xf numFmtId="0" fontId="58" fillId="0" borderId="0" xfId="7" quotePrefix="1" applyFont="1" applyBorder="1" applyAlignment="1">
      <alignment horizontal="left"/>
    </xf>
    <xf numFmtId="0" fontId="58" fillId="7" borderId="53" xfId="7" applyFont="1" applyFill="1" applyBorder="1" applyAlignment="1">
      <alignment horizontal="center"/>
    </xf>
    <xf numFmtId="0" fontId="58" fillId="7" borderId="15" xfId="7" applyFont="1" applyFill="1" applyBorder="1" applyAlignment="1">
      <alignment horizontal="center"/>
    </xf>
    <xf numFmtId="0" fontId="58" fillId="7" borderId="16" xfId="7" applyFont="1" applyFill="1" applyBorder="1" applyAlignment="1">
      <alignment horizontal="center"/>
    </xf>
    <xf numFmtId="0" fontId="58" fillId="7" borderId="19" xfId="7" applyFont="1" applyFill="1" applyBorder="1" applyAlignment="1">
      <alignment horizontal="center"/>
    </xf>
    <xf numFmtId="43" fontId="58" fillId="7" borderId="19" xfId="1" applyFont="1" applyFill="1" applyBorder="1" applyAlignment="1">
      <alignment horizontal="center"/>
    </xf>
    <xf numFmtId="0" fontId="58" fillId="7" borderId="38" xfId="7" applyFont="1" applyFill="1" applyBorder="1" applyAlignment="1">
      <alignment horizontal="center"/>
    </xf>
    <xf numFmtId="0" fontId="32" fillId="0" borderId="20" xfId="7" quotePrefix="1" applyFont="1" applyBorder="1" applyAlignment="1">
      <alignment horizontal="center"/>
    </xf>
    <xf numFmtId="0" fontId="59" fillId="0" borderId="12" xfId="7" applyFont="1" applyBorder="1"/>
    <xf numFmtId="0" fontId="32" fillId="7" borderId="12" xfId="7" applyFont="1" applyFill="1" applyBorder="1" applyAlignment="1"/>
    <xf numFmtId="0" fontId="32" fillId="7" borderId="16" xfId="7" applyFont="1" applyFill="1" applyBorder="1" applyAlignment="1"/>
    <xf numFmtId="0" fontId="32" fillId="7" borderId="0" xfId="7" applyFont="1" applyFill="1" applyBorder="1" applyAlignment="1"/>
    <xf numFmtId="0" fontId="32" fillId="7" borderId="0" xfId="7" applyFont="1" applyFill="1" applyBorder="1" applyAlignment="1">
      <alignment horizontal="left" indent="2"/>
    </xf>
    <xf numFmtId="4" fontId="32" fillId="7" borderId="53" xfId="7" applyNumberFormat="1" applyFont="1" applyFill="1" applyBorder="1" applyAlignment="1">
      <alignment horizontal="center"/>
    </xf>
    <xf numFmtId="4" fontId="32" fillId="7" borderId="53" xfId="1" applyNumberFormat="1" applyFont="1" applyFill="1" applyBorder="1" applyAlignment="1">
      <alignment horizontal="center"/>
    </xf>
    <xf numFmtId="0" fontId="32" fillId="7" borderId="53" xfId="7" applyFont="1" applyFill="1" applyBorder="1" applyAlignment="1">
      <alignment horizontal="center"/>
    </xf>
    <xf numFmtId="43" fontId="32" fillId="7" borderId="53" xfId="1" applyFont="1" applyFill="1" applyBorder="1" applyAlignment="1">
      <alignment horizontal="center"/>
    </xf>
    <xf numFmtId="0" fontId="42" fillId="7" borderId="21" xfId="7" applyFont="1" applyFill="1" applyBorder="1" applyAlignment="1">
      <alignment horizontal="center"/>
    </xf>
    <xf numFmtId="0" fontId="6" fillId="0" borderId="12" xfId="7" applyFont="1" applyBorder="1"/>
    <xf numFmtId="0" fontId="32" fillId="7" borderId="12" xfId="7" applyFont="1" applyFill="1" applyBorder="1" applyAlignment="1">
      <alignment horizontal="left" indent="2"/>
    </xf>
    <xf numFmtId="0" fontId="32" fillId="7" borderId="0" xfId="7" applyFont="1" applyFill="1" applyBorder="1" applyAlignment="1">
      <alignment horizontal="left" indent="4"/>
    </xf>
    <xf numFmtId="4" fontId="42" fillId="7" borderId="53" xfId="7" applyNumberFormat="1" applyFont="1" applyFill="1" applyBorder="1" applyAlignment="1">
      <alignment horizontal="center"/>
    </xf>
    <xf numFmtId="4" fontId="42" fillId="0" borderId="53" xfId="7" applyNumberFormat="1" applyFont="1" applyBorder="1"/>
    <xf numFmtId="4" fontId="42" fillId="7" borderId="53" xfId="1" applyNumberFormat="1" applyFont="1" applyFill="1" applyBorder="1" applyAlignment="1">
      <alignment horizontal="right"/>
    </xf>
    <xf numFmtId="4" fontId="42" fillId="7" borderId="53" xfId="7" applyNumberFormat="1" applyFont="1" applyFill="1" applyBorder="1"/>
    <xf numFmtId="0" fontId="42" fillId="7" borderId="53" xfId="7" applyFont="1" applyFill="1" applyBorder="1"/>
    <xf numFmtId="43" fontId="42" fillId="7" borderId="53" xfId="7" applyNumberFormat="1" applyFont="1" applyFill="1" applyBorder="1"/>
    <xf numFmtId="43" fontId="42" fillId="7" borderId="53" xfId="1" applyFont="1" applyFill="1" applyBorder="1"/>
    <xf numFmtId="43" fontId="42" fillId="0" borderId="53" xfId="4" applyFont="1" applyBorder="1"/>
    <xf numFmtId="43" fontId="60" fillId="7" borderId="53" xfId="4" applyFont="1" applyFill="1" applyBorder="1"/>
    <xf numFmtId="0" fontId="2" fillId="0" borderId="12" xfId="7" applyBorder="1"/>
    <xf numFmtId="4" fontId="42" fillId="7" borderId="53" xfId="7" applyNumberFormat="1" applyFont="1" applyFill="1" applyBorder="1" applyAlignment="1">
      <alignment horizontal="right"/>
    </xf>
    <xf numFmtId="0" fontId="32" fillId="7" borderId="12" xfId="7" applyFont="1" applyFill="1" applyBorder="1" applyAlignment="1">
      <alignment horizontal="left"/>
    </xf>
    <xf numFmtId="4" fontId="42" fillId="7" borderId="53" xfId="1" applyNumberFormat="1" applyFont="1" applyFill="1" applyBorder="1"/>
    <xf numFmtId="43" fontId="0" fillId="0" borderId="0" xfId="1" applyFont="1"/>
    <xf numFmtId="4" fontId="42" fillId="2" borderId="53" xfId="1" applyNumberFormat="1" applyFont="1" applyFill="1" applyBorder="1" applyAlignment="1">
      <alignment vertical="top"/>
    </xf>
    <xf numFmtId="4" fontId="60" fillId="0" borderId="53" xfId="1" applyNumberFormat="1" applyFont="1" applyBorder="1" applyAlignment="1">
      <alignment horizontal="right"/>
    </xf>
    <xf numFmtId="43" fontId="1" fillId="0" borderId="0" xfId="1" applyFont="1"/>
    <xf numFmtId="0" fontId="42" fillId="7" borderId="21" xfId="7" applyFont="1" applyFill="1" applyBorder="1"/>
    <xf numFmtId="0" fontId="42" fillId="7" borderId="12" xfId="7" applyFont="1" applyFill="1" applyBorder="1"/>
    <xf numFmtId="0" fontId="32" fillId="7" borderId="0" xfId="7" applyFont="1" applyFill="1" applyBorder="1" applyAlignment="1">
      <alignment horizontal="center"/>
    </xf>
    <xf numFmtId="4" fontId="42" fillId="7" borderId="41" xfId="7" applyNumberFormat="1" applyFont="1" applyFill="1" applyBorder="1"/>
    <xf numFmtId="0" fontId="42" fillId="7" borderId="42" xfId="7" applyFont="1" applyFill="1" applyBorder="1"/>
    <xf numFmtId="43" fontId="42" fillId="7" borderId="42" xfId="7" applyNumberFormat="1" applyFont="1" applyFill="1" applyBorder="1"/>
    <xf numFmtId="43" fontId="42" fillId="7" borderId="80" xfId="7" applyNumberFormat="1" applyFont="1" applyFill="1" applyBorder="1"/>
    <xf numFmtId="0" fontId="32" fillId="0" borderId="12" xfId="7" applyFont="1" applyBorder="1" applyAlignment="1">
      <alignment horizontal="left"/>
    </xf>
    <xf numFmtId="0" fontId="32" fillId="0" borderId="0" xfId="7" quotePrefix="1" applyFont="1" applyBorder="1" applyAlignment="1">
      <alignment horizontal="left"/>
    </xf>
    <xf numFmtId="0" fontId="32" fillId="0" borderId="0" xfId="7" quotePrefix="1" applyFont="1" applyBorder="1" applyAlignment="1">
      <alignment horizontal="left"/>
    </xf>
    <xf numFmtId="0" fontId="32" fillId="7" borderId="19" xfId="7" applyFont="1" applyFill="1" applyBorder="1" applyAlignment="1">
      <alignment horizontal="center"/>
    </xf>
    <xf numFmtId="0" fontId="32" fillId="7" borderId="16" xfId="7" applyFont="1" applyFill="1" applyBorder="1" applyAlignment="1">
      <alignment horizontal="center"/>
    </xf>
    <xf numFmtId="0" fontId="32" fillId="7" borderId="38" xfId="7" applyFont="1" applyFill="1" applyBorder="1" applyAlignment="1">
      <alignment horizontal="center"/>
    </xf>
    <xf numFmtId="0" fontId="32" fillId="0" borderId="21" xfId="7" quotePrefix="1" applyFont="1" applyBorder="1" applyAlignment="1">
      <alignment horizontal="center"/>
    </xf>
    <xf numFmtId="0" fontId="32" fillId="7" borderId="12" xfId="7" applyFont="1" applyFill="1" applyBorder="1" applyAlignment="1">
      <alignment horizontal="left" indent="2"/>
    </xf>
    <xf numFmtId="0" fontId="32" fillId="7" borderId="16" xfId="7" applyFont="1" applyFill="1" applyBorder="1" applyAlignment="1">
      <alignment horizontal="left" indent="2"/>
    </xf>
    <xf numFmtId="0" fontId="32" fillId="7" borderId="16" xfId="7" applyFont="1" applyFill="1" applyBorder="1" applyAlignment="1">
      <alignment horizontal="left" indent="2"/>
    </xf>
    <xf numFmtId="0" fontId="32" fillId="7" borderId="21" xfId="7" applyFont="1" applyFill="1" applyBorder="1" applyAlignment="1">
      <alignment horizontal="center"/>
    </xf>
    <xf numFmtId="0" fontId="32" fillId="7" borderId="12" xfId="7" applyFont="1" applyFill="1" applyBorder="1" applyAlignment="1">
      <alignment horizontal="left" indent="4"/>
    </xf>
    <xf numFmtId="0" fontId="32" fillId="7" borderId="16" xfId="7" applyFont="1" applyFill="1" applyBorder="1" applyAlignment="1">
      <alignment horizontal="left" indent="4"/>
    </xf>
    <xf numFmtId="0" fontId="32" fillId="7" borderId="16" xfId="7" applyFont="1" applyFill="1" applyBorder="1" applyAlignment="1">
      <alignment horizontal="left" indent="4"/>
    </xf>
    <xf numFmtId="0" fontId="42" fillId="7" borderId="19" xfId="7" applyFont="1" applyFill="1" applyBorder="1"/>
    <xf numFmtId="0" fontId="42" fillId="7" borderId="38" xfId="7" applyFont="1" applyFill="1" applyBorder="1"/>
    <xf numFmtId="0" fontId="32" fillId="7" borderId="12" xfId="7" applyFont="1" applyFill="1" applyBorder="1" applyAlignment="1">
      <alignment horizontal="left" indent="4"/>
    </xf>
    <xf numFmtId="0" fontId="58" fillId="7" borderId="12" xfId="7" applyFont="1" applyFill="1" applyBorder="1" applyAlignment="1">
      <alignment horizontal="left" indent="2"/>
    </xf>
    <xf numFmtId="0" fontId="42" fillId="7" borderId="80" xfId="7" applyFont="1" applyFill="1" applyBorder="1"/>
    <xf numFmtId="0" fontId="42" fillId="7" borderId="21" xfId="7" applyFont="1" applyFill="1" applyBorder="1" applyAlignment="1"/>
    <xf numFmtId="43" fontId="61" fillId="7" borderId="19" xfId="1" applyFont="1" applyFill="1" applyBorder="1"/>
    <xf numFmtId="0" fontId="42" fillId="7" borderId="26" xfId="7" applyFont="1" applyFill="1" applyBorder="1"/>
    <xf numFmtId="43" fontId="42" fillId="7" borderId="26" xfId="7" applyNumberFormat="1" applyFont="1" applyFill="1" applyBorder="1"/>
    <xf numFmtId="0" fontId="42" fillId="7" borderId="36" xfId="7" applyFont="1" applyFill="1" applyBorder="1"/>
    <xf numFmtId="0" fontId="32" fillId="7" borderId="12" xfId="7" applyFont="1" applyFill="1" applyBorder="1" applyAlignment="1">
      <alignment horizontal="left"/>
    </xf>
    <xf numFmtId="0" fontId="32" fillId="7" borderId="16" xfId="7" applyFont="1" applyFill="1" applyBorder="1" applyAlignment="1">
      <alignment horizontal="left"/>
    </xf>
    <xf numFmtId="0" fontId="32" fillId="7" borderId="16" xfId="7" applyFont="1" applyFill="1" applyBorder="1" applyAlignment="1">
      <alignment horizontal="left"/>
    </xf>
    <xf numFmtId="0" fontId="42" fillId="7" borderId="15" xfId="7" applyFont="1" applyFill="1" applyBorder="1"/>
    <xf numFmtId="0" fontId="42" fillId="7" borderId="47" xfId="7" applyFont="1" applyFill="1" applyBorder="1"/>
    <xf numFmtId="0" fontId="42" fillId="7" borderId="32" xfId="7" applyFont="1" applyFill="1" applyBorder="1" applyAlignment="1">
      <alignment horizontal="center"/>
    </xf>
    <xf numFmtId="0" fontId="32" fillId="0" borderId="5" xfId="7" applyFont="1" applyBorder="1"/>
    <xf numFmtId="0" fontId="32" fillId="0" borderId="4" xfId="7" applyFont="1" applyBorder="1"/>
    <xf numFmtId="0" fontId="32" fillId="0" borderId="5" xfId="7" applyFont="1" applyBorder="1" applyAlignment="1">
      <alignment horizontal="left"/>
    </xf>
    <xf numFmtId="0" fontId="24" fillId="0" borderId="5" xfId="7" applyFont="1" applyBorder="1" applyAlignment="1">
      <alignment horizontal="left"/>
    </xf>
    <xf numFmtId="49" fontId="32" fillId="0" borderId="5" xfId="7" applyNumberFormat="1" applyFont="1" applyBorder="1" applyAlignment="1">
      <alignment horizontal="left"/>
    </xf>
    <xf numFmtId="0" fontId="42" fillId="0" borderId="5" xfId="7" applyFont="1" applyBorder="1"/>
    <xf numFmtId="0" fontId="42" fillId="0" borderId="6" xfId="7" applyFont="1" applyBorder="1"/>
    <xf numFmtId="0" fontId="32" fillId="0" borderId="0" xfId="7" applyFont="1" applyBorder="1"/>
    <xf numFmtId="0" fontId="32" fillId="0" borderId="12" xfId="7" applyFont="1" applyBorder="1"/>
    <xf numFmtId="0" fontId="32" fillId="0" borderId="0" xfId="7" applyFont="1" applyBorder="1" applyAlignment="1">
      <alignment horizontal="left"/>
    </xf>
    <xf numFmtId="49" fontId="62" fillId="0" borderId="0" xfId="7" applyNumberFormat="1" applyFont="1" applyBorder="1" applyAlignment="1">
      <alignment horizontal="left"/>
    </xf>
    <xf numFmtId="4" fontId="62" fillId="7" borderId="0" xfId="1" applyNumberFormat="1" applyFont="1" applyFill="1" applyBorder="1" applyAlignment="1">
      <alignment horizontal="right"/>
    </xf>
    <xf numFmtId="49" fontId="32" fillId="0" borderId="0" xfId="7" applyNumberFormat="1" applyFont="1" applyBorder="1" applyAlignment="1">
      <alignment horizontal="left"/>
    </xf>
    <xf numFmtId="0" fontId="42" fillId="0" borderId="13" xfId="7" applyFont="1" applyBorder="1"/>
    <xf numFmtId="43" fontId="62" fillId="0" borderId="0" xfId="1" applyFont="1" applyBorder="1" applyAlignment="1">
      <alignment horizontal="left"/>
    </xf>
    <xf numFmtId="166" fontId="62" fillId="0" borderId="0" xfId="7" applyNumberFormat="1" applyFont="1" applyBorder="1" applyAlignment="1">
      <alignment horizontal="left"/>
    </xf>
    <xf numFmtId="0" fontId="62" fillId="0" borderId="0" xfId="7" applyFont="1" applyBorder="1"/>
    <xf numFmtId="49" fontId="63" fillId="0" borderId="0" xfId="7" applyNumberFormat="1" applyFont="1" applyBorder="1" applyAlignment="1">
      <alignment horizontal="left"/>
    </xf>
    <xf numFmtId="43" fontId="64" fillId="0" borderId="0" xfId="7" applyNumberFormat="1" applyFont="1" applyBorder="1"/>
    <xf numFmtId="49" fontId="62" fillId="0" borderId="0" xfId="0" applyNumberFormat="1" applyFont="1" applyBorder="1" applyAlignment="1">
      <alignment horizontal="center"/>
    </xf>
    <xf numFmtId="0" fontId="65" fillId="0" borderId="0" xfId="7" applyFont="1" applyBorder="1" applyAlignment="1">
      <alignment horizontal="center"/>
    </xf>
    <xf numFmtId="43" fontId="20" fillId="0" borderId="0" xfId="1" applyFont="1" applyBorder="1"/>
    <xf numFmtId="49" fontId="66" fillId="0" borderId="0" xfId="7" applyNumberFormat="1" applyFont="1" applyBorder="1" applyAlignment="1">
      <alignment horizontal="center"/>
    </xf>
    <xf numFmtId="49" fontId="67" fillId="0" borderId="0" xfId="7" applyNumberFormat="1" applyFont="1" applyBorder="1" applyAlignment="1">
      <alignment horizontal="center"/>
    </xf>
    <xf numFmtId="49" fontId="66" fillId="0" borderId="0" xfId="7" applyNumberFormat="1" applyFont="1" applyBorder="1" applyAlignment="1"/>
    <xf numFmtId="49" fontId="67" fillId="0" borderId="0" xfId="7" applyNumberFormat="1" applyFont="1" applyBorder="1" applyAlignment="1"/>
    <xf numFmtId="49" fontId="63" fillId="2" borderId="0" xfId="7" applyNumberFormat="1" applyFont="1" applyFill="1" applyBorder="1" applyAlignment="1"/>
    <xf numFmtId="49" fontId="65" fillId="0" borderId="0" xfId="7" applyNumberFormat="1" applyFont="1" applyBorder="1" applyAlignment="1"/>
    <xf numFmtId="49" fontId="63" fillId="0" borderId="0" xfId="7" applyNumberFormat="1" applyFont="1" applyBorder="1" applyAlignment="1"/>
    <xf numFmtId="49" fontId="65" fillId="0" borderId="0" xfId="7" applyNumberFormat="1" applyFont="1" applyBorder="1" applyAlignment="1">
      <alignment horizontal="center"/>
    </xf>
    <xf numFmtId="49" fontId="32" fillId="0" borderId="0" xfId="7" applyNumberFormat="1" applyFont="1" applyBorder="1" applyAlignment="1">
      <alignment horizontal="center"/>
    </xf>
    <xf numFmtId="49" fontId="63" fillId="0" borderId="0" xfId="7" applyNumberFormat="1" applyFont="1" applyBorder="1" applyAlignment="1">
      <alignment horizontal="center"/>
    </xf>
    <xf numFmtId="0" fontId="42" fillId="0" borderId="0" xfId="7" applyFont="1" applyBorder="1" applyAlignment="1">
      <alignment horizontal="left"/>
    </xf>
    <xf numFmtId="167" fontId="42" fillId="0" borderId="0" xfId="4" applyNumberFormat="1" applyFont="1" applyBorder="1" applyAlignment="1">
      <alignment horizontal="right"/>
    </xf>
    <xf numFmtId="43" fontId="42" fillId="0" borderId="0" xfId="1" applyFont="1" applyBorder="1" applyAlignment="1">
      <alignment horizontal="right"/>
    </xf>
    <xf numFmtId="41" fontId="42" fillId="0" borderId="0" xfId="4" applyNumberFormat="1" applyFont="1" applyBorder="1" applyAlignment="1">
      <alignment horizontal="right"/>
    </xf>
    <xf numFmtId="43" fontId="68" fillId="2" borderId="0" xfId="1" applyFont="1" applyFill="1" applyBorder="1" applyAlignment="1">
      <alignment vertical="top"/>
    </xf>
    <xf numFmtId="43" fontId="61" fillId="0" borderId="0" xfId="1" applyFont="1" applyBorder="1" applyAlignment="1"/>
    <xf numFmtId="43" fontId="42" fillId="0" borderId="0" xfId="1" applyFont="1" applyBorder="1" applyAlignment="1"/>
    <xf numFmtId="43" fontId="61" fillId="2" borderId="0" xfId="1" applyFont="1" applyFill="1"/>
    <xf numFmtId="43" fontId="42" fillId="0" borderId="0" xfId="4" applyFont="1"/>
    <xf numFmtId="43" fontId="61" fillId="0" borderId="0" xfId="1" applyFont="1"/>
    <xf numFmtId="43" fontId="61" fillId="0" borderId="0" xfId="1" applyFont="1" applyBorder="1"/>
    <xf numFmtId="43" fontId="42" fillId="0" borderId="0" xfId="4" applyFont="1" applyBorder="1" applyAlignment="1"/>
    <xf numFmtId="43" fontId="61" fillId="0" borderId="0" xfId="4" applyFont="1" applyBorder="1" applyAlignment="1">
      <alignment horizontal="center"/>
    </xf>
    <xf numFmtId="43" fontId="42" fillId="0" borderId="0" xfId="4" applyFont="1" applyBorder="1" applyAlignment="1">
      <alignment horizontal="center"/>
    </xf>
    <xf numFmtId="0" fontId="42" fillId="0" borderId="0" xfId="7" applyFont="1" applyBorder="1" applyAlignment="1">
      <alignment horizontal="left" indent="1"/>
    </xf>
    <xf numFmtId="43" fontId="42" fillId="0" borderId="0" xfId="4" applyFont="1" applyBorder="1"/>
    <xf numFmtId="43" fontId="42" fillId="0" borderId="0" xfId="0" applyNumberFormat="1" applyFont="1" applyFill="1" applyBorder="1" applyAlignment="1">
      <alignment horizontal="center"/>
    </xf>
    <xf numFmtId="43" fontId="28" fillId="0" borderId="0" xfId="1" applyFont="1" applyBorder="1"/>
    <xf numFmtId="43" fontId="68" fillId="2" borderId="0" xfId="1" applyFont="1" applyFill="1" applyBorder="1" applyAlignment="1">
      <alignment horizontal="left" vertical="top"/>
    </xf>
    <xf numFmtId="43" fontId="53" fillId="0" borderId="0" xfId="1" applyFont="1" applyFill="1" applyBorder="1" applyAlignment="1">
      <alignment horizontal="right" vertical="center"/>
    </xf>
    <xf numFmtId="43" fontId="61" fillId="0" borderId="0" xfId="1" applyFont="1" applyBorder="1" applyAlignment="1">
      <alignment horizontal="right"/>
    </xf>
    <xf numFmtId="43" fontId="53" fillId="0" borderId="0" xfId="13" applyFont="1" applyBorder="1" applyAlignment="1">
      <alignment horizontal="right" vertical="center"/>
    </xf>
    <xf numFmtId="43" fontId="53" fillId="0" borderId="0" xfId="1" applyFont="1" applyBorder="1" applyAlignment="1"/>
    <xf numFmtId="43" fontId="24" fillId="0" borderId="0" xfId="7" applyNumberFormat="1" applyFont="1" applyBorder="1"/>
    <xf numFmtId="167" fontId="42" fillId="0" borderId="0" xfId="4" applyNumberFormat="1" applyFont="1" applyBorder="1" applyAlignment="1">
      <alignment horizontal="center"/>
    </xf>
    <xf numFmtId="43" fontId="28" fillId="0" borderId="0" xfId="1" applyFont="1" applyBorder="1" applyAlignment="1">
      <alignment horizontal="right"/>
    </xf>
    <xf numFmtId="0" fontId="53" fillId="0" borderId="0" xfId="7" applyFont="1" applyBorder="1"/>
    <xf numFmtId="43" fontId="42" fillId="0" borderId="0" xfId="4" applyFont="1" applyBorder="1" applyAlignment="1">
      <alignment horizontal="right"/>
    </xf>
    <xf numFmtId="43" fontId="61" fillId="0" borderId="0" xfId="4" applyFont="1" applyBorder="1" applyAlignment="1"/>
    <xf numFmtId="43" fontId="60" fillId="0" borderId="0" xfId="4" applyFont="1" applyBorder="1" applyAlignment="1"/>
    <xf numFmtId="43" fontId="28" fillId="0" borderId="0" xfId="1" applyFont="1" applyFill="1" applyBorder="1" applyAlignment="1">
      <alignment horizontal="center"/>
    </xf>
    <xf numFmtId="43" fontId="53" fillId="0" borderId="0" xfId="1" applyFont="1" applyBorder="1"/>
    <xf numFmtId="43" fontId="42" fillId="0" borderId="0" xfId="1" applyFont="1" applyBorder="1"/>
    <xf numFmtId="43" fontId="61" fillId="2" borderId="0" xfId="1" applyFont="1" applyFill="1" applyBorder="1" applyAlignment="1">
      <alignment horizontal="right"/>
    </xf>
    <xf numFmtId="0" fontId="61" fillId="0" borderId="0" xfId="7" applyFont="1" applyBorder="1"/>
    <xf numFmtId="43" fontId="28" fillId="0" borderId="0" xfId="4" applyNumberFormat="1" applyFont="1" applyBorder="1" applyAlignment="1">
      <alignment horizontal="right"/>
    </xf>
    <xf numFmtId="43" fontId="60" fillId="0" borderId="0" xfId="4" applyFont="1" applyBorder="1"/>
    <xf numFmtId="0" fontId="53" fillId="0" borderId="1" xfId="7" applyFont="1" applyBorder="1"/>
    <xf numFmtId="43" fontId="53" fillId="0" borderId="1" xfId="1" applyFont="1" applyBorder="1"/>
    <xf numFmtId="43" fontId="32" fillId="0" borderId="0" xfId="7" applyNumberFormat="1" applyFont="1" applyBorder="1"/>
    <xf numFmtId="167" fontId="32" fillId="0" borderId="0" xfId="4" applyNumberFormat="1" applyFont="1" applyBorder="1"/>
    <xf numFmtId="43" fontId="53" fillId="0" borderId="0" xfId="1" applyFont="1" applyBorder="1" applyAlignment="1">
      <alignment horizontal="right"/>
    </xf>
    <xf numFmtId="43" fontId="61" fillId="2" borderId="0" xfId="1" applyFont="1" applyFill="1" applyBorder="1"/>
    <xf numFmtId="167" fontId="42" fillId="0" borderId="0" xfId="4" applyNumberFormat="1" applyFont="1" applyBorder="1"/>
    <xf numFmtId="167" fontId="61" fillId="0" borderId="0" xfId="4" applyNumberFormat="1" applyFont="1" applyBorder="1"/>
    <xf numFmtId="167" fontId="61" fillId="0" borderId="0" xfId="4" applyNumberFormat="1" applyFont="1" applyBorder="1" applyAlignment="1">
      <alignment horizontal="center"/>
    </xf>
    <xf numFmtId="43" fontId="28" fillId="0" borderId="0" xfId="4" applyNumberFormat="1" applyFont="1" applyBorder="1" applyAlignment="1">
      <alignment horizontal="left"/>
    </xf>
    <xf numFmtId="43" fontId="28" fillId="0" borderId="0" xfId="1" applyFont="1" applyBorder="1" applyAlignment="1">
      <alignment horizontal="left"/>
    </xf>
    <xf numFmtId="43" fontId="61" fillId="0" borderId="0" xfId="1" applyFont="1" applyBorder="1" applyAlignment="1">
      <alignment horizontal="left"/>
    </xf>
    <xf numFmtId="167" fontId="42" fillId="0" borderId="0" xfId="4" applyNumberFormat="1" applyFont="1" applyBorder="1" applyAlignment="1">
      <alignment horizontal="center"/>
    </xf>
    <xf numFmtId="167" fontId="42" fillId="0" borderId="0" xfId="4" applyNumberFormat="1" applyFont="1" applyBorder="1" applyAlignment="1">
      <alignment horizontal="left"/>
    </xf>
    <xf numFmtId="43" fontId="61" fillId="0" borderId="0" xfId="4" applyFont="1" applyBorder="1"/>
    <xf numFmtId="43" fontId="53" fillId="0" borderId="0" xfId="1" applyFont="1" applyBorder="1" applyAlignment="1">
      <alignment horizontal="left"/>
    </xf>
    <xf numFmtId="43" fontId="53" fillId="0" borderId="1" xfId="1" applyFont="1" applyBorder="1" applyAlignment="1">
      <alignment horizontal="left"/>
    </xf>
    <xf numFmtId="43" fontId="62" fillId="0" borderId="0" xfId="7" applyNumberFormat="1" applyFont="1" applyBorder="1"/>
    <xf numFmtId="167" fontId="62" fillId="0" borderId="0" xfId="4" applyNumberFormat="1" applyFont="1" applyBorder="1"/>
    <xf numFmtId="43" fontId="27" fillId="0" borderId="0" xfId="4" applyNumberFormat="1" applyFont="1" applyBorder="1"/>
    <xf numFmtId="39" fontId="27" fillId="0" borderId="0" xfId="1" applyNumberFormat="1" applyFont="1" applyBorder="1" applyAlignment="1">
      <alignment horizontal="right"/>
    </xf>
    <xf numFmtId="39" fontId="69" fillId="0" borderId="0" xfId="1" applyNumberFormat="1" applyFont="1" applyBorder="1" applyAlignment="1">
      <alignment horizontal="right"/>
    </xf>
    <xf numFmtId="39" fontId="62" fillId="0" borderId="0" xfId="1" applyNumberFormat="1" applyFont="1" applyBorder="1" applyAlignment="1">
      <alignment horizontal="right"/>
    </xf>
    <xf numFmtId="39" fontId="69" fillId="0" borderId="56" xfId="1" applyNumberFormat="1" applyFont="1" applyBorder="1" applyAlignment="1">
      <alignment horizontal="right"/>
    </xf>
    <xf numFmtId="39" fontId="69" fillId="0" borderId="81" xfId="1" applyNumberFormat="1" applyFont="1" applyBorder="1" applyAlignment="1"/>
    <xf numFmtId="39" fontId="62" fillId="0" borderId="0" xfId="4" applyNumberFormat="1" applyFont="1" applyBorder="1" applyAlignment="1"/>
    <xf numFmtId="43" fontId="42" fillId="0" borderId="0" xfId="7" applyNumberFormat="1" applyFont="1" applyBorder="1"/>
    <xf numFmtId="49" fontId="32" fillId="0" borderId="0" xfId="7" applyNumberFormat="1" applyFont="1" applyBorder="1" applyAlignment="1">
      <alignment horizontal="center"/>
    </xf>
    <xf numFmtId="43" fontId="32" fillId="0" borderId="0" xfId="7" applyNumberFormat="1" applyFont="1" applyBorder="1" applyAlignment="1">
      <alignment horizontal="left"/>
    </xf>
    <xf numFmtId="43" fontId="32" fillId="0" borderId="0" xfId="1" applyFont="1" applyBorder="1" applyAlignment="1">
      <alignment horizontal="left"/>
    </xf>
    <xf numFmtId="43" fontId="69" fillId="0" borderId="0" xfId="7" applyNumberFormat="1" applyFont="1" applyBorder="1" applyAlignment="1">
      <alignment horizontal="left"/>
    </xf>
    <xf numFmtId="0" fontId="62" fillId="0" borderId="0" xfId="7" applyFont="1" applyBorder="1" applyAlignment="1">
      <alignment horizontal="left"/>
    </xf>
    <xf numFmtId="43" fontId="32" fillId="0" borderId="0" xfId="1" applyFont="1" applyBorder="1"/>
    <xf numFmtId="0" fontId="70" fillId="0" borderId="0" xfId="7" applyFont="1" applyBorder="1" applyAlignment="1">
      <alignment horizontal="left"/>
    </xf>
    <xf numFmtId="43" fontId="62" fillId="0" borderId="0" xfId="7" applyNumberFormat="1" applyFont="1" applyBorder="1" applyAlignment="1">
      <alignment horizontal="left"/>
    </xf>
    <xf numFmtId="43" fontId="32" fillId="0" borderId="0" xfId="4" applyFont="1" applyBorder="1" applyAlignment="1">
      <alignment horizontal="left"/>
    </xf>
    <xf numFmtId="0" fontId="42" fillId="0" borderId="12" xfId="7" applyFont="1" applyBorder="1"/>
    <xf numFmtId="0" fontId="42" fillId="0" borderId="0" xfId="7" applyFont="1" applyAlignment="1">
      <alignment horizontal="left"/>
    </xf>
    <xf numFmtId="43" fontId="42" fillId="0" borderId="0" xfId="4" applyFont="1" applyBorder="1" applyAlignment="1">
      <alignment horizontal="left"/>
    </xf>
    <xf numFmtId="43" fontId="42" fillId="0" borderId="0" xfId="7" applyNumberFormat="1" applyFont="1" applyBorder="1" applyAlignment="1">
      <alignment horizontal="left"/>
    </xf>
    <xf numFmtId="43" fontId="61" fillId="0" borderId="0" xfId="4" applyFont="1" applyBorder="1" applyAlignment="1">
      <alignment horizontal="center"/>
    </xf>
    <xf numFmtId="43" fontId="71" fillId="2" borderId="0" xfId="0" applyNumberFormat="1" applyFont="1" applyFill="1" applyBorder="1" applyAlignment="1">
      <alignment horizontal="center" vertical="center" wrapText="1"/>
    </xf>
    <xf numFmtId="0" fontId="61" fillId="0" borderId="0" xfId="7" applyFont="1" applyBorder="1" applyAlignment="1">
      <alignment horizontal="left"/>
    </xf>
    <xf numFmtId="43" fontId="61" fillId="0" borderId="0" xfId="7" applyNumberFormat="1" applyFont="1" applyBorder="1" applyAlignment="1">
      <alignment horizontal="left"/>
    </xf>
    <xf numFmtId="0" fontId="32" fillId="0" borderId="1" xfId="7" applyFont="1" applyBorder="1" applyAlignment="1">
      <alignment horizontal="left"/>
    </xf>
    <xf numFmtId="0" fontId="62" fillId="0" borderId="1" xfId="7" applyFont="1" applyBorder="1"/>
    <xf numFmtId="0" fontId="61" fillId="0" borderId="1" xfId="7" applyFont="1" applyBorder="1"/>
    <xf numFmtId="43" fontId="61" fillId="0" borderId="0" xfId="7" applyNumberFormat="1" applyFont="1" applyBorder="1"/>
    <xf numFmtId="43" fontId="32" fillId="0" borderId="0" xfId="7" applyNumberFormat="1" applyFont="1" applyBorder="1" applyAlignment="1"/>
    <xf numFmtId="0" fontId="62" fillId="0" borderId="0" xfId="7" applyFont="1" applyBorder="1" applyAlignment="1"/>
    <xf numFmtId="0" fontId="32" fillId="0" borderId="12" xfId="7" applyFont="1" applyBorder="1" applyAlignment="1">
      <alignment horizontal="center"/>
    </xf>
    <xf numFmtId="0" fontId="32" fillId="0" borderId="0" xfId="7" applyFont="1" applyBorder="1" applyAlignment="1">
      <alignment horizontal="center"/>
    </xf>
    <xf numFmtId="0" fontId="42" fillId="0" borderId="22" xfId="7" applyFont="1" applyBorder="1" applyAlignment="1"/>
    <xf numFmtId="0" fontId="32" fillId="0" borderId="23" xfId="7" applyFont="1" applyBorder="1" applyAlignment="1"/>
    <xf numFmtId="0" fontId="42" fillId="0" borderId="23" xfId="7" applyFont="1" applyBorder="1" applyAlignment="1"/>
    <xf numFmtId="0" fontId="42" fillId="0" borderId="23" xfId="7" applyFont="1" applyBorder="1"/>
    <xf numFmtId="0" fontId="42" fillId="0" borderId="24" xfId="7" applyFont="1" applyBorder="1"/>
    <xf numFmtId="0" fontId="42" fillId="0" borderId="4" xfId="7" applyFont="1" applyBorder="1" applyAlignment="1"/>
    <xf numFmtId="0" fontId="32" fillId="0" borderId="5" xfId="7" applyFont="1" applyBorder="1" applyAlignment="1"/>
    <xf numFmtId="0" fontId="42" fillId="0" borderId="5" xfId="7" applyFont="1" applyBorder="1" applyAlignment="1"/>
    <xf numFmtId="0" fontId="32" fillId="0" borderId="5" xfId="7" applyFont="1" applyBorder="1" applyAlignment="1">
      <alignment horizontal="center"/>
    </xf>
    <xf numFmtId="0" fontId="32" fillId="0" borderId="6" xfId="7" applyFont="1" applyBorder="1" applyAlignment="1">
      <alignment horizontal="center"/>
    </xf>
    <xf numFmtId="0" fontId="32" fillId="0" borderId="13" xfId="7" applyFont="1" applyBorder="1" applyAlignment="1">
      <alignment horizontal="center"/>
    </xf>
    <xf numFmtId="0" fontId="42" fillId="0" borderId="0" xfId="7" applyFont="1" applyBorder="1" applyAlignment="1">
      <alignment horizontal="left"/>
    </xf>
    <xf numFmtId="0" fontId="42" fillId="0" borderId="13" xfId="7" applyFont="1" applyBorder="1" applyAlignment="1">
      <alignment horizontal="left"/>
    </xf>
    <xf numFmtId="0" fontId="42" fillId="0" borderId="0" xfId="7" applyFont="1" applyBorder="1" applyAlignment="1">
      <alignment horizontal="left" wrapText="1"/>
    </xf>
    <xf numFmtId="0" fontId="42" fillId="0" borderId="13" xfId="7" applyFont="1" applyBorder="1" applyAlignment="1">
      <alignment horizontal="left" wrapText="1"/>
    </xf>
    <xf numFmtId="0" fontId="42" fillId="0" borderId="0" xfId="7" applyFont="1" applyBorder="1" applyAlignment="1">
      <alignment horizontal="left" wrapText="1" indent="3"/>
    </xf>
    <xf numFmtId="0" fontId="42" fillId="0" borderId="13" xfId="7" applyFont="1" applyBorder="1" applyAlignment="1">
      <alignment horizontal="left" wrapText="1" indent="3"/>
    </xf>
    <xf numFmtId="0" fontId="42" fillId="0" borderId="12" xfId="7" quotePrefix="1" applyFont="1" applyBorder="1"/>
    <xf numFmtId="0" fontId="42" fillId="0" borderId="12" xfId="7" applyFont="1" applyBorder="1" applyAlignment="1">
      <alignment horizontal="left" indent="3"/>
    </xf>
    <xf numFmtId="0" fontId="42" fillId="0" borderId="0" xfId="7" applyFont="1" applyBorder="1" applyAlignment="1">
      <alignment horizontal="left" indent="5"/>
    </xf>
    <xf numFmtId="0" fontId="72" fillId="0" borderId="0" xfId="7" applyFont="1"/>
    <xf numFmtId="0" fontId="42" fillId="0" borderId="0" xfId="7" quotePrefix="1" applyFont="1" applyBorder="1"/>
    <xf numFmtId="0" fontId="7" fillId="0" borderId="0" xfId="7" applyFont="1"/>
    <xf numFmtId="0" fontId="42" fillId="0" borderId="12" xfId="7" quotePrefix="1" applyFont="1" applyBorder="1" applyAlignment="1">
      <alignment horizontal="left" vertical="top"/>
    </xf>
    <xf numFmtId="0" fontId="42" fillId="0" borderId="0" xfId="7" applyFont="1" applyBorder="1" applyAlignment="1">
      <alignment horizontal="left" vertical="top" wrapText="1"/>
    </xf>
    <xf numFmtId="0" fontId="42" fillId="0" borderId="12" xfId="7" quotePrefix="1" applyFont="1" applyBorder="1" applyAlignment="1">
      <alignment horizontal="left"/>
    </xf>
    <xf numFmtId="0" fontId="58" fillId="0" borderId="12" xfId="7" quotePrefix="1" applyFont="1" applyBorder="1" applyAlignment="1">
      <alignment horizontal="left"/>
    </xf>
    <xf numFmtId="0" fontId="73" fillId="0" borderId="0" xfId="7" applyFont="1" applyBorder="1"/>
    <xf numFmtId="0" fontId="72" fillId="0" borderId="0" xfId="7" applyFont="1" applyBorder="1"/>
    <xf numFmtId="0" fontId="72" fillId="0" borderId="22" xfId="7" quotePrefix="1" applyFont="1" applyBorder="1" applyAlignment="1">
      <alignment vertical="top"/>
    </xf>
    <xf numFmtId="0" fontId="58" fillId="0" borderId="23" xfId="7" applyFont="1" applyBorder="1" applyAlignment="1">
      <alignment horizontal="left" wrapText="1"/>
    </xf>
    <xf numFmtId="0" fontId="58" fillId="0" borderId="24" xfId="7" applyFont="1" applyBorder="1" applyAlignment="1">
      <alignment horizontal="left" wrapText="1"/>
    </xf>
    <xf numFmtId="0" fontId="2" fillId="7" borderId="0" xfId="7" applyFont="1" applyFill="1" applyBorder="1" applyAlignment="1">
      <alignment horizontal="left"/>
    </xf>
    <xf numFmtId="0" fontId="6" fillId="7" borderId="0" xfId="7" applyFont="1" applyFill="1" applyBorder="1"/>
    <xf numFmtId="167" fontId="6" fillId="7" borderId="0" xfId="4" applyNumberFormat="1" applyFont="1" applyFill="1" applyBorder="1"/>
    <xf numFmtId="0" fontId="6" fillId="7" borderId="0" xfId="7" applyFont="1" applyFill="1"/>
    <xf numFmtId="0" fontId="3" fillId="7" borderId="0" xfId="7" applyFont="1" applyFill="1" applyAlignment="1">
      <alignment vertical="center" wrapText="1"/>
    </xf>
    <xf numFmtId="0" fontId="24" fillId="7" borderId="0" xfId="7" applyFont="1" applyFill="1" applyBorder="1" applyAlignment="1">
      <alignment horizontal="center"/>
    </xf>
    <xf numFmtId="167" fontId="27" fillId="7" borderId="0" xfId="4" applyNumberFormat="1" applyFont="1" applyFill="1" applyBorder="1" applyAlignment="1">
      <alignment horizontal="center"/>
    </xf>
    <xf numFmtId="167" fontId="32" fillId="7" borderId="0" xfId="4" applyNumberFormat="1" applyFont="1" applyFill="1" applyBorder="1" applyAlignment="1">
      <alignment horizontal="center"/>
    </xf>
    <xf numFmtId="0" fontId="32" fillId="7" borderId="0" xfId="7" applyFont="1" applyFill="1" applyAlignment="1"/>
    <xf numFmtId="0" fontId="32" fillId="7" borderId="0" xfId="7" applyFont="1" applyFill="1" applyAlignment="1">
      <alignment wrapText="1"/>
    </xf>
    <xf numFmtId="0" fontId="32" fillId="7" borderId="0" xfId="7" applyFont="1" applyFill="1" applyAlignment="1">
      <alignment horizontal="center" wrapText="1"/>
    </xf>
    <xf numFmtId="0" fontId="32" fillId="7" borderId="1" xfId="7" applyFont="1" applyFill="1" applyBorder="1" applyAlignment="1">
      <alignment horizontal="right" wrapText="1"/>
    </xf>
    <xf numFmtId="0" fontId="32" fillId="7" borderId="0" xfId="7" applyFont="1" applyFill="1" applyBorder="1" applyAlignment="1">
      <alignment wrapText="1"/>
    </xf>
    <xf numFmtId="0" fontId="32" fillId="7" borderId="0" xfId="7" applyFont="1" applyFill="1" applyBorder="1" applyAlignment="1">
      <alignment vertical="center" wrapText="1"/>
    </xf>
    <xf numFmtId="0" fontId="32" fillId="7" borderId="0" xfId="7" applyFont="1" applyFill="1" applyAlignment="1">
      <alignment vertical="center" wrapText="1"/>
    </xf>
    <xf numFmtId="0" fontId="32" fillId="7" borderId="0" xfId="7" applyFont="1" applyFill="1"/>
    <xf numFmtId="0" fontId="74" fillId="7" borderId="0" xfId="7" applyFont="1" applyFill="1" applyAlignment="1">
      <alignment vertical="center" wrapText="1"/>
    </xf>
    <xf numFmtId="0" fontId="32" fillId="7" borderId="2" xfId="7" applyFont="1" applyFill="1" applyBorder="1" applyAlignment="1">
      <alignment horizontal="right" wrapText="1"/>
    </xf>
    <xf numFmtId="0" fontId="32" fillId="7" borderId="2" xfId="7" applyFont="1" applyFill="1" applyBorder="1" applyAlignment="1">
      <alignment horizontal="left"/>
    </xf>
    <xf numFmtId="0" fontId="42" fillId="7" borderId="0" xfId="7" applyFont="1" applyFill="1" applyAlignment="1">
      <alignment horizontal="left"/>
    </xf>
    <xf numFmtId="0" fontId="32" fillId="7" borderId="0" xfId="7" applyFont="1" applyFill="1" applyAlignment="1">
      <alignment horizontal="right" wrapText="1"/>
    </xf>
    <xf numFmtId="0" fontId="32" fillId="7" borderId="4" xfId="7" applyFont="1" applyFill="1" applyBorder="1" applyAlignment="1">
      <alignment horizontal="center" vertical="center" wrapText="1"/>
    </xf>
    <xf numFmtId="0" fontId="32" fillId="7" borderId="5" xfId="7" applyFont="1" applyFill="1" applyBorder="1" applyAlignment="1">
      <alignment horizontal="center" vertical="center" wrapText="1"/>
    </xf>
    <xf numFmtId="0" fontId="42" fillId="0" borderId="6" xfId="7" applyFont="1" applyBorder="1" applyAlignment="1">
      <alignment horizontal="center" vertical="center" wrapText="1"/>
    </xf>
    <xf numFmtId="0" fontId="32" fillId="0" borderId="7" xfId="7" applyFont="1" applyBorder="1" applyAlignment="1">
      <alignment horizontal="center" vertical="center" wrapText="1"/>
    </xf>
    <xf numFmtId="0" fontId="32" fillId="7" borderId="28" xfId="7" applyFont="1" applyFill="1" applyBorder="1" applyAlignment="1">
      <alignment horizontal="center" vertical="center"/>
    </xf>
    <xf numFmtId="0" fontId="32" fillId="7" borderId="29" xfId="7" applyFont="1" applyFill="1" applyBorder="1" applyAlignment="1">
      <alignment horizontal="center" vertical="center"/>
    </xf>
    <xf numFmtId="0" fontId="32" fillId="7" borderId="30" xfId="7" applyFont="1" applyFill="1" applyBorder="1" applyAlignment="1">
      <alignment horizontal="center" vertical="center"/>
    </xf>
    <xf numFmtId="0" fontId="32" fillId="0" borderId="4" xfId="7" applyFont="1" applyBorder="1" applyAlignment="1">
      <alignment horizontal="center" vertical="center" wrapText="1"/>
    </xf>
    <xf numFmtId="0" fontId="32" fillId="0" borderId="5" xfId="7" applyFont="1" applyBorder="1" applyAlignment="1">
      <alignment horizontal="center" vertical="center" wrapText="1"/>
    </xf>
    <xf numFmtId="0" fontId="32" fillId="0" borderId="6" xfId="7" applyFont="1" applyBorder="1" applyAlignment="1">
      <alignment horizontal="center" vertical="center" wrapText="1"/>
    </xf>
    <xf numFmtId="0" fontId="32" fillId="0" borderId="28" xfId="7" applyFont="1" applyBorder="1" applyAlignment="1">
      <alignment horizontal="center" vertical="center" wrapText="1"/>
    </xf>
    <xf numFmtId="0" fontId="32" fillId="0" borderId="30" xfId="7" applyFont="1" applyBorder="1" applyAlignment="1">
      <alignment horizontal="center" vertical="center" wrapText="1"/>
    </xf>
    <xf numFmtId="0" fontId="75" fillId="7" borderId="0" xfId="7" applyFont="1" applyFill="1" applyAlignment="1">
      <alignment horizontal="center"/>
    </xf>
    <xf numFmtId="0" fontId="42" fillId="0" borderId="22" xfId="7" applyFont="1" applyBorder="1" applyAlignment="1">
      <alignment horizontal="center" vertical="center" wrapText="1"/>
    </xf>
    <xf numFmtId="0" fontId="42" fillId="0" borderId="23" xfId="7" applyFont="1" applyBorder="1" applyAlignment="1">
      <alignment horizontal="center" vertical="center" wrapText="1"/>
    </xf>
    <xf numFmtId="0" fontId="42" fillId="0" borderId="24" xfId="7" applyFont="1" applyBorder="1" applyAlignment="1">
      <alignment horizontal="center" vertical="center" wrapText="1"/>
    </xf>
    <xf numFmtId="0" fontId="32" fillId="0" borderId="32" xfId="7" applyFont="1" applyBorder="1" applyAlignment="1">
      <alignment horizontal="center" vertical="center" wrapText="1"/>
    </xf>
    <xf numFmtId="0" fontId="32" fillId="7" borderId="50" xfId="7" applyFont="1" applyFill="1" applyBorder="1" applyAlignment="1">
      <alignment horizontal="center" vertical="center" wrapText="1"/>
    </xf>
    <xf numFmtId="0" fontId="32" fillId="7" borderId="51" xfId="7" applyFont="1" applyFill="1" applyBorder="1" applyAlignment="1">
      <alignment horizontal="center" vertical="center"/>
    </xf>
    <xf numFmtId="0" fontId="32" fillId="7" borderId="31" xfId="7" applyFont="1" applyFill="1" applyBorder="1" applyAlignment="1">
      <alignment horizontal="center" vertical="center" wrapText="1"/>
    </xf>
    <xf numFmtId="0" fontId="32" fillId="0" borderId="31" xfId="7" applyFont="1" applyBorder="1" applyAlignment="1">
      <alignment horizontal="center" vertical="center" wrapText="1"/>
    </xf>
    <xf numFmtId="0" fontId="32" fillId="0" borderId="32" xfId="7" applyFont="1" applyBorder="1" applyAlignment="1">
      <alignment horizontal="center" vertical="center" wrapText="1"/>
    </xf>
    <xf numFmtId="0" fontId="32" fillId="7" borderId="28" xfId="7" quotePrefix="1" applyFont="1" applyFill="1" applyBorder="1" applyAlignment="1">
      <alignment horizontal="center" vertical="center"/>
    </xf>
    <xf numFmtId="0" fontId="32" fillId="7" borderId="29" xfId="7" quotePrefix="1" applyFont="1" applyFill="1" applyBorder="1" applyAlignment="1">
      <alignment horizontal="center" vertical="center"/>
    </xf>
    <xf numFmtId="0" fontId="32" fillId="7" borderId="31" xfId="7" quotePrefix="1" applyFont="1" applyFill="1" applyBorder="1" applyAlignment="1">
      <alignment horizontal="center" vertical="center"/>
    </xf>
    <xf numFmtId="0" fontId="32" fillId="7" borderId="28" xfId="7" quotePrefix="1" applyFont="1" applyFill="1" applyBorder="1" applyAlignment="1">
      <alignment horizontal="center" vertical="center"/>
    </xf>
    <xf numFmtId="0" fontId="32" fillId="0" borderId="28" xfId="7" quotePrefix="1" applyFont="1" applyBorder="1" applyAlignment="1">
      <alignment horizontal="center" vertical="center"/>
    </xf>
    <xf numFmtId="0" fontId="32" fillId="0" borderId="31" xfId="7" quotePrefix="1" applyFont="1" applyBorder="1" applyAlignment="1">
      <alignment horizontal="center" vertical="center"/>
    </xf>
    <xf numFmtId="0" fontId="32" fillId="0" borderId="29" xfId="7" quotePrefix="1" applyFont="1" applyBorder="1" applyAlignment="1">
      <alignment horizontal="center" vertical="center"/>
    </xf>
    <xf numFmtId="0" fontId="32" fillId="0" borderId="31" xfId="7" quotePrefix="1" applyFont="1" applyBorder="1" applyAlignment="1">
      <alignment horizontal="center" vertical="center" wrapText="1"/>
    </xf>
    <xf numFmtId="0" fontId="32" fillId="0" borderId="30" xfId="7" quotePrefix="1" applyFont="1" applyBorder="1" applyAlignment="1">
      <alignment horizontal="center" vertical="center"/>
    </xf>
    <xf numFmtId="0" fontId="6" fillId="7" borderId="0" xfId="7" applyFont="1" applyFill="1" applyAlignment="1">
      <alignment horizontal="center"/>
    </xf>
    <xf numFmtId="0" fontId="32" fillId="7" borderId="12" xfId="7" applyFont="1" applyFill="1" applyBorder="1" applyAlignment="1">
      <alignment horizontal="center"/>
    </xf>
    <xf numFmtId="167" fontId="32" fillId="7" borderId="19" xfId="4" applyNumberFormat="1" applyFont="1" applyFill="1" applyBorder="1" applyAlignment="1">
      <alignment horizontal="center"/>
    </xf>
    <xf numFmtId="167" fontId="32" fillId="7" borderId="38" xfId="4" applyNumberFormat="1" applyFont="1" applyFill="1" applyBorder="1" applyAlignment="1">
      <alignment horizontal="center"/>
    </xf>
    <xf numFmtId="167" fontId="32" fillId="7" borderId="21" xfId="4" applyNumberFormat="1" applyFont="1" applyFill="1" applyBorder="1" applyAlignment="1">
      <alignment horizontal="center"/>
    </xf>
    <xf numFmtId="0" fontId="32" fillId="7" borderId="0" xfId="7" applyFont="1" applyFill="1" applyBorder="1"/>
    <xf numFmtId="0" fontId="42" fillId="7" borderId="0" xfId="7" applyFont="1" applyFill="1" applyBorder="1"/>
    <xf numFmtId="0" fontId="42" fillId="0" borderId="19" xfId="7" applyFont="1" applyBorder="1"/>
    <xf numFmtId="0" fontId="32" fillId="7" borderId="19" xfId="7" applyNumberFormat="1" applyFont="1" applyFill="1" applyBorder="1"/>
    <xf numFmtId="167" fontId="42" fillId="7" borderId="19" xfId="4" applyNumberFormat="1" applyFont="1" applyFill="1" applyBorder="1"/>
    <xf numFmtId="167" fontId="42" fillId="7" borderId="38" xfId="4" applyNumberFormat="1" applyFont="1" applyFill="1" applyBorder="1"/>
    <xf numFmtId="167" fontId="42" fillId="7" borderId="21" xfId="4" applyNumberFormat="1" applyFont="1" applyFill="1" applyBorder="1"/>
    <xf numFmtId="0" fontId="6" fillId="7" borderId="0" xfId="7" applyNumberFormat="1" applyFont="1" applyFill="1"/>
    <xf numFmtId="0" fontId="42" fillId="7" borderId="12" xfId="7" applyNumberFormat="1" applyFont="1" applyFill="1" applyBorder="1" applyAlignment="1">
      <alignment horizontal="left"/>
    </xf>
    <xf numFmtId="0" fontId="42" fillId="7" borderId="0" xfId="7" applyNumberFormat="1" applyFont="1" applyFill="1" applyBorder="1" applyAlignment="1">
      <alignment horizontal="left"/>
    </xf>
    <xf numFmtId="0" fontId="42" fillId="7" borderId="16" xfId="7" applyNumberFormat="1" applyFont="1" applyFill="1" applyBorder="1" applyAlignment="1">
      <alignment horizontal="left"/>
    </xf>
    <xf numFmtId="0" fontId="42" fillId="7" borderId="16" xfId="7" applyNumberFormat="1" applyFont="1" applyFill="1" applyBorder="1" applyAlignment="1">
      <alignment horizontal="center"/>
    </xf>
    <xf numFmtId="0" fontId="42" fillId="7" borderId="12" xfId="7" applyFont="1" applyFill="1" applyBorder="1" applyAlignment="1">
      <alignment horizontal="left" indent="2"/>
    </xf>
    <xf numFmtId="0" fontId="42" fillId="7" borderId="0" xfId="7" applyFont="1" applyFill="1" applyBorder="1" applyAlignment="1">
      <alignment horizontal="left" indent="2"/>
    </xf>
    <xf numFmtId="0" fontId="32" fillId="7" borderId="0" xfId="7" applyNumberFormat="1" applyFont="1" applyFill="1" applyBorder="1" applyAlignment="1">
      <alignment horizontal="left"/>
    </xf>
    <xf numFmtId="0" fontId="42" fillId="7" borderId="12" xfId="7" applyNumberFormat="1" applyFont="1" applyFill="1" applyBorder="1" applyAlignment="1">
      <alignment horizontal="left" indent="2"/>
    </xf>
    <xf numFmtId="0" fontId="42" fillId="7" borderId="0" xfId="7" applyNumberFormat="1" applyFont="1" applyFill="1" applyBorder="1" applyAlignment="1">
      <alignment horizontal="left" indent="2"/>
    </xf>
    <xf numFmtId="0" fontId="32" fillId="7" borderId="16" xfId="7" applyNumberFormat="1" applyFont="1" applyFill="1" applyBorder="1" applyAlignment="1">
      <alignment horizontal="center"/>
    </xf>
    <xf numFmtId="0" fontId="42" fillId="7" borderId="0" xfId="7" applyNumberFormat="1" applyFont="1" applyFill="1" applyBorder="1" applyAlignment="1">
      <alignment horizontal="left" indent="1"/>
    </xf>
    <xf numFmtId="4" fontId="32" fillId="7" borderId="19" xfId="7" applyNumberFormat="1" applyFont="1" applyFill="1" applyBorder="1"/>
    <xf numFmtId="4" fontId="32" fillId="7" borderId="16" xfId="7" applyNumberFormat="1" applyFont="1" applyFill="1" applyBorder="1"/>
    <xf numFmtId="4" fontId="42" fillId="7" borderId="19" xfId="4" applyNumberFormat="1" applyFont="1" applyFill="1" applyBorder="1"/>
    <xf numFmtId="4" fontId="42" fillId="7" borderId="38" xfId="4" applyNumberFormat="1" applyFont="1" applyFill="1" applyBorder="1"/>
    <xf numFmtId="4" fontId="42" fillId="7" borderId="21" xfId="4" applyNumberFormat="1" applyFont="1" applyFill="1" applyBorder="1"/>
    <xf numFmtId="43" fontId="42" fillId="7" borderId="0" xfId="4" applyFont="1" applyFill="1" applyBorder="1" applyAlignment="1">
      <alignment horizontal="left"/>
    </xf>
    <xf numFmtId="43" fontId="53" fillId="0" borderId="19" xfId="0" applyNumberFormat="1" applyFont="1" applyFill="1" applyBorder="1"/>
    <xf numFmtId="4" fontId="42" fillId="7" borderId="16" xfId="4" applyNumberFormat="1" applyFont="1" applyFill="1" applyBorder="1"/>
    <xf numFmtId="43" fontId="76" fillId="0" borderId="16" xfId="1" applyFont="1" applyFill="1" applyBorder="1" applyAlignment="1">
      <alignment vertical="center"/>
    </xf>
    <xf numFmtId="4" fontId="77" fillId="0" borderId="0" xfId="0" applyNumberFormat="1" applyFont="1" applyBorder="1" applyAlignment="1">
      <alignment vertical="center"/>
    </xf>
    <xf numFmtId="4" fontId="42" fillId="7" borderId="38" xfId="1" applyNumberFormat="1" applyFont="1" applyFill="1" applyBorder="1"/>
    <xf numFmtId="0" fontId="6" fillId="7" borderId="0" xfId="7" applyNumberFormat="1" applyFont="1" applyFill="1" applyBorder="1"/>
    <xf numFmtId="4" fontId="42" fillId="7" borderId="26" xfId="4" applyNumberFormat="1" applyFont="1" applyFill="1" applyBorder="1"/>
    <xf numFmtId="4" fontId="42" fillId="7" borderId="36" xfId="4" applyNumberFormat="1" applyFont="1" applyFill="1" applyBorder="1"/>
    <xf numFmtId="4" fontId="42" fillId="7" borderId="37" xfId="4" applyNumberFormat="1" applyFont="1" applyFill="1" applyBorder="1"/>
    <xf numFmtId="4" fontId="32" fillId="7" borderId="42" xfId="7" applyNumberFormat="1" applyFont="1" applyFill="1" applyBorder="1"/>
    <xf numFmtId="0" fontId="32" fillId="7" borderId="16" xfId="7" applyNumberFormat="1" applyFont="1" applyFill="1" applyBorder="1" applyAlignment="1">
      <alignment horizontal="left"/>
    </xf>
    <xf numFmtId="4" fontId="32" fillId="7" borderId="19" xfId="4" applyNumberFormat="1" applyFont="1" applyFill="1" applyBorder="1"/>
    <xf numFmtId="4" fontId="32" fillId="7" borderId="38" xfId="4" applyNumberFormat="1" applyFont="1" applyFill="1" applyBorder="1"/>
    <xf numFmtId="4" fontId="32" fillId="7" borderId="21" xfId="4" applyNumberFormat="1" applyFont="1" applyFill="1" applyBorder="1"/>
    <xf numFmtId="4" fontId="42" fillId="7" borderId="19" xfId="7" applyNumberFormat="1" applyFont="1" applyFill="1" applyBorder="1"/>
    <xf numFmtId="4" fontId="42" fillId="7" borderId="38" xfId="7" applyNumberFormat="1" applyFont="1" applyFill="1" applyBorder="1"/>
    <xf numFmtId="0" fontId="42" fillId="7" borderId="22" xfId="7" applyFont="1" applyFill="1" applyBorder="1" applyAlignment="1">
      <alignment horizontal="left"/>
    </xf>
    <xf numFmtId="0" fontId="42" fillId="7" borderId="23" xfId="7" applyFont="1" applyFill="1" applyBorder="1" applyAlignment="1">
      <alignment horizontal="left"/>
    </xf>
    <xf numFmtId="0" fontId="42" fillId="7" borderId="39" xfId="7" applyFont="1" applyFill="1" applyBorder="1" applyAlignment="1">
      <alignment horizontal="left"/>
    </xf>
    <xf numFmtId="4" fontId="32" fillId="7" borderId="25" xfId="7" applyNumberFormat="1" applyFont="1" applyFill="1" applyBorder="1"/>
    <xf numFmtId="4" fontId="42" fillId="7" borderId="25" xfId="7" applyNumberFormat="1" applyFont="1" applyFill="1" applyBorder="1"/>
    <xf numFmtId="4" fontId="42" fillId="7" borderId="40" xfId="7" applyNumberFormat="1" applyFont="1" applyFill="1" applyBorder="1"/>
    <xf numFmtId="4" fontId="32" fillId="7" borderId="27" xfId="4" applyNumberFormat="1" applyFont="1" applyFill="1" applyBorder="1"/>
    <xf numFmtId="0" fontId="9" fillId="7" borderId="0" xfId="7" applyFont="1" applyFill="1" applyBorder="1"/>
    <xf numFmtId="0" fontId="42" fillId="7" borderId="4" xfId="7" applyFont="1" applyFill="1" applyBorder="1" applyAlignment="1">
      <alignment horizontal="left"/>
    </xf>
    <xf numFmtId="0" fontId="42" fillId="7" borderId="5" xfId="7" applyFont="1" applyFill="1" applyBorder="1" applyAlignment="1">
      <alignment horizontal="left"/>
    </xf>
    <xf numFmtId="0" fontId="32" fillId="7" borderId="5" xfId="7" applyFont="1" applyFill="1" applyBorder="1" applyAlignment="1">
      <alignment horizontal="left"/>
    </xf>
    <xf numFmtId="0" fontId="32" fillId="7" borderId="5" xfId="7" applyFont="1" applyFill="1" applyBorder="1"/>
    <xf numFmtId="0" fontId="42" fillId="7" borderId="5" xfId="7" applyFont="1" applyFill="1" applyBorder="1"/>
    <xf numFmtId="167" fontId="32" fillId="7" borderId="6" xfId="4" applyNumberFormat="1" applyFont="1" applyFill="1" applyBorder="1"/>
    <xf numFmtId="0" fontId="9" fillId="7" borderId="0" xfId="7" applyFont="1" applyFill="1"/>
    <xf numFmtId="0" fontId="42" fillId="7" borderId="12" xfId="7" applyFont="1" applyFill="1" applyBorder="1" applyAlignment="1">
      <alignment horizontal="left"/>
    </xf>
    <xf numFmtId="0" fontId="42" fillId="7" borderId="0" xfId="7" applyFont="1" applyFill="1" applyBorder="1" applyAlignment="1">
      <alignment horizontal="left"/>
    </xf>
    <xf numFmtId="0" fontId="42" fillId="7" borderId="0" xfId="7" applyFont="1" applyFill="1" applyBorder="1" applyAlignment="1">
      <alignment horizontal="left" vertical="top"/>
    </xf>
    <xf numFmtId="43" fontId="42" fillId="7" borderId="0" xfId="7" applyNumberFormat="1" applyFont="1" applyFill="1" applyBorder="1" applyAlignment="1">
      <alignment horizontal="left"/>
    </xf>
    <xf numFmtId="43" fontId="42" fillId="7" borderId="0" xfId="1" applyFont="1" applyFill="1" applyBorder="1" applyAlignment="1">
      <alignment horizontal="right"/>
    </xf>
    <xf numFmtId="0" fontId="61" fillId="7" borderId="0" xfId="7" applyFont="1" applyFill="1" applyBorder="1" applyAlignment="1">
      <alignment vertical="top"/>
    </xf>
    <xf numFmtId="0" fontId="61" fillId="7" borderId="0" xfId="7" applyFont="1" applyFill="1" applyBorder="1"/>
    <xf numFmtId="167" fontId="32" fillId="7" borderId="13" xfId="4" applyNumberFormat="1" applyFont="1" applyFill="1" applyBorder="1"/>
    <xf numFmtId="0" fontId="75" fillId="0" borderId="0" xfId="7" applyFont="1" applyBorder="1"/>
    <xf numFmtId="0" fontId="32" fillId="7" borderId="1" xfId="7" applyFont="1" applyFill="1" applyBorder="1" applyAlignment="1">
      <alignment horizontal="left"/>
    </xf>
    <xf numFmtId="0" fontId="42" fillId="7" borderId="1" xfId="7" applyFont="1" applyFill="1" applyBorder="1" applyAlignment="1">
      <alignment horizontal="left"/>
    </xf>
    <xf numFmtId="0" fontId="62" fillId="7" borderId="1" xfId="7" applyFont="1" applyFill="1" applyBorder="1"/>
    <xf numFmtId="0" fontId="61" fillId="7" borderId="1" xfId="7" applyFont="1" applyFill="1" applyBorder="1"/>
    <xf numFmtId="0" fontId="32" fillId="7" borderId="0" xfId="7" applyFont="1" applyFill="1" applyBorder="1" applyAlignment="1">
      <alignment horizontal="left"/>
    </xf>
    <xf numFmtId="0" fontId="62" fillId="7" borderId="0" xfId="7" applyFont="1" applyFill="1" applyBorder="1"/>
    <xf numFmtId="0" fontId="2" fillId="0" borderId="0" xfId="7" applyFont="1" applyBorder="1" applyAlignment="1"/>
    <xf numFmtId="0" fontId="2" fillId="0" borderId="0" xfId="7" applyFont="1" applyBorder="1"/>
    <xf numFmtId="0" fontId="42" fillId="7" borderId="13" xfId="7" applyFont="1" applyFill="1" applyBorder="1" applyAlignment="1">
      <alignment horizontal="left"/>
    </xf>
    <xf numFmtId="0" fontId="78" fillId="0" borderId="0" xfId="7" applyFont="1" applyBorder="1" applyAlignment="1">
      <alignment horizontal="left"/>
    </xf>
    <xf numFmtId="0" fontId="4" fillId="0" borderId="0" xfId="7" applyFont="1" applyBorder="1"/>
    <xf numFmtId="0" fontId="32" fillId="7" borderId="23" xfId="7" applyFont="1" applyFill="1" applyBorder="1"/>
    <xf numFmtId="0" fontId="42" fillId="7" borderId="23" xfId="7" applyFont="1" applyFill="1" applyBorder="1"/>
    <xf numFmtId="167" fontId="32" fillId="7" borderId="24" xfId="4" applyNumberFormat="1" applyFont="1" applyFill="1" applyBorder="1"/>
    <xf numFmtId="0" fontId="6" fillId="0" borderId="0" xfId="7" applyFont="1" applyBorder="1" applyAlignment="1"/>
    <xf numFmtId="0" fontId="32" fillId="7" borderId="4" xfId="7" applyFont="1" applyFill="1" applyBorder="1" applyAlignment="1"/>
    <xf numFmtId="0" fontId="32" fillId="7" borderId="5" xfId="7" applyFont="1" applyFill="1" applyBorder="1" applyAlignment="1"/>
    <xf numFmtId="0" fontId="32" fillId="7" borderId="6" xfId="7" applyFont="1" applyFill="1" applyBorder="1" applyAlignment="1"/>
    <xf numFmtId="0" fontId="32" fillId="7" borderId="12" xfId="7" applyFont="1" applyFill="1" applyBorder="1" applyAlignment="1">
      <alignment horizontal="center"/>
    </xf>
    <xf numFmtId="0" fontId="32" fillId="7" borderId="0" xfId="7" applyFont="1" applyFill="1" applyBorder="1" applyAlignment="1">
      <alignment horizontal="center"/>
    </xf>
    <xf numFmtId="0" fontId="32" fillId="7" borderId="13" xfId="7" applyFont="1" applyFill="1" applyBorder="1" applyAlignment="1">
      <alignment horizontal="center"/>
    </xf>
    <xf numFmtId="0" fontId="32" fillId="7" borderId="12" xfId="7" quotePrefix="1" applyFont="1" applyFill="1" applyBorder="1" applyAlignment="1">
      <alignment horizontal="center"/>
    </xf>
    <xf numFmtId="0" fontId="42" fillId="7" borderId="0" xfId="7" applyFont="1" applyFill="1" applyBorder="1" applyAlignment="1">
      <alignment vertical="center"/>
    </xf>
    <xf numFmtId="0" fontId="42" fillId="7" borderId="0" xfId="7" applyFont="1" applyFill="1" applyBorder="1" applyAlignment="1">
      <alignment vertical="center" wrapText="1"/>
    </xf>
    <xf numFmtId="0" fontId="32" fillId="7" borderId="0" xfId="7" quotePrefix="1" applyFont="1" applyFill="1" applyBorder="1" applyAlignment="1">
      <alignment horizontal="center"/>
    </xf>
    <xf numFmtId="0" fontId="42" fillId="7" borderId="13" xfId="7" applyFont="1" applyFill="1" applyBorder="1" applyAlignment="1">
      <alignment vertical="center" wrapText="1"/>
    </xf>
    <xf numFmtId="0" fontId="32" fillId="7" borderId="12" xfId="7" quotePrefix="1" applyFont="1" applyFill="1" applyBorder="1" applyAlignment="1">
      <alignment horizontal="center" vertical="center"/>
    </xf>
    <xf numFmtId="0" fontId="32" fillId="7" borderId="0" xfId="7" quotePrefix="1" applyFont="1" applyFill="1" applyBorder="1" applyAlignment="1">
      <alignment horizontal="center" vertical="center"/>
    </xf>
    <xf numFmtId="0" fontId="42" fillId="7" borderId="0" xfId="7" applyFont="1" applyFill="1" applyBorder="1" applyAlignment="1">
      <alignment horizontal="left" vertical="center"/>
    </xf>
    <xf numFmtId="0" fontId="42" fillId="7" borderId="0" xfId="7" applyFont="1" applyFill="1" applyBorder="1" applyAlignment="1">
      <alignment horizontal="left" vertical="center" wrapText="1"/>
    </xf>
    <xf numFmtId="0" fontId="42" fillId="7" borderId="13" xfId="7" applyFont="1" applyFill="1" applyBorder="1" applyAlignment="1">
      <alignment horizontal="left" vertical="center" wrapText="1"/>
    </xf>
    <xf numFmtId="0" fontId="32" fillId="7" borderId="13" xfId="7" applyFont="1" applyFill="1" applyBorder="1"/>
    <xf numFmtId="0" fontId="42" fillId="0" borderId="0" xfId="7" applyFont="1" applyFill="1" applyBorder="1" applyAlignment="1">
      <alignment vertical="center"/>
    </xf>
    <xf numFmtId="0" fontId="42" fillId="0" borderId="0" xfId="7" applyFont="1" applyFill="1" applyBorder="1" applyAlignment="1">
      <alignment vertical="center" wrapText="1"/>
    </xf>
    <xf numFmtId="0" fontId="32" fillId="0" borderId="0" xfId="7" quotePrefix="1" applyFont="1" applyFill="1" applyBorder="1" applyAlignment="1">
      <alignment horizontal="center" vertical="center"/>
    </xf>
    <xf numFmtId="0" fontId="42" fillId="8" borderId="23" xfId="7" applyFont="1" applyFill="1" applyBorder="1" applyAlignment="1">
      <alignment vertical="center" wrapText="1"/>
    </xf>
    <xf numFmtId="0" fontId="42" fillId="8" borderId="24" xfId="7" applyFont="1" applyFill="1" applyBorder="1" applyAlignment="1">
      <alignment vertical="center" wrapText="1"/>
    </xf>
    <xf numFmtId="0" fontId="42" fillId="7" borderId="0" xfId="7" applyFont="1" applyFill="1"/>
    <xf numFmtId="167" fontId="32" fillId="7" borderId="0" xfId="4" applyNumberFormat="1" applyFont="1" applyFill="1"/>
    <xf numFmtId="0" fontId="2" fillId="7" borderId="0" xfId="7" applyFont="1" applyFill="1" applyAlignment="1">
      <alignment horizontal="left"/>
    </xf>
    <xf numFmtId="0" fontId="2" fillId="7" borderId="0" xfId="7" applyFont="1" applyFill="1"/>
    <xf numFmtId="167" fontId="6" fillId="7" borderId="0" xfId="4" applyNumberFormat="1" applyFont="1" applyFill="1"/>
  </cellXfs>
  <cellStyles count="15">
    <cellStyle name="Comma" xfId="1" builtinId="3"/>
    <cellStyle name="Comma 10" xfId="3"/>
    <cellStyle name="Comma 11" xfId="13"/>
    <cellStyle name="Comma 2" xfId="4"/>
    <cellStyle name="Comma 2 10" xfId="5"/>
    <cellStyle name="Comma 2 2" xfId="6"/>
    <cellStyle name="Normal" xfId="0" builtinId="0"/>
    <cellStyle name="Normal 10" xfId="14"/>
    <cellStyle name="Normal 2" xfId="7"/>
    <cellStyle name="Normal 3" xfId="8"/>
    <cellStyle name="Normal 3 2" xfId="9"/>
    <cellStyle name="Normal 3 3" xfId="2"/>
    <cellStyle name="Normal 4" xfId="10"/>
    <cellStyle name="Normal 4 2" xfId="11"/>
    <cellStyle name="Normal 5"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FAR%202017/09%20SEPTEMBER%202017%20BFAR/SEPTEMBER%20%20FAR%201%20(summary%20&amp;%20detail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S/Downloads/ASA%20&amp;%20DISBURSEMENTS%202016%20(REVISED)/DISBURSEMENTS%202016/06%20JUNE%20DISBURSEMENTS%202016%20-%20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OSA"/>
      <sheetName val="Instructions"/>
      <sheetName val="FAR No. 1.A (Detailed)"/>
      <sheetName val="FAR No. 1 (Summary)"/>
    </sheetNames>
    <sheetDataSet>
      <sheetData sheetId="0"/>
      <sheetData sheetId="1"/>
      <sheetData sheetId="2">
        <row r="21">
          <cell r="E21">
            <v>0</v>
          </cell>
          <cell r="T21">
            <v>0</v>
          </cell>
          <cell r="AB21">
            <v>0</v>
          </cell>
          <cell r="AF21">
            <v>0</v>
          </cell>
          <cell r="AJ21">
            <v>0</v>
          </cell>
          <cell r="AN21">
            <v>0</v>
          </cell>
          <cell r="AS21">
            <v>0</v>
          </cell>
          <cell r="AW21">
            <v>0</v>
          </cell>
          <cell r="BA21">
            <v>0</v>
          </cell>
          <cell r="BE21">
            <v>0</v>
          </cell>
        </row>
        <row r="23">
          <cell r="E23">
            <v>0</v>
          </cell>
          <cell r="T23">
            <v>0</v>
          </cell>
          <cell r="AB23">
            <v>0</v>
          </cell>
          <cell r="AF23">
            <v>0</v>
          </cell>
          <cell r="AJ23">
            <v>0</v>
          </cell>
          <cell r="AN23">
            <v>0</v>
          </cell>
          <cell r="AS23">
            <v>0</v>
          </cell>
          <cell r="AW23">
            <v>0</v>
          </cell>
          <cell r="BA23">
            <v>0</v>
          </cell>
          <cell r="BE23">
            <v>0</v>
          </cell>
        </row>
        <row r="24">
          <cell r="E24">
            <v>0</v>
          </cell>
          <cell r="T24">
            <v>0</v>
          </cell>
          <cell r="AB24">
            <v>0</v>
          </cell>
          <cell r="AF24">
            <v>0</v>
          </cell>
          <cell r="AJ24">
            <v>0</v>
          </cell>
          <cell r="AN24">
            <v>0</v>
          </cell>
          <cell r="AS24">
            <v>0</v>
          </cell>
          <cell r="AW24">
            <v>0</v>
          </cell>
          <cell r="BA24">
            <v>0</v>
          </cell>
          <cell r="BE24">
            <v>0</v>
          </cell>
        </row>
        <row r="25">
          <cell r="E25">
            <v>0</v>
          </cell>
          <cell r="T25">
            <v>0</v>
          </cell>
          <cell r="AB25">
            <v>0</v>
          </cell>
          <cell r="AF25">
            <v>0</v>
          </cell>
          <cell r="AJ25">
            <v>0</v>
          </cell>
          <cell r="AN25">
            <v>0</v>
          </cell>
          <cell r="AS25">
            <v>0</v>
          </cell>
          <cell r="AW25">
            <v>0</v>
          </cell>
          <cell r="BA25">
            <v>0</v>
          </cell>
          <cell r="BE25">
            <v>0</v>
          </cell>
        </row>
        <row r="27">
          <cell r="E27">
            <v>0</v>
          </cell>
          <cell r="T27">
            <v>0</v>
          </cell>
          <cell r="AB27">
            <v>0</v>
          </cell>
          <cell r="AF27">
            <v>0</v>
          </cell>
          <cell r="AJ27">
            <v>0</v>
          </cell>
          <cell r="AN27">
            <v>0</v>
          </cell>
          <cell r="AS27">
            <v>0</v>
          </cell>
          <cell r="AW27">
            <v>0</v>
          </cell>
          <cell r="BA27">
            <v>0</v>
          </cell>
          <cell r="BE27">
            <v>0</v>
          </cell>
        </row>
        <row r="29">
          <cell r="E29">
            <v>0</v>
          </cell>
          <cell r="T29">
            <v>0</v>
          </cell>
          <cell r="AB29">
            <v>0</v>
          </cell>
          <cell r="AF29">
            <v>0</v>
          </cell>
          <cell r="AJ29">
            <v>0</v>
          </cell>
          <cell r="AN29">
            <v>0</v>
          </cell>
          <cell r="AS29">
            <v>0</v>
          </cell>
          <cell r="AW29">
            <v>0</v>
          </cell>
          <cell r="BA29">
            <v>0</v>
          </cell>
          <cell r="BE29">
            <v>0</v>
          </cell>
        </row>
        <row r="31">
          <cell r="E31">
            <v>0</v>
          </cell>
          <cell r="T31">
            <v>0</v>
          </cell>
          <cell r="AB31">
            <v>0</v>
          </cell>
          <cell r="AF31">
            <v>0</v>
          </cell>
          <cell r="AJ31">
            <v>0</v>
          </cell>
          <cell r="AN31">
            <v>0</v>
          </cell>
          <cell r="AS31">
            <v>0</v>
          </cell>
          <cell r="AW31">
            <v>0</v>
          </cell>
          <cell r="BA31">
            <v>0</v>
          </cell>
          <cell r="BE31">
            <v>0</v>
          </cell>
        </row>
        <row r="33">
          <cell r="E33">
            <v>0</v>
          </cell>
          <cell r="T33">
            <v>0</v>
          </cell>
          <cell r="AB33">
            <v>0</v>
          </cell>
          <cell r="AF33">
            <v>0</v>
          </cell>
          <cell r="AJ33">
            <v>0</v>
          </cell>
          <cell r="AN33">
            <v>0</v>
          </cell>
          <cell r="AS33">
            <v>0</v>
          </cell>
          <cell r="AW33">
            <v>0</v>
          </cell>
          <cell r="BA33">
            <v>0</v>
          </cell>
          <cell r="BE33">
            <v>0</v>
          </cell>
        </row>
        <row r="34">
          <cell r="E34">
            <v>0</v>
          </cell>
          <cell r="T34">
            <v>0</v>
          </cell>
          <cell r="AB34">
            <v>0</v>
          </cell>
          <cell r="AF34">
            <v>0</v>
          </cell>
          <cell r="AJ34">
            <v>0</v>
          </cell>
          <cell r="AN34">
            <v>0</v>
          </cell>
          <cell r="AS34">
            <v>0</v>
          </cell>
          <cell r="AW34">
            <v>0</v>
          </cell>
          <cell r="BA34">
            <v>0</v>
          </cell>
          <cell r="BE34">
            <v>0</v>
          </cell>
        </row>
        <row r="35">
          <cell r="E35">
            <v>0</v>
          </cell>
          <cell r="T35">
            <v>0</v>
          </cell>
          <cell r="AB35">
            <v>0</v>
          </cell>
          <cell r="AF35">
            <v>0</v>
          </cell>
          <cell r="AJ35">
            <v>0</v>
          </cell>
          <cell r="AN35">
            <v>0</v>
          </cell>
          <cell r="AS35">
            <v>0</v>
          </cell>
          <cell r="AW35">
            <v>0</v>
          </cell>
          <cell r="BA35">
            <v>0</v>
          </cell>
          <cell r="BE35">
            <v>0</v>
          </cell>
        </row>
        <row r="37">
          <cell r="E37">
            <v>0</v>
          </cell>
          <cell r="T37">
            <v>0</v>
          </cell>
          <cell r="AB37">
            <v>0</v>
          </cell>
          <cell r="AF37">
            <v>0</v>
          </cell>
          <cell r="AJ37">
            <v>0</v>
          </cell>
          <cell r="AN37">
            <v>0</v>
          </cell>
          <cell r="AS37">
            <v>0</v>
          </cell>
          <cell r="AW37">
            <v>0</v>
          </cell>
          <cell r="BA37">
            <v>0</v>
          </cell>
          <cell r="BE37">
            <v>0</v>
          </cell>
        </row>
        <row r="38">
          <cell r="E38">
            <v>0</v>
          </cell>
          <cell r="T38">
            <v>0</v>
          </cell>
          <cell r="AB38">
            <v>0</v>
          </cell>
          <cell r="AF38">
            <v>0</v>
          </cell>
          <cell r="AJ38">
            <v>0</v>
          </cell>
          <cell r="AN38">
            <v>0</v>
          </cell>
          <cell r="AS38">
            <v>0</v>
          </cell>
          <cell r="AW38">
            <v>0</v>
          </cell>
          <cell r="BA38">
            <v>0</v>
          </cell>
          <cell r="BE38">
            <v>0</v>
          </cell>
        </row>
        <row r="39">
          <cell r="E39">
            <v>0</v>
          </cell>
          <cell r="T39">
            <v>0</v>
          </cell>
          <cell r="AB39">
            <v>0</v>
          </cell>
          <cell r="AF39">
            <v>0</v>
          </cell>
          <cell r="AJ39">
            <v>0</v>
          </cell>
          <cell r="AN39">
            <v>0</v>
          </cell>
          <cell r="AS39">
            <v>0</v>
          </cell>
          <cell r="AW39">
            <v>0</v>
          </cell>
          <cell r="BA39">
            <v>0</v>
          </cell>
          <cell r="BE39">
            <v>0</v>
          </cell>
        </row>
        <row r="40">
          <cell r="E40">
            <v>0</v>
          </cell>
          <cell r="T40">
            <v>0</v>
          </cell>
          <cell r="AB40">
            <v>0</v>
          </cell>
          <cell r="AF40">
            <v>0</v>
          </cell>
          <cell r="AJ40">
            <v>0</v>
          </cell>
          <cell r="AN40">
            <v>0</v>
          </cell>
          <cell r="AS40">
            <v>0</v>
          </cell>
          <cell r="AW40">
            <v>0</v>
          </cell>
          <cell r="BA40">
            <v>0</v>
          </cell>
          <cell r="BE40">
            <v>0</v>
          </cell>
        </row>
        <row r="42">
          <cell r="E42">
            <v>0</v>
          </cell>
          <cell r="T42">
            <v>0</v>
          </cell>
          <cell r="AB42">
            <v>0</v>
          </cell>
          <cell r="AF42">
            <v>0</v>
          </cell>
          <cell r="AJ42">
            <v>0</v>
          </cell>
          <cell r="AN42">
            <v>0</v>
          </cell>
          <cell r="AS42">
            <v>0</v>
          </cell>
          <cell r="AW42">
            <v>0</v>
          </cell>
          <cell r="BA42">
            <v>0</v>
          </cell>
          <cell r="BE42">
            <v>0</v>
          </cell>
        </row>
        <row r="43">
          <cell r="E43">
            <v>0</v>
          </cell>
          <cell r="T43">
            <v>0</v>
          </cell>
          <cell r="AB43">
            <v>0</v>
          </cell>
          <cell r="AF43">
            <v>0</v>
          </cell>
          <cell r="AJ43">
            <v>0</v>
          </cell>
          <cell r="AN43">
            <v>0</v>
          </cell>
          <cell r="AS43">
            <v>0</v>
          </cell>
          <cell r="AW43">
            <v>0</v>
          </cell>
          <cell r="BA43">
            <v>0</v>
          </cell>
          <cell r="BE43">
            <v>0</v>
          </cell>
        </row>
        <row r="49">
          <cell r="E49">
            <v>0</v>
          </cell>
          <cell r="T49">
            <v>0</v>
          </cell>
          <cell r="AB49">
            <v>0</v>
          </cell>
          <cell r="AF49">
            <v>0</v>
          </cell>
          <cell r="AJ49">
            <v>0</v>
          </cell>
          <cell r="AN49">
            <v>0</v>
          </cell>
          <cell r="AS49">
            <v>0</v>
          </cell>
          <cell r="AW49">
            <v>0</v>
          </cell>
          <cell r="BA49">
            <v>0</v>
          </cell>
          <cell r="BE49">
            <v>0</v>
          </cell>
        </row>
        <row r="50">
          <cell r="E50">
            <v>0</v>
          </cell>
          <cell r="T50">
            <v>0</v>
          </cell>
          <cell r="AB50">
            <v>0</v>
          </cell>
          <cell r="AF50">
            <v>0</v>
          </cell>
          <cell r="AJ50">
            <v>0</v>
          </cell>
          <cell r="AN50">
            <v>0</v>
          </cell>
          <cell r="AS50">
            <v>0</v>
          </cell>
          <cell r="AW50">
            <v>0</v>
          </cell>
          <cell r="BA50">
            <v>0</v>
          </cell>
          <cell r="BE50">
            <v>0</v>
          </cell>
        </row>
        <row r="51">
          <cell r="T51">
            <v>0</v>
          </cell>
          <cell r="AB51">
            <v>0</v>
          </cell>
          <cell r="AF51">
            <v>0</v>
          </cell>
          <cell r="AJ51">
            <v>0</v>
          </cell>
          <cell r="AN51">
            <v>0</v>
          </cell>
          <cell r="AS51">
            <v>0</v>
          </cell>
          <cell r="AW51">
            <v>0</v>
          </cell>
          <cell r="BA51">
            <v>0</v>
          </cell>
          <cell r="BE51">
            <v>0</v>
          </cell>
        </row>
        <row r="52">
          <cell r="E52">
            <v>0</v>
          </cell>
          <cell r="T52">
            <v>0</v>
          </cell>
          <cell r="AB52">
            <v>0</v>
          </cell>
          <cell r="AF52">
            <v>0</v>
          </cell>
          <cell r="AJ52">
            <v>0</v>
          </cell>
          <cell r="AN52">
            <v>0</v>
          </cell>
          <cell r="AS52">
            <v>0</v>
          </cell>
          <cell r="AW52">
            <v>0</v>
          </cell>
          <cell r="BA52">
            <v>0</v>
          </cell>
          <cell r="BE52">
            <v>0</v>
          </cell>
        </row>
        <row r="53">
          <cell r="E53">
            <v>0</v>
          </cell>
          <cell r="T53">
            <v>0</v>
          </cell>
          <cell r="AB53">
            <v>0</v>
          </cell>
          <cell r="AF53">
            <v>0</v>
          </cell>
          <cell r="AJ53">
            <v>0</v>
          </cell>
          <cell r="AN53">
            <v>0</v>
          </cell>
          <cell r="AS53">
            <v>0</v>
          </cell>
          <cell r="AW53">
            <v>0</v>
          </cell>
          <cell r="BA53">
            <v>0</v>
          </cell>
          <cell r="BE53">
            <v>0</v>
          </cell>
        </row>
        <row r="55">
          <cell r="E55">
            <v>0</v>
          </cell>
          <cell r="T55">
            <v>0</v>
          </cell>
          <cell r="AB55">
            <v>0</v>
          </cell>
          <cell r="AF55">
            <v>0</v>
          </cell>
          <cell r="AJ55">
            <v>0</v>
          </cell>
          <cell r="AN55">
            <v>0</v>
          </cell>
          <cell r="AS55">
            <v>0</v>
          </cell>
          <cell r="AW55">
            <v>0</v>
          </cell>
          <cell r="BA55">
            <v>0</v>
          </cell>
          <cell r="BE55">
            <v>0</v>
          </cell>
        </row>
        <row r="56">
          <cell r="E56">
            <v>0</v>
          </cell>
          <cell r="T56">
            <v>0</v>
          </cell>
          <cell r="AB56">
            <v>0</v>
          </cell>
          <cell r="AF56">
            <v>0</v>
          </cell>
          <cell r="AJ56">
            <v>0</v>
          </cell>
          <cell r="AN56">
            <v>0</v>
          </cell>
          <cell r="AS56">
            <v>0</v>
          </cell>
          <cell r="AW56">
            <v>0</v>
          </cell>
          <cell r="BA56">
            <v>0</v>
          </cell>
          <cell r="BE56">
            <v>0</v>
          </cell>
        </row>
        <row r="57">
          <cell r="E57">
            <v>0</v>
          </cell>
          <cell r="T57">
            <v>0</v>
          </cell>
          <cell r="AB57">
            <v>0</v>
          </cell>
          <cell r="AF57">
            <v>0</v>
          </cell>
          <cell r="AJ57">
            <v>0</v>
          </cell>
          <cell r="AN57">
            <v>0</v>
          </cell>
          <cell r="AS57">
            <v>0</v>
          </cell>
          <cell r="AW57">
            <v>0</v>
          </cell>
          <cell r="BA57">
            <v>0</v>
          </cell>
          <cell r="BE57">
            <v>0</v>
          </cell>
        </row>
        <row r="58">
          <cell r="E58">
            <v>0</v>
          </cell>
          <cell r="T58">
            <v>0</v>
          </cell>
          <cell r="AB58">
            <v>0</v>
          </cell>
          <cell r="AF58">
            <v>0</v>
          </cell>
          <cell r="AJ58">
            <v>0</v>
          </cell>
          <cell r="AN58">
            <v>0</v>
          </cell>
          <cell r="AS58">
            <v>0</v>
          </cell>
          <cell r="AW58">
            <v>0</v>
          </cell>
          <cell r="BA58">
            <v>0</v>
          </cell>
          <cell r="BE58">
            <v>0</v>
          </cell>
        </row>
        <row r="60">
          <cell r="E60">
            <v>0</v>
          </cell>
          <cell r="T60">
            <v>0</v>
          </cell>
          <cell r="AB60">
            <v>0</v>
          </cell>
          <cell r="AF60">
            <v>0</v>
          </cell>
          <cell r="AJ60">
            <v>0</v>
          </cell>
          <cell r="AN60">
            <v>0</v>
          </cell>
          <cell r="AS60">
            <v>0</v>
          </cell>
          <cell r="AW60">
            <v>0</v>
          </cell>
          <cell r="BA60">
            <v>0</v>
          </cell>
          <cell r="BE60">
            <v>0</v>
          </cell>
        </row>
        <row r="62">
          <cell r="E62">
            <v>0</v>
          </cell>
          <cell r="T62">
            <v>0</v>
          </cell>
          <cell r="AB62">
            <v>0</v>
          </cell>
          <cell r="AF62">
            <v>0</v>
          </cell>
          <cell r="AJ62">
            <v>0</v>
          </cell>
          <cell r="AN62">
            <v>0</v>
          </cell>
          <cell r="AS62">
            <v>0</v>
          </cell>
          <cell r="AW62">
            <v>0</v>
          </cell>
          <cell r="BA62">
            <v>0</v>
          </cell>
          <cell r="BE62">
            <v>0</v>
          </cell>
        </row>
        <row r="63">
          <cell r="E63">
            <v>0</v>
          </cell>
          <cell r="T63">
            <v>0</v>
          </cell>
          <cell r="AB63">
            <v>0</v>
          </cell>
          <cell r="AF63">
            <v>0</v>
          </cell>
          <cell r="AJ63">
            <v>0</v>
          </cell>
          <cell r="AN63">
            <v>0</v>
          </cell>
          <cell r="AS63">
            <v>0</v>
          </cell>
          <cell r="AW63">
            <v>0</v>
          </cell>
          <cell r="BA63">
            <v>0</v>
          </cell>
          <cell r="BE63">
            <v>0</v>
          </cell>
        </row>
        <row r="65">
          <cell r="E65">
            <v>0</v>
          </cell>
          <cell r="T65">
            <v>0</v>
          </cell>
          <cell r="AB65">
            <v>0</v>
          </cell>
          <cell r="AF65">
            <v>0</v>
          </cell>
          <cell r="AJ65">
            <v>0</v>
          </cell>
          <cell r="AN65">
            <v>0</v>
          </cell>
          <cell r="AS65">
            <v>0</v>
          </cell>
          <cell r="AW65">
            <v>0</v>
          </cell>
          <cell r="BA65">
            <v>0</v>
          </cell>
          <cell r="BE65">
            <v>0</v>
          </cell>
        </row>
        <row r="67">
          <cell r="E67">
            <v>0</v>
          </cell>
          <cell r="T67">
            <v>0</v>
          </cell>
          <cell r="AB67">
            <v>0</v>
          </cell>
          <cell r="AF67">
            <v>0</v>
          </cell>
          <cell r="AJ67">
            <v>0</v>
          </cell>
          <cell r="AN67">
            <v>0</v>
          </cell>
          <cell r="AS67">
            <v>0</v>
          </cell>
          <cell r="AW67">
            <v>0</v>
          </cell>
          <cell r="BA67">
            <v>0</v>
          </cell>
          <cell r="BE67">
            <v>0</v>
          </cell>
        </row>
        <row r="68">
          <cell r="E68">
            <v>0</v>
          </cell>
          <cell r="T68">
            <v>0</v>
          </cell>
          <cell r="AB68">
            <v>0</v>
          </cell>
          <cell r="AF68">
            <v>0</v>
          </cell>
          <cell r="AJ68">
            <v>0</v>
          </cell>
          <cell r="AN68">
            <v>0</v>
          </cell>
          <cell r="AS68">
            <v>0</v>
          </cell>
          <cell r="AW68">
            <v>0</v>
          </cell>
          <cell r="BA68">
            <v>0</v>
          </cell>
          <cell r="BE68">
            <v>0</v>
          </cell>
        </row>
        <row r="69">
          <cell r="E69">
            <v>0</v>
          </cell>
          <cell r="T69">
            <v>0</v>
          </cell>
          <cell r="AB69">
            <v>0</v>
          </cell>
          <cell r="AF69">
            <v>0</v>
          </cell>
          <cell r="AJ69">
            <v>0</v>
          </cell>
          <cell r="AN69">
            <v>0</v>
          </cell>
          <cell r="AS69">
            <v>0</v>
          </cell>
          <cell r="AW69">
            <v>0</v>
          </cell>
          <cell r="BA69">
            <v>0</v>
          </cell>
          <cell r="BE69">
            <v>0</v>
          </cell>
        </row>
        <row r="70">
          <cell r="E70">
            <v>0</v>
          </cell>
          <cell r="T70">
            <v>0</v>
          </cell>
          <cell r="AB70">
            <v>0</v>
          </cell>
          <cell r="AF70">
            <v>0</v>
          </cell>
          <cell r="AJ70">
            <v>0</v>
          </cell>
          <cell r="AN70">
            <v>0</v>
          </cell>
          <cell r="AS70">
            <v>0</v>
          </cell>
          <cell r="AW70">
            <v>0</v>
          </cell>
          <cell r="BA70">
            <v>0</v>
          </cell>
          <cell r="BE70">
            <v>0</v>
          </cell>
        </row>
        <row r="72">
          <cell r="E72">
            <v>0</v>
          </cell>
          <cell r="T72">
            <v>0</v>
          </cell>
          <cell r="AB72">
            <v>0</v>
          </cell>
          <cell r="AF72">
            <v>0</v>
          </cell>
          <cell r="AJ72">
            <v>0</v>
          </cell>
          <cell r="AN72">
            <v>0</v>
          </cell>
          <cell r="AS72">
            <v>0</v>
          </cell>
          <cell r="AW72">
            <v>0</v>
          </cell>
          <cell r="BA72">
            <v>0</v>
          </cell>
          <cell r="BE72">
            <v>0</v>
          </cell>
        </row>
        <row r="74">
          <cell r="E74">
            <v>0</v>
          </cell>
          <cell r="T74">
            <v>0</v>
          </cell>
          <cell r="AB74">
            <v>0</v>
          </cell>
          <cell r="AF74">
            <v>0</v>
          </cell>
          <cell r="AJ74">
            <v>0</v>
          </cell>
          <cell r="AN74">
            <v>0</v>
          </cell>
          <cell r="AS74">
            <v>0</v>
          </cell>
          <cell r="AW74">
            <v>0</v>
          </cell>
          <cell r="BA74">
            <v>0</v>
          </cell>
          <cell r="BE74">
            <v>0</v>
          </cell>
        </row>
        <row r="76">
          <cell r="E76">
            <v>0</v>
          </cell>
          <cell r="T76">
            <v>0</v>
          </cell>
          <cell r="AB76">
            <v>0</v>
          </cell>
          <cell r="AF76">
            <v>0</v>
          </cell>
          <cell r="AJ76">
            <v>0</v>
          </cell>
          <cell r="AN76">
            <v>0</v>
          </cell>
          <cell r="AS76">
            <v>0</v>
          </cell>
          <cell r="AW76">
            <v>0</v>
          </cell>
          <cell r="BA76">
            <v>0</v>
          </cell>
          <cell r="BE76">
            <v>0</v>
          </cell>
        </row>
        <row r="77">
          <cell r="E77">
            <v>0</v>
          </cell>
          <cell r="T77">
            <v>0</v>
          </cell>
          <cell r="AB77">
            <v>0</v>
          </cell>
          <cell r="AF77">
            <v>0</v>
          </cell>
          <cell r="AJ77">
            <v>0</v>
          </cell>
          <cell r="AN77">
            <v>0</v>
          </cell>
          <cell r="AS77">
            <v>0</v>
          </cell>
          <cell r="AW77">
            <v>0</v>
          </cell>
          <cell r="BA77">
            <v>0</v>
          </cell>
          <cell r="BE77">
            <v>0</v>
          </cell>
        </row>
        <row r="79">
          <cell r="E79">
            <v>0</v>
          </cell>
          <cell r="T79">
            <v>0</v>
          </cell>
          <cell r="AB79">
            <v>0</v>
          </cell>
          <cell r="AF79">
            <v>0</v>
          </cell>
          <cell r="AJ79">
            <v>0</v>
          </cell>
          <cell r="AN79">
            <v>0</v>
          </cell>
          <cell r="AS79">
            <v>0</v>
          </cell>
          <cell r="AW79">
            <v>0</v>
          </cell>
          <cell r="BA79">
            <v>0</v>
          </cell>
          <cell r="BE79">
            <v>0</v>
          </cell>
        </row>
        <row r="80">
          <cell r="E80">
            <v>0</v>
          </cell>
          <cell r="T80">
            <v>0</v>
          </cell>
          <cell r="AB80">
            <v>0</v>
          </cell>
          <cell r="AF80">
            <v>0</v>
          </cell>
          <cell r="AJ80">
            <v>0</v>
          </cell>
          <cell r="AN80">
            <v>0</v>
          </cell>
          <cell r="AS80">
            <v>0</v>
          </cell>
          <cell r="AW80">
            <v>0</v>
          </cell>
          <cell r="BA80">
            <v>0</v>
          </cell>
          <cell r="BE80">
            <v>0</v>
          </cell>
        </row>
        <row r="82">
          <cell r="E82">
            <v>0</v>
          </cell>
          <cell r="T82">
            <v>0</v>
          </cell>
          <cell r="AB82">
            <v>0</v>
          </cell>
          <cell r="AF82">
            <v>0</v>
          </cell>
          <cell r="AJ82">
            <v>0</v>
          </cell>
          <cell r="AN82">
            <v>0</v>
          </cell>
          <cell r="AS82">
            <v>0</v>
          </cell>
          <cell r="AW82">
            <v>0</v>
          </cell>
          <cell r="BA82">
            <v>0</v>
          </cell>
          <cell r="BE82">
            <v>0</v>
          </cell>
        </row>
        <row r="83">
          <cell r="E83">
            <v>0</v>
          </cell>
          <cell r="T83">
            <v>0</v>
          </cell>
          <cell r="AB83">
            <v>0</v>
          </cell>
          <cell r="AF83">
            <v>0</v>
          </cell>
          <cell r="AJ83">
            <v>0</v>
          </cell>
          <cell r="AN83">
            <v>0</v>
          </cell>
          <cell r="AS83">
            <v>0</v>
          </cell>
          <cell r="AW83">
            <v>0</v>
          </cell>
          <cell r="BA83">
            <v>0</v>
          </cell>
          <cell r="BE83">
            <v>0</v>
          </cell>
        </row>
        <row r="85">
          <cell r="E85">
            <v>0</v>
          </cell>
          <cell r="T85">
            <v>0</v>
          </cell>
          <cell r="AB85">
            <v>0</v>
          </cell>
          <cell r="AF85">
            <v>0</v>
          </cell>
          <cell r="AJ85">
            <v>0</v>
          </cell>
          <cell r="AN85">
            <v>0</v>
          </cell>
          <cell r="AS85">
            <v>0</v>
          </cell>
          <cell r="AW85">
            <v>0</v>
          </cell>
          <cell r="BA85">
            <v>0</v>
          </cell>
          <cell r="BE85">
            <v>0</v>
          </cell>
        </row>
        <row r="87">
          <cell r="E87">
            <v>0</v>
          </cell>
          <cell r="T87">
            <v>0</v>
          </cell>
          <cell r="AB87">
            <v>0</v>
          </cell>
          <cell r="AF87">
            <v>0</v>
          </cell>
          <cell r="AJ87">
            <v>0</v>
          </cell>
          <cell r="AN87">
            <v>0</v>
          </cell>
          <cell r="AS87">
            <v>0</v>
          </cell>
          <cell r="AW87">
            <v>0</v>
          </cell>
          <cell r="BA87">
            <v>0</v>
          </cell>
          <cell r="BE87">
            <v>0</v>
          </cell>
        </row>
        <row r="88">
          <cell r="E88">
            <v>0</v>
          </cell>
          <cell r="T88">
            <v>0</v>
          </cell>
          <cell r="AB88">
            <v>0</v>
          </cell>
          <cell r="AF88">
            <v>0</v>
          </cell>
          <cell r="AJ88">
            <v>0</v>
          </cell>
          <cell r="AN88">
            <v>0</v>
          </cell>
          <cell r="AS88">
            <v>0</v>
          </cell>
          <cell r="AW88">
            <v>0</v>
          </cell>
          <cell r="BA88">
            <v>0</v>
          </cell>
          <cell r="BE88">
            <v>0</v>
          </cell>
        </row>
        <row r="89">
          <cell r="E89">
            <v>0</v>
          </cell>
          <cell r="T89">
            <v>0</v>
          </cell>
          <cell r="AB89">
            <v>0</v>
          </cell>
          <cell r="AF89">
            <v>0</v>
          </cell>
          <cell r="AJ89">
            <v>0</v>
          </cell>
          <cell r="AN89">
            <v>0</v>
          </cell>
          <cell r="AS89">
            <v>0</v>
          </cell>
          <cell r="AW89">
            <v>0</v>
          </cell>
          <cell r="BA89">
            <v>0</v>
          </cell>
          <cell r="BE89">
            <v>0</v>
          </cell>
        </row>
        <row r="90">
          <cell r="E90">
            <v>0</v>
          </cell>
          <cell r="T90">
            <v>0</v>
          </cell>
          <cell r="AB90">
            <v>0</v>
          </cell>
          <cell r="AF90">
            <v>0</v>
          </cell>
          <cell r="AJ90">
            <v>0</v>
          </cell>
          <cell r="AN90">
            <v>0</v>
          </cell>
          <cell r="AS90">
            <v>0</v>
          </cell>
          <cell r="AW90">
            <v>0</v>
          </cell>
          <cell r="BA90">
            <v>0</v>
          </cell>
          <cell r="BE90">
            <v>0</v>
          </cell>
        </row>
        <row r="91">
          <cell r="E91">
            <v>0</v>
          </cell>
          <cell r="T91">
            <v>0</v>
          </cell>
          <cell r="AB91">
            <v>0</v>
          </cell>
          <cell r="AF91">
            <v>0</v>
          </cell>
          <cell r="AJ91">
            <v>0</v>
          </cell>
          <cell r="AN91">
            <v>0</v>
          </cell>
          <cell r="AS91">
            <v>0</v>
          </cell>
          <cell r="AW91">
            <v>0</v>
          </cell>
          <cell r="BA91">
            <v>0</v>
          </cell>
          <cell r="BE91">
            <v>0</v>
          </cell>
        </row>
        <row r="92">
          <cell r="E92">
            <v>0</v>
          </cell>
          <cell r="T92">
            <v>0</v>
          </cell>
          <cell r="AB92">
            <v>0</v>
          </cell>
          <cell r="AF92">
            <v>0</v>
          </cell>
          <cell r="AJ92">
            <v>0</v>
          </cell>
          <cell r="AN92">
            <v>0</v>
          </cell>
          <cell r="AS92">
            <v>0</v>
          </cell>
          <cell r="AW92">
            <v>0</v>
          </cell>
          <cell r="BA92">
            <v>0</v>
          </cell>
          <cell r="BE92">
            <v>0</v>
          </cell>
        </row>
        <row r="93">
          <cell r="E93">
            <v>0</v>
          </cell>
          <cell r="T93">
            <v>0</v>
          </cell>
          <cell r="AB93">
            <v>0</v>
          </cell>
          <cell r="AF93">
            <v>0</v>
          </cell>
          <cell r="AJ93">
            <v>0</v>
          </cell>
          <cell r="AN93">
            <v>0</v>
          </cell>
          <cell r="AS93">
            <v>0</v>
          </cell>
          <cell r="AW93">
            <v>0</v>
          </cell>
          <cell r="BA93">
            <v>0</v>
          </cell>
          <cell r="BE93">
            <v>0</v>
          </cell>
        </row>
        <row r="94">
          <cell r="E94">
            <v>0</v>
          </cell>
          <cell r="T94">
            <v>0</v>
          </cell>
          <cell r="AB94">
            <v>0</v>
          </cell>
          <cell r="AF94">
            <v>0</v>
          </cell>
          <cell r="AJ94">
            <v>0</v>
          </cell>
          <cell r="AN94">
            <v>0</v>
          </cell>
          <cell r="AS94">
            <v>0</v>
          </cell>
          <cell r="AW94">
            <v>0</v>
          </cell>
          <cell r="BA94">
            <v>0</v>
          </cell>
          <cell r="BE94">
            <v>0</v>
          </cell>
        </row>
        <row r="95">
          <cell r="E95">
            <v>0</v>
          </cell>
          <cell r="T95">
            <v>0</v>
          </cell>
          <cell r="AB95">
            <v>0</v>
          </cell>
          <cell r="AF95">
            <v>0</v>
          </cell>
          <cell r="AJ95">
            <v>0</v>
          </cell>
          <cell r="AN95">
            <v>0</v>
          </cell>
          <cell r="AS95">
            <v>0</v>
          </cell>
          <cell r="AW95">
            <v>0</v>
          </cell>
          <cell r="BA95">
            <v>0</v>
          </cell>
          <cell r="BE95">
            <v>0</v>
          </cell>
        </row>
        <row r="96">
          <cell r="E96">
            <v>0</v>
          </cell>
          <cell r="T96">
            <v>0</v>
          </cell>
          <cell r="AB96">
            <v>0</v>
          </cell>
          <cell r="AF96">
            <v>0</v>
          </cell>
          <cell r="AJ96">
            <v>0</v>
          </cell>
          <cell r="AN96">
            <v>0</v>
          </cell>
          <cell r="AS96">
            <v>0</v>
          </cell>
          <cell r="AW96">
            <v>0</v>
          </cell>
          <cell r="BA96">
            <v>0</v>
          </cell>
          <cell r="BE96">
            <v>0</v>
          </cell>
        </row>
        <row r="97">
          <cell r="E97">
            <v>0</v>
          </cell>
          <cell r="T97">
            <v>0</v>
          </cell>
          <cell r="AB97">
            <v>0</v>
          </cell>
          <cell r="AF97">
            <v>0</v>
          </cell>
          <cell r="AJ97">
            <v>0</v>
          </cell>
          <cell r="AN97">
            <v>0</v>
          </cell>
          <cell r="AS97">
            <v>0</v>
          </cell>
          <cell r="AW97">
            <v>0</v>
          </cell>
          <cell r="BA97">
            <v>0</v>
          </cell>
          <cell r="BE97">
            <v>0</v>
          </cell>
        </row>
        <row r="99">
          <cell r="E99">
            <v>0</v>
          </cell>
          <cell r="T99">
            <v>0</v>
          </cell>
          <cell r="AB99">
            <v>0</v>
          </cell>
          <cell r="AF99">
            <v>0</v>
          </cell>
          <cell r="AJ99">
            <v>0</v>
          </cell>
          <cell r="AN99">
            <v>0</v>
          </cell>
          <cell r="AS99">
            <v>0</v>
          </cell>
          <cell r="AW99">
            <v>0</v>
          </cell>
          <cell r="BA99">
            <v>0</v>
          </cell>
          <cell r="BE99">
            <v>0</v>
          </cell>
        </row>
        <row r="101">
          <cell r="E101">
            <v>0</v>
          </cell>
          <cell r="T101">
            <v>0</v>
          </cell>
          <cell r="AB101">
            <v>0</v>
          </cell>
          <cell r="AF101">
            <v>0</v>
          </cell>
          <cell r="AJ101">
            <v>0</v>
          </cell>
          <cell r="AN101">
            <v>0</v>
          </cell>
          <cell r="AS101">
            <v>0</v>
          </cell>
          <cell r="AW101">
            <v>0</v>
          </cell>
          <cell r="BA101">
            <v>0</v>
          </cell>
          <cell r="BE101">
            <v>0</v>
          </cell>
        </row>
        <row r="103">
          <cell r="E103">
            <v>0</v>
          </cell>
          <cell r="T103">
            <v>0</v>
          </cell>
          <cell r="AB103">
            <v>0</v>
          </cell>
          <cell r="AF103">
            <v>0</v>
          </cell>
          <cell r="AJ103">
            <v>0</v>
          </cell>
          <cell r="AN103">
            <v>0</v>
          </cell>
          <cell r="AS103">
            <v>0</v>
          </cell>
          <cell r="AW103">
            <v>0</v>
          </cell>
          <cell r="BA103">
            <v>0</v>
          </cell>
          <cell r="BE103">
            <v>0</v>
          </cell>
        </row>
        <row r="104">
          <cell r="E104">
            <v>0</v>
          </cell>
          <cell r="T104">
            <v>0</v>
          </cell>
          <cell r="AB104">
            <v>0</v>
          </cell>
          <cell r="AF104">
            <v>0</v>
          </cell>
          <cell r="AJ104">
            <v>0</v>
          </cell>
          <cell r="AN104">
            <v>0</v>
          </cell>
          <cell r="AS104">
            <v>0</v>
          </cell>
          <cell r="AW104">
            <v>0</v>
          </cell>
          <cell r="BA104">
            <v>0</v>
          </cell>
          <cell r="BE104">
            <v>0</v>
          </cell>
        </row>
        <row r="105">
          <cell r="E105">
            <v>0</v>
          </cell>
          <cell r="T105">
            <v>0</v>
          </cell>
          <cell r="AB105">
            <v>0</v>
          </cell>
          <cell r="AF105">
            <v>0</v>
          </cell>
          <cell r="AJ105">
            <v>0</v>
          </cell>
          <cell r="AN105">
            <v>0</v>
          </cell>
          <cell r="AS105">
            <v>0</v>
          </cell>
          <cell r="AW105">
            <v>0</v>
          </cell>
          <cell r="BA105">
            <v>0</v>
          </cell>
          <cell r="BE105">
            <v>0</v>
          </cell>
        </row>
        <row r="107">
          <cell r="E107">
            <v>0</v>
          </cell>
          <cell r="T107">
            <v>0</v>
          </cell>
          <cell r="AB107">
            <v>0</v>
          </cell>
          <cell r="AF107">
            <v>0</v>
          </cell>
          <cell r="AJ107">
            <v>0</v>
          </cell>
          <cell r="AN107">
            <v>0</v>
          </cell>
          <cell r="AS107">
            <v>0</v>
          </cell>
          <cell r="AW107">
            <v>0</v>
          </cell>
          <cell r="BA107">
            <v>0</v>
          </cell>
          <cell r="BE107">
            <v>0</v>
          </cell>
        </row>
        <row r="108">
          <cell r="E108">
            <v>0</v>
          </cell>
          <cell r="T108">
            <v>0</v>
          </cell>
          <cell r="AB108">
            <v>0</v>
          </cell>
          <cell r="AF108">
            <v>0</v>
          </cell>
          <cell r="AJ108">
            <v>0</v>
          </cell>
          <cell r="AN108">
            <v>0</v>
          </cell>
          <cell r="AS108">
            <v>0</v>
          </cell>
          <cell r="AW108">
            <v>0</v>
          </cell>
          <cell r="BA108">
            <v>0</v>
          </cell>
          <cell r="BE108">
            <v>0</v>
          </cell>
        </row>
        <row r="109">
          <cell r="E109">
            <v>0</v>
          </cell>
          <cell r="T109">
            <v>0</v>
          </cell>
          <cell r="AB109">
            <v>0</v>
          </cell>
          <cell r="AF109">
            <v>0</v>
          </cell>
          <cell r="AJ109">
            <v>0</v>
          </cell>
          <cell r="AN109">
            <v>0</v>
          </cell>
          <cell r="AS109">
            <v>0</v>
          </cell>
          <cell r="AW109">
            <v>0</v>
          </cell>
          <cell r="BA109">
            <v>0</v>
          </cell>
          <cell r="BE109">
            <v>0</v>
          </cell>
        </row>
        <row r="110">
          <cell r="E110">
            <v>0</v>
          </cell>
          <cell r="T110">
            <v>0</v>
          </cell>
          <cell r="AB110">
            <v>0</v>
          </cell>
          <cell r="AF110">
            <v>0</v>
          </cell>
          <cell r="AJ110">
            <v>0</v>
          </cell>
          <cell r="AN110">
            <v>0</v>
          </cell>
          <cell r="AS110">
            <v>0</v>
          </cell>
          <cell r="AW110">
            <v>0</v>
          </cell>
          <cell r="BA110">
            <v>0</v>
          </cell>
          <cell r="BE110">
            <v>0</v>
          </cell>
        </row>
        <row r="112">
          <cell r="E112">
            <v>0</v>
          </cell>
          <cell r="T112">
            <v>0</v>
          </cell>
          <cell r="AB112">
            <v>0</v>
          </cell>
          <cell r="AF112">
            <v>0</v>
          </cell>
          <cell r="AJ112">
            <v>0</v>
          </cell>
          <cell r="AN112">
            <v>0</v>
          </cell>
          <cell r="AS112">
            <v>0</v>
          </cell>
          <cell r="AW112">
            <v>0</v>
          </cell>
          <cell r="BA112">
            <v>0</v>
          </cell>
          <cell r="BE112">
            <v>0</v>
          </cell>
        </row>
        <row r="113">
          <cell r="E113">
            <v>0</v>
          </cell>
          <cell r="T113">
            <v>0</v>
          </cell>
          <cell r="AB113">
            <v>0</v>
          </cell>
          <cell r="AF113">
            <v>0</v>
          </cell>
          <cell r="AJ113">
            <v>0</v>
          </cell>
          <cell r="AN113">
            <v>0</v>
          </cell>
          <cell r="AS113">
            <v>0</v>
          </cell>
          <cell r="AW113">
            <v>0</v>
          </cell>
          <cell r="BA113">
            <v>0</v>
          </cell>
          <cell r="BE113">
            <v>0</v>
          </cell>
        </row>
        <row r="114">
          <cell r="E114">
            <v>0</v>
          </cell>
          <cell r="T114">
            <v>0</v>
          </cell>
          <cell r="AB114">
            <v>0</v>
          </cell>
          <cell r="AF114">
            <v>0</v>
          </cell>
          <cell r="AJ114">
            <v>0</v>
          </cell>
          <cell r="AN114">
            <v>0</v>
          </cell>
          <cell r="AS114">
            <v>0</v>
          </cell>
          <cell r="AW114">
            <v>0</v>
          </cell>
          <cell r="BA114">
            <v>0</v>
          </cell>
          <cell r="BE114">
            <v>0</v>
          </cell>
        </row>
        <row r="115">
          <cell r="E115">
            <v>0</v>
          </cell>
          <cell r="T115">
            <v>0</v>
          </cell>
          <cell r="AB115">
            <v>0</v>
          </cell>
          <cell r="AF115">
            <v>0</v>
          </cell>
          <cell r="AJ115">
            <v>0</v>
          </cell>
          <cell r="AN115">
            <v>0</v>
          </cell>
          <cell r="AS115">
            <v>0</v>
          </cell>
          <cell r="AW115">
            <v>0</v>
          </cell>
          <cell r="BA115">
            <v>0</v>
          </cell>
          <cell r="BE115">
            <v>0</v>
          </cell>
        </row>
        <row r="117">
          <cell r="E117">
            <v>0</v>
          </cell>
          <cell r="T117">
            <v>0</v>
          </cell>
          <cell r="AB117">
            <v>0</v>
          </cell>
          <cell r="AF117">
            <v>0</v>
          </cell>
          <cell r="AJ117">
            <v>0</v>
          </cell>
          <cell r="AN117">
            <v>0</v>
          </cell>
          <cell r="AS117">
            <v>0</v>
          </cell>
          <cell r="AW117">
            <v>0</v>
          </cell>
          <cell r="BA117">
            <v>0</v>
          </cell>
          <cell r="BE117">
            <v>0</v>
          </cell>
        </row>
        <row r="118">
          <cell r="E118">
            <v>0</v>
          </cell>
          <cell r="T118">
            <v>0</v>
          </cell>
          <cell r="AB118">
            <v>0</v>
          </cell>
          <cell r="AF118">
            <v>0</v>
          </cell>
          <cell r="AJ118">
            <v>0</v>
          </cell>
          <cell r="AN118">
            <v>0</v>
          </cell>
          <cell r="AS118">
            <v>0</v>
          </cell>
          <cell r="AW118">
            <v>0</v>
          </cell>
          <cell r="BA118">
            <v>0</v>
          </cell>
          <cell r="BE118">
            <v>0</v>
          </cell>
        </row>
        <row r="119">
          <cell r="E119">
            <v>0</v>
          </cell>
          <cell r="T119">
            <v>0</v>
          </cell>
          <cell r="AB119">
            <v>0</v>
          </cell>
          <cell r="AF119">
            <v>0</v>
          </cell>
          <cell r="AJ119">
            <v>0</v>
          </cell>
          <cell r="AN119">
            <v>0</v>
          </cell>
          <cell r="AS119">
            <v>0</v>
          </cell>
          <cell r="AW119">
            <v>0</v>
          </cell>
          <cell r="BA119">
            <v>0</v>
          </cell>
          <cell r="BE119">
            <v>0</v>
          </cell>
        </row>
        <row r="120">
          <cell r="E120">
            <v>0</v>
          </cell>
          <cell r="T120">
            <v>0</v>
          </cell>
          <cell r="AB120">
            <v>0</v>
          </cell>
          <cell r="AF120">
            <v>0</v>
          </cell>
          <cell r="AJ120">
            <v>0</v>
          </cell>
          <cell r="AN120">
            <v>0</v>
          </cell>
          <cell r="AS120">
            <v>0</v>
          </cell>
          <cell r="AW120">
            <v>0</v>
          </cell>
          <cell r="BA120">
            <v>0</v>
          </cell>
          <cell r="BE120">
            <v>0</v>
          </cell>
        </row>
        <row r="125">
          <cell r="E125">
            <v>0</v>
          </cell>
          <cell r="G125">
            <v>0</v>
          </cell>
          <cell r="T125">
            <v>0</v>
          </cell>
          <cell r="AB125">
            <v>0</v>
          </cell>
          <cell r="AF125">
            <v>0</v>
          </cell>
          <cell r="AJ125">
            <v>0</v>
          </cell>
          <cell r="AN125">
            <v>0</v>
          </cell>
          <cell r="AS125">
            <v>0</v>
          </cell>
          <cell r="AW125">
            <v>0</v>
          </cell>
          <cell r="BA125">
            <v>0</v>
          </cell>
          <cell r="BE125">
            <v>0</v>
          </cell>
        </row>
        <row r="126">
          <cell r="E126">
            <v>0</v>
          </cell>
          <cell r="G126">
            <v>0</v>
          </cell>
          <cell r="T126">
            <v>0</v>
          </cell>
          <cell r="AB126">
            <v>0</v>
          </cell>
          <cell r="AF126">
            <v>0</v>
          </cell>
          <cell r="AJ126">
            <v>0</v>
          </cell>
          <cell r="AN126">
            <v>0</v>
          </cell>
          <cell r="AS126">
            <v>0</v>
          </cell>
          <cell r="AW126">
            <v>0</v>
          </cell>
          <cell r="BA126">
            <v>0</v>
          </cell>
          <cell r="BE126">
            <v>0</v>
          </cell>
        </row>
        <row r="127">
          <cell r="E127">
            <v>0</v>
          </cell>
          <cell r="G127">
            <v>0</v>
          </cell>
          <cell r="T127">
            <v>0</v>
          </cell>
          <cell r="AB127">
            <v>0</v>
          </cell>
          <cell r="AF127">
            <v>0</v>
          </cell>
          <cell r="AJ127">
            <v>0</v>
          </cell>
          <cell r="AN127">
            <v>0</v>
          </cell>
          <cell r="AS127">
            <v>0</v>
          </cell>
          <cell r="AW127">
            <v>0</v>
          </cell>
          <cell r="BA127">
            <v>0</v>
          </cell>
          <cell r="BE127">
            <v>0</v>
          </cell>
        </row>
        <row r="128">
          <cell r="E128">
            <v>0</v>
          </cell>
          <cell r="G128">
            <v>0</v>
          </cell>
          <cell r="T128">
            <v>0</v>
          </cell>
          <cell r="AB128">
            <v>0</v>
          </cell>
          <cell r="AF128">
            <v>0</v>
          </cell>
          <cell r="AJ128">
            <v>0</v>
          </cell>
          <cell r="AN128">
            <v>0</v>
          </cell>
          <cell r="AS128">
            <v>0</v>
          </cell>
          <cell r="AW128">
            <v>0</v>
          </cell>
          <cell r="BA128">
            <v>0</v>
          </cell>
          <cell r="BE128">
            <v>0</v>
          </cell>
        </row>
        <row r="129">
          <cell r="E129">
            <v>0</v>
          </cell>
        </row>
        <row r="134">
          <cell r="E134">
            <v>5000</v>
          </cell>
          <cell r="T134">
            <v>5000</v>
          </cell>
          <cell r="AB134">
            <v>0</v>
          </cell>
          <cell r="AF134">
            <v>0</v>
          </cell>
          <cell r="AJ134">
            <v>0</v>
          </cell>
          <cell r="AN134">
            <v>0</v>
          </cell>
          <cell r="AS134">
            <v>0</v>
          </cell>
          <cell r="AW134">
            <v>0</v>
          </cell>
          <cell r="BA134">
            <v>0</v>
          </cell>
          <cell r="BE134">
            <v>0</v>
          </cell>
        </row>
        <row r="141">
          <cell r="E141">
            <v>805000</v>
          </cell>
          <cell r="T141">
            <v>805000</v>
          </cell>
          <cell r="AB141">
            <v>14233</v>
          </cell>
          <cell r="AF141">
            <v>635338</v>
          </cell>
          <cell r="AJ141">
            <v>26250</v>
          </cell>
          <cell r="AN141">
            <v>0</v>
          </cell>
          <cell r="AS141">
            <v>14233</v>
          </cell>
          <cell r="AW141">
            <v>635338</v>
          </cell>
          <cell r="BA141">
            <v>0</v>
          </cell>
          <cell r="BE141">
            <v>0</v>
          </cell>
        </row>
        <row r="142">
          <cell r="E142">
            <v>0</v>
          </cell>
          <cell r="T142">
            <v>0</v>
          </cell>
          <cell r="AB142">
            <v>0</v>
          </cell>
          <cell r="AF142">
            <v>0</v>
          </cell>
          <cell r="AJ142">
            <v>0</v>
          </cell>
          <cell r="AN142">
            <v>0</v>
          </cell>
          <cell r="AS142">
            <v>0</v>
          </cell>
          <cell r="AW142">
            <v>0</v>
          </cell>
          <cell r="BA142">
            <v>0</v>
          </cell>
          <cell r="BE142">
            <v>0</v>
          </cell>
        </row>
        <row r="144">
          <cell r="E144">
            <v>5459160</v>
          </cell>
          <cell r="T144">
            <v>5459160</v>
          </cell>
          <cell r="AB144">
            <v>703425.11</v>
          </cell>
          <cell r="AF144">
            <v>3909080.03</v>
          </cell>
          <cell r="AJ144">
            <v>406305.63</v>
          </cell>
          <cell r="AN144">
            <v>0</v>
          </cell>
          <cell r="AS144">
            <v>642427.41</v>
          </cell>
          <cell r="AW144">
            <v>3935784.73</v>
          </cell>
          <cell r="BA144">
            <v>296672.63</v>
          </cell>
          <cell r="BE144">
            <v>0</v>
          </cell>
        </row>
        <row r="145">
          <cell r="E145">
            <v>0</v>
          </cell>
          <cell r="T145">
            <v>0</v>
          </cell>
          <cell r="AB145">
            <v>0</v>
          </cell>
          <cell r="AF145">
            <v>0</v>
          </cell>
          <cell r="AJ145">
            <v>0</v>
          </cell>
          <cell r="AN145">
            <v>0</v>
          </cell>
          <cell r="AS145">
            <v>0</v>
          </cell>
          <cell r="AW145">
            <v>0</v>
          </cell>
          <cell r="BA145">
            <v>0</v>
          </cell>
          <cell r="BE145">
            <v>0</v>
          </cell>
        </row>
        <row r="147">
          <cell r="E147">
            <v>756000</v>
          </cell>
          <cell r="T147">
            <v>756000</v>
          </cell>
          <cell r="AB147">
            <v>0</v>
          </cell>
          <cell r="AF147">
            <v>513192.65</v>
          </cell>
          <cell r="AJ147">
            <v>17150</v>
          </cell>
          <cell r="AN147">
            <v>0</v>
          </cell>
          <cell r="AS147">
            <v>0</v>
          </cell>
          <cell r="AW147">
            <v>513192.65</v>
          </cell>
          <cell r="BA147">
            <v>17150</v>
          </cell>
          <cell r="BE147">
            <v>0</v>
          </cell>
        </row>
        <row r="148">
          <cell r="E148">
            <v>0</v>
          </cell>
          <cell r="T148">
            <v>0</v>
          </cell>
          <cell r="AB148">
            <v>0</v>
          </cell>
          <cell r="AF148">
            <v>0</v>
          </cell>
          <cell r="AJ148">
            <v>0</v>
          </cell>
          <cell r="AN148">
            <v>0</v>
          </cell>
          <cell r="AS148">
            <v>0</v>
          </cell>
          <cell r="AW148">
            <v>0</v>
          </cell>
          <cell r="BA148">
            <v>0</v>
          </cell>
          <cell r="BE148">
            <v>0</v>
          </cell>
        </row>
        <row r="149">
          <cell r="E149">
            <v>250000</v>
          </cell>
          <cell r="T149">
            <v>250000</v>
          </cell>
          <cell r="AB149">
            <v>0</v>
          </cell>
          <cell r="AF149">
            <v>250000</v>
          </cell>
          <cell r="AJ149">
            <v>0</v>
          </cell>
          <cell r="AN149">
            <v>0</v>
          </cell>
          <cell r="AS149">
            <v>0</v>
          </cell>
          <cell r="AW149">
            <v>250000</v>
          </cell>
          <cell r="BA149">
            <v>0</v>
          </cell>
          <cell r="BE149">
            <v>0</v>
          </cell>
        </row>
        <row r="150">
          <cell r="E150">
            <v>0</v>
          </cell>
          <cell r="T150">
            <v>0</v>
          </cell>
          <cell r="AB150">
            <v>0</v>
          </cell>
          <cell r="AF150">
            <v>0</v>
          </cell>
          <cell r="AJ150">
            <v>0</v>
          </cell>
          <cell r="AN150">
            <v>0</v>
          </cell>
          <cell r="AS150">
            <v>0</v>
          </cell>
          <cell r="AW150">
            <v>0</v>
          </cell>
          <cell r="BA150">
            <v>0</v>
          </cell>
          <cell r="BE150">
            <v>0</v>
          </cell>
        </row>
        <row r="152">
          <cell r="E152">
            <v>0</v>
          </cell>
          <cell r="T152">
            <v>0</v>
          </cell>
          <cell r="AB152">
            <v>0</v>
          </cell>
          <cell r="AF152">
            <v>0</v>
          </cell>
          <cell r="AJ152">
            <v>0</v>
          </cell>
          <cell r="AN152">
            <v>0</v>
          </cell>
          <cell r="AS152">
            <v>0</v>
          </cell>
          <cell r="AW152">
            <v>0</v>
          </cell>
          <cell r="BA152">
            <v>0</v>
          </cell>
          <cell r="BE152">
            <v>0</v>
          </cell>
        </row>
        <row r="154">
          <cell r="E154">
            <v>0</v>
          </cell>
          <cell r="T154">
            <v>0</v>
          </cell>
          <cell r="AB154">
            <v>0</v>
          </cell>
          <cell r="AF154">
            <v>0</v>
          </cell>
          <cell r="AJ154">
            <v>0</v>
          </cell>
          <cell r="AN154">
            <v>0</v>
          </cell>
          <cell r="AS154">
            <v>0</v>
          </cell>
          <cell r="AW154">
            <v>0</v>
          </cell>
          <cell r="BA154">
            <v>0</v>
          </cell>
          <cell r="BE154">
            <v>0</v>
          </cell>
        </row>
        <row r="155">
          <cell r="E155">
            <v>0</v>
          </cell>
          <cell r="T155">
            <v>0</v>
          </cell>
          <cell r="AB155">
            <v>0</v>
          </cell>
          <cell r="AF155">
            <v>0</v>
          </cell>
          <cell r="AJ155">
            <v>0</v>
          </cell>
          <cell r="AN155">
            <v>0</v>
          </cell>
          <cell r="AS155">
            <v>0</v>
          </cell>
          <cell r="AW155">
            <v>0</v>
          </cell>
          <cell r="BA155">
            <v>0</v>
          </cell>
          <cell r="BE155">
            <v>0</v>
          </cell>
        </row>
        <row r="157">
          <cell r="E157">
            <v>0</v>
          </cell>
          <cell r="T157">
            <v>0</v>
          </cell>
          <cell r="AB157">
            <v>0</v>
          </cell>
          <cell r="AF157">
            <v>0</v>
          </cell>
          <cell r="AJ157">
            <v>0</v>
          </cell>
          <cell r="AN157">
            <v>0</v>
          </cell>
          <cell r="AS157">
            <v>0</v>
          </cell>
          <cell r="AW157">
            <v>0</v>
          </cell>
          <cell r="BA157">
            <v>0</v>
          </cell>
          <cell r="BE157">
            <v>0</v>
          </cell>
        </row>
        <row r="159">
          <cell r="E159">
            <v>10000</v>
          </cell>
          <cell r="T159">
            <v>10000</v>
          </cell>
          <cell r="AB159">
            <v>0</v>
          </cell>
          <cell r="AF159">
            <v>10000</v>
          </cell>
          <cell r="AJ159">
            <v>0</v>
          </cell>
          <cell r="AN159">
            <v>0</v>
          </cell>
          <cell r="AS159">
            <v>0</v>
          </cell>
          <cell r="AW159">
            <v>10000</v>
          </cell>
          <cell r="BA159">
            <v>0</v>
          </cell>
          <cell r="BE159">
            <v>0</v>
          </cell>
        </row>
        <row r="160">
          <cell r="E160">
            <v>0</v>
          </cell>
          <cell r="T160">
            <v>0</v>
          </cell>
          <cell r="AB160">
            <v>0</v>
          </cell>
          <cell r="AF160">
            <v>0</v>
          </cell>
          <cell r="AJ160">
            <v>0</v>
          </cell>
          <cell r="AN160">
            <v>0</v>
          </cell>
          <cell r="AS160">
            <v>0</v>
          </cell>
          <cell r="AW160">
            <v>0</v>
          </cell>
          <cell r="BA160">
            <v>0</v>
          </cell>
          <cell r="BE160">
            <v>0</v>
          </cell>
        </row>
        <row r="161">
          <cell r="E161">
            <v>0</v>
          </cell>
          <cell r="T161">
            <v>0</v>
          </cell>
          <cell r="AB161">
            <v>0</v>
          </cell>
          <cell r="AF161">
            <v>0</v>
          </cell>
          <cell r="AJ161">
            <v>0</v>
          </cell>
          <cell r="AN161">
            <v>0</v>
          </cell>
          <cell r="AS161">
            <v>0</v>
          </cell>
          <cell r="AW161">
            <v>0</v>
          </cell>
          <cell r="BA161">
            <v>0</v>
          </cell>
          <cell r="BE161">
            <v>0</v>
          </cell>
        </row>
        <row r="162">
          <cell r="E162">
            <v>0</v>
          </cell>
          <cell r="T162">
            <v>0</v>
          </cell>
          <cell r="AB162">
            <v>0</v>
          </cell>
          <cell r="AF162">
            <v>0</v>
          </cell>
          <cell r="AJ162">
            <v>0</v>
          </cell>
          <cell r="AN162">
            <v>0</v>
          </cell>
          <cell r="AS162">
            <v>0</v>
          </cell>
          <cell r="AW162">
            <v>0</v>
          </cell>
          <cell r="BA162">
            <v>0</v>
          </cell>
          <cell r="BE162">
            <v>0</v>
          </cell>
        </row>
        <row r="164">
          <cell r="E164">
            <v>1000000</v>
          </cell>
          <cell r="T164">
            <v>1000000</v>
          </cell>
          <cell r="AB164">
            <v>0</v>
          </cell>
          <cell r="AF164">
            <v>1000000</v>
          </cell>
          <cell r="AJ164">
            <v>0</v>
          </cell>
          <cell r="AN164">
            <v>0</v>
          </cell>
          <cell r="AS164">
            <v>0</v>
          </cell>
          <cell r="AW164">
            <v>1000000</v>
          </cell>
          <cell r="BA164">
            <v>0</v>
          </cell>
          <cell r="BE164">
            <v>0</v>
          </cell>
        </row>
        <row r="166">
          <cell r="E166">
            <v>0</v>
          </cell>
          <cell r="T166">
            <v>0</v>
          </cell>
          <cell r="AB166">
            <v>0</v>
          </cell>
          <cell r="AF166">
            <v>0</v>
          </cell>
          <cell r="AJ166">
            <v>0</v>
          </cell>
          <cell r="AN166">
            <v>0</v>
          </cell>
          <cell r="AS166">
            <v>0</v>
          </cell>
          <cell r="AW166">
            <v>0</v>
          </cell>
          <cell r="BA166">
            <v>0</v>
          </cell>
          <cell r="BE166">
            <v>0</v>
          </cell>
        </row>
        <row r="168">
          <cell r="E168">
            <v>0</v>
          </cell>
          <cell r="T168">
            <v>0</v>
          </cell>
          <cell r="AB168">
            <v>0</v>
          </cell>
          <cell r="AF168">
            <v>0</v>
          </cell>
          <cell r="AJ168">
            <v>0</v>
          </cell>
          <cell r="AN168">
            <v>0</v>
          </cell>
          <cell r="AS168">
            <v>0</v>
          </cell>
          <cell r="AW168">
            <v>0</v>
          </cell>
          <cell r="BA168">
            <v>0</v>
          </cell>
          <cell r="BE168">
            <v>0</v>
          </cell>
        </row>
        <row r="169">
          <cell r="E169">
            <v>0</v>
          </cell>
          <cell r="T169">
            <v>0</v>
          </cell>
          <cell r="AB169">
            <v>0</v>
          </cell>
          <cell r="AF169">
            <v>0</v>
          </cell>
          <cell r="AJ169">
            <v>0</v>
          </cell>
          <cell r="AN169">
            <v>0</v>
          </cell>
          <cell r="AS169">
            <v>0</v>
          </cell>
          <cell r="AW169">
            <v>0</v>
          </cell>
          <cell r="BA169">
            <v>0</v>
          </cell>
          <cell r="BE169">
            <v>0</v>
          </cell>
        </row>
        <row r="171">
          <cell r="E171">
            <v>0</v>
          </cell>
          <cell r="T171">
            <v>0</v>
          </cell>
          <cell r="AB171">
            <v>0</v>
          </cell>
          <cell r="AF171">
            <v>0</v>
          </cell>
          <cell r="AJ171">
            <v>0</v>
          </cell>
          <cell r="AN171">
            <v>0</v>
          </cell>
          <cell r="AS171">
            <v>0</v>
          </cell>
          <cell r="AW171">
            <v>0</v>
          </cell>
          <cell r="BA171">
            <v>0</v>
          </cell>
          <cell r="BE171">
            <v>0</v>
          </cell>
        </row>
        <row r="172">
          <cell r="E172">
            <v>0</v>
          </cell>
          <cell r="T172">
            <v>0</v>
          </cell>
          <cell r="AB172">
            <v>0</v>
          </cell>
          <cell r="AF172">
            <v>0</v>
          </cell>
          <cell r="AJ172">
            <v>0</v>
          </cell>
          <cell r="AN172">
            <v>0</v>
          </cell>
          <cell r="AS172">
            <v>0</v>
          </cell>
          <cell r="AW172">
            <v>0</v>
          </cell>
          <cell r="BA172">
            <v>0</v>
          </cell>
          <cell r="BE172">
            <v>0</v>
          </cell>
        </row>
        <row r="174">
          <cell r="E174">
            <v>0</v>
          </cell>
          <cell r="T174">
            <v>0</v>
          </cell>
          <cell r="AB174">
            <v>0</v>
          </cell>
          <cell r="AF174">
            <v>0</v>
          </cell>
          <cell r="AJ174">
            <v>0</v>
          </cell>
          <cell r="AN174">
            <v>0</v>
          </cell>
          <cell r="AS174">
            <v>0</v>
          </cell>
          <cell r="AW174">
            <v>0</v>
          </cell>
          <cell r="BA174">
            <v>0</v>
          </cell>
          <cell r="BE174">
            <v>0</v>
          </cell>
        </row>
        <row r="175">
          <cell r="E175">
            <v>0</v>
          </cell>
          <cell r="T175">
            <v>0</v>
          </cell>
          <cell r="AB175">
            <v>0</v>
          </cell>
          <cell r="AF175">
            <v>0</v>
          </cell>
          <cell r="AJ175">
            <v>0</v>
          </cell>
          <cell r="AN175">
            <v>0</v>
          </cell>
          <cell r="AS175">
            <v>0</v>
          </cell>
          <cell r="AW175">
            <v>0</v>
          </cell>
          <cell r="BA175">
            <v>0</v>
          </cell>
          <cell r="BE175">
            <v>0</v>
          </cell>
        </row>
        <row r="177">
          <cell r="E177">
            <v>0</v>
          </cell>
          <cell r="T177">
            <v>0</v>
          </cell>
          <cell r="AB177">
            <v>0</v>
          </cell>
          <cell r="AF177">
            <v>0</v>
          </cell>
          <cell r="AJ177">
            <v>0</v>
          </cell>
          <cell r="AN177">
            <v>0</v>
          </cell>
          <cell r="AS177">
            <v>0</v>
          </cell>
          <cell r="AW177">
            <v>0</v>
          </cell>
          <cell r="BA177">
            <v>0</v>
          </cell>
          <cell r="BE177">
            <v>0</v>
          </cell>
        </row>
        <row r="179">
          <cell r="E179">
            <v>0</v>
          </cell>
          <cell r="T179">
            <v>0</v>
          </cell>
          <cell r="AB179">
            <v>0</v>
          </cell>
          <cell r="AF179">
            <v>0</v>
          </cell>
          <cell r="AJ179">
            <v>0</v>
          </cell>
          <cell r="AN179">
            <v>0</v>
          </cell>
          <cell r="AS179">
            <v>0</v>
          </cell>
          <cell r="AW179">
            <v>0</v>
          </cell>
          <cell r="BA179">
            <v>0</v>
          </cell>
          <cell r="BE179">
            <v>0</v>
          </cell>
        </row>
        <row r="180">
          <cell r="E180">
            <v>0</v>
          </cell>
          <cell r="T180">
            <v>0</v>
          </cell>
          <cell r="AB180">
            <v>0</v>
          </cell>
          <cell r="AF180">
            <v>0</v>
          </cell>
          <cell r="AJ180">
            <v>0</v>
          </cell>
          <cell r="AN180">
            <v>0</v>
          </cell>
          <cell r="AS180">
            <v>0</v>
          </cell>
          <cell r="AW180">
            <v>0</v>
          </cell>
          <cell r="BA180">
            <v>0</v>
          </cell>
          <cell r="BE180">
            <v>0</v>
          </cell>
        </row>
        <row r="181">
          <cell r="E181">
            <v>0</v>
          </cell>
          <cell r="T181">
            <v>0</v>
          </cell>
          <cell r="AB181">
            <v>0</v>
          </cell>
          <cell r="AF181">
            <v>0</v>
          </cell>
          <cell r="AJ181">
            <v>0</v>
          </cell>
          <cell r="AN181">
            <v>0</v>
          </cell>
          <cell r="AS181">
            <v>0</v>
          </cell>
          <cell r="AW181">
            <v>0</v>
          </cell>
          <cell r="BA181">
            <v>0</v>
          </cell>
          <cell r="BE181">
            <v>0</v>
          </cell>
        </row>
        <row r="182">
          <cell r="E182">
            <v>0</v>
          </cell>
          <cell r="T182">
            <v>0</v>
          </cell>
          <cell r="AB182">
            <v>0</v>
          </cell>
          <cell r="AF182">
            <v>0</v>
          </cell>
          <cell r="AJ182">
            <v>0</v>
          </cell>
          <cell r="AN182">
            <v>0</v>
          </cell>
          <cell r="AS182">
            <v>0</v>
          </cell>
          <cell r="AW182">
            <v>0</v>
          </cell>
          <cell r="BA182">
            <v>0</v>
          </cell>
          <cell r="BE182">
            <v>0</v>
          </cell>
        </row>
        <row r="183">
          <cell r="E183">
            <v>0</v>
          </cell>
          <cell r="T183">
            <v>0</v>
          </cell>
          <cell r="AB183">
            <v>0</v>
          </cell>
          <cell r="AF183">
            <v>0</v>
          </cell>
          <cell r="AJ183">
            <v>0</v>
          </cell>
          <cell r="AN183">
            <v>0</v>
          </cell>
          <cell r="AS183">
            <v>0</v>
          </cell>
          <cell r="AW183">
            <v>0</v>
          </cell>
          <cell r="BA183">
            <v>0</v>
          </cell>
          <cell r="BE183">
            <v>0</v>
          </cell>
        </row>
        <row r="184">
          <cell r="E184">
            <v>0</v>
          </cell>
          <cell r="T184">
            <v>0</v>
          </cell>
          <cell r="AB184">
            <v>0</v>
          </cell>
          <cell r="AF184">
            <v>0</v>
          </cell>
          <cell r="AJ184">
            <v>0</v>
          </cell>
          <cell r="AN184">
            <v>0</v>
          </cell>
          <cell r="AS184">
            <v>0</v>
          </cell>
          <cell r="AW184">
            <v>0</v>
          </cell>
          <cell r="BA184">
            <v>0</v>
          </cell>
          <cell r="BE184">
            <v>0</v>
          </cell>
        </row>
        <row r="185">
          <cell r="E185">
            <v>0</v>
          </cell>
          <cell r="T185">
            <v>0</v>
          </cell>
          <cell r="AB185">
            <v>0</v>
          </cell>
          <cell r="AF185">
            <v>0</v>
          </cell>
          <cell r="AJ185">
            <v>0</v>
          </cell>
          <cell r="AN185">
            <v>0</v>
          </cell>
          <cell r="AS185">
            <v>0</v>
          </cell>
          <cell r="AW185">
            <v>0</v>
          </cell>
          <cell r="BA185">
            <v>0</v>
          </cell>
          <cell r="BE185">
            <v>0</v>
          </cell>
        </row>
        <row r="186">
          <cell r="E186">
            <v>0</v>
          </cell>
          <cell r="T186">
            <v>0</v>
          </cell>
          <cell r="AB186">
            <v>0</v>
          </cell>
          <cell r="AF186">
            <v>0</v>
          </cell>
          <cell r="AJ186">
            <v>0</v>
          </cell>
          <cell r="AN186">
            <v>0</v>
          </cell>
          <cell r="AS186">
            <v>0</v>
          </cell>
          <cell r="AW186">
            <v>0</v>
          </cell>
          <cell r="BA186">
            <v>0</v>
          </cell>
          <cell r="BE186">
            <v>0</v>
          </cell>
        </row>
        <row r="187">
          <cell r="E187">
            <v>0</v>
          </cell>
          <cell r="T187">
            <v>0</v>
          </cell>
          <cell r="AB187">
            <v>0</v>
          </cell>
          <cell r="AF187">
            <v>0</v>
          </cell>
          <cell r="AJ187">
            <v>0</v>
          </cell>
          <cell r="AN187">
            <v>0</v>
          </cell>
          <cell r="AS187">
            <v>0</v>
          </cell>
          <cell r="AW187">
            <v>0</v>
          </cell>
          <cell r="BA187">
            <v>0</v>
          </cell>
          <cell r="BE187">
            <v>0</v>
          </cell>
        </row>
        <row r="188">
          <cell r="E188">
            <v>0</v>
          </cell>
          <cell r="T188">
            <v>0</v>
          </cell>
          <cell r="AB188">
            <v>0</v>
          </cell>
          <cell r="AF188">
            <v>0</v>
          </cell>
          <cell r="AJ188">
            <v>0</v>
          </cell>
          <cell r="AN188">
            <v>0</v>
          </cell>
          <cell r="AS188">
            <v>0</v>
          </cell>
          <cell r="AW188">
            <v>0</v>
          </cell>
          <cell r="BA188">
            <v>0</v>
          </cell>
          <cell r="BE188">
            <v>0</v>
          </cell>
        </row>
        <row r="189">
          <cell r="E189">
            <v>0</v>
          </cell>
          <cell r="T189">
            <v>0</v>
          </cell>
          <cell r="AB189">
            <v>0</v>
          </cell>
          <cell r="AF189">
            <v>0</v>
          </cell>
          <cell r="AJ189">
            <v>0</v>
          </cell>
          <cell r="AN189">
            <v>0</v>
          </cell>
          <cell r="AS189">
            <v>0</v>
          </cell>
          <cell r="AW189">
            <v>0</v>
          </cell>
          <cell r="BA189">
            <v>0</v>
          </cell>
          <cell r="BE189">
            <v>0</v>
          </cell>
        </row>
        <row r="191">
          <cell r="E191">
            <v>0</v>
          </cell>
          <cell r="T191">
            <v>0</v>
          </cell>
          <cell r="AB191">
            <v>0</v>
          </cell>
          <cell r="AF191">
            <v>0</v>
          </cell>
          <cell r="AJ191">
            <v>0</v>
          </cell>
          <cell r="AN191">
            <v>0</v>
          </cell>
          <cell r="AS191">
            <v>0</v>
          </cell>
          <cell r="AW191">
            <v>0</v>
          </cell>
          <cell r="BA191">
            <v>0</v>
          </cell>
          <cell r="BE191">
            <v>0</v>
          </cell>
        </row>
        <row r="193">
          <cell r="E193">
            <v>0</v>
          </cell>
          <cell r="T193">
            <v>0</v>
          </cell>
          <cell r="AB193">
            <v>0</v>
          </cell>
          <cell r="AF193">
            <v>0</v>
          </cell>
          <cell r="AJ193">
            <v>0</v>
          </cell>
          <cell r="AN193">
            <v>0</v>
          </cell>
          <cell r="AS193">
            <v>0</v>
          </cell>
          <cell r="AW193">
            <v>0</v>
          </cell>
          <cell r="BA193">
            <v>0</v>
          </cell>
          <cell r="BE193">
            <v>0</v>
          </cell>
        </row>
        <row r="195">
          <cell r="E195">
            <v>0</v>
          </cell>
          <cell r="T195">
            <v>0</v>
          </cell>
          <cell r="AB195">
            <v>0</v>
          </cell>
          <cell r="AF195">
            <v>0</v>
          </cell>
          <cell r="AJ195">
            <v>0</v>
          </cell>
          <cell r="AN195">
            <v>0</v>
          </cell>
          <cell r="AS195">
            <v>0</v>
          </cell>
          <cell r="AW195">
            <v>0</v>
          </cell>
          <cell r="BA195">
            <v>0</v>
          </cell>
          <cell r="BE195">
            <v>0</v>
          </cell>
        </row>
        <row r="196">
          <cell r="E196">
            <v>0</v>
          </cell>
          <cell r="T196">
            <v>0</v>
          </cell>
          <cell r="AB196">
            <v>0</v>
          </cell>
          <cell r="AF196">
            <v>0</v>
          </cell>
          <cell r="AJ196">
            <v>0</v>
          </cell>
          <cell r="AN196">
            <v>0</v>
          </cell>
          <cell r="AS196">
            <v>0</v>
          </cell>
          <cell r="AW196">
            <v>0</v>
          </cell>
          <cell r="BA196">
            <v>0</v>
          </cell>
          <cell r="BE196">
            <v>0</v>
          </cell>
        </row>
        <row r="197">
          <cell r="E197">
            <v>0</v>
          </cell>
          <cell r="T197">
            <v>0</v>
          </cell>
          <cell r="AB197">
            <v>0</v>
          </cell>
          <cell r="AF197">
            <v>0</v>
          </cell>
          <cell r="AJ197">
            <v>0</v>
          </cell>
          <cell r="AN197">
            <v>0</v>
          </cell>
          <cell r="AS197">
            <v>0</v>
          </cell>
          <cell r="AW197">
            <v>0</v>
          </cell>
          <cell r="BA197">
            <v>0</v>
          </cell>
          <cell r="BE197">
            <v>0</v>
          </cell>
        </row>
        <row r="199">
          <cell r="E199">
            <v>0</v>
          </cell>
          <cell r="T199">
            <v>0</v>
          </cell>
          <cell r="AB199">
            <v>0</v>
          </cell>
          <cell r="AF199">
            <v>0</v>
          </cell>
          <cell r="AJ199">
            <v>0</v>
          </cell>
          <cell r="AN199">
            <v>0</v>
          </cell>
          <cell r="AS199">
            <v>0</v>
          </cell>
          <cell r="AW199">
            <v>0</v>
          </cell>
          <cell r="BA199">
            <v>0</v>
          </cell>
          <cell r="BE199">
            <v>0</v>
          </cell>
        </row>
        <row r="200">
          <cell r="E200">
            <v>0</v>
          </cell>
          <cell r="T200">
            <v>0</v>
          </cell>
          <cell r="AB200">
            <v>0</v>
          </cell>
          <cell r="AF200">
            <v>0</v>
          </cell>
          <cell r="AJ200">
            <v>0</v>
          </cell>
          <cell r="AN200">
            <v>0</v>
          </cell>
          <cell r="AS200">
            <v>0</v>
          </cell>
          <cell r="AW200">
            <v>0</v>
          </cell>
          <cell r="BA200">
            <v>0</v>
          </cell>
          <cell r="BE200">
            <v>0</v>
          </cell>
        </row>
        <row r="201">
          <cell r="E201">
            <v>0</v>
          </cell>
          <cell r="T201">
            <v>0</v>
          </cell>
          <cell r="AB201">
            <v>0</v>
          </cell>
          <cell r="AF201">
            <v>0</v>
          </cell>
          <cell r="AJ201">
            <v>0</v>
          </cell>
          <cell r="AN201">
            <v>0</v>
          </cell>
          <cell r="AS201">
            <v>0</v>
          </cell>
          <cell r="AW201">
            <v>0</v>
          </cell>
          <cell r="BA201">
            <v>0</v>
          </cell>
          <cell r="BE201">
            <v>0</v>
          </cell>
        </row>
        <row r="202">
          <cell r="E202">
            <v>0</v>
          </cell>
          <cell r="T202">
            <v>0</v>
          </cell>
          <cell r="AB202">
            <v>0</v>
          </cell>
          <cell r="AF202">
            <v>0</v>
          </cell>
          <cell r="AJ202">
            <v>0</v>
          </cell>
          <cell r="AN202">
            <v>0</v>
          </cell>
          <cell r="AS202">
            <v>0</v>
          </cell>
          <cell r="AW202">
            <v>0</v>
          </cell>
          <cell r="BA202">
            <v>0</v>
          </cell>
          <cell r="BE202">
            <v>0</v>
          </cell>
        </row>
        <row r="204">
          <cell r="E204">
            <v>0</v>
          </cell>
          <cell r="T204">
            <v>0</v>
          </cell>
          <cell r="AB204">
            <v>0</v>
          </cell>
          <cell r="AF204">
            <v>0</v>
          </cell>
          <cell r="AJ204">
            <v>0</v>
          </cell>
          <cell r="AN204">
            <v>0</v>
          </cell>
          <cell r="AS204">
            <v>0</v>
          </cell>
          <cell r="AW204">
            <v>0</v>
          </cell>
          <cell r="BA204">
            <v>0</v>
          </cell>
          <cell r="BE204">
            <v>0</v>
          </cell>
        </row>
        <row r="205">
          <cell r="E205">
            <v>0</v>
          </cell>
          <cell r="T205">
            <v>0</v>
          </cell>
          <cell r="AB205">
            <v>0</v>
          </cell>
          <cell r="AF205">
            <v>0</v>
          </cell>
          <cell r="AJ205">
            <v>0</v>
          </cell>
          <cell r="AN205">
            <v>0</v>
          </cell>
          <cell r="AS205">
            <v>0</v>
          </cell>
          <cell r="AW205">
            <v>0</v>
          </cell>
          <cell r="BA205">
            <v>0</v>
          </cell>
          <cell r="BE205">
            <v>0</v>
          </cell>
        </row>
        <row r="206">
          <cell r="E206">
            <v>0</v>
          </cell>
          <cell r="T206">
            <v>0</v>
          </cell>
          <cell r="AB206">
            <v>0</v>
          </cell>
          <cell r="AF206">
            <v>0</v>
          </cell>
          <cell r="AJ206">
            <v>0</v>
          </cell>
          <cell r="AN206">
            <v>0</v>
          </cell>
          <cell r="AS206">
            <v>0</v>
          </cell>
          <cell r="AW206">
            <v>0</v>
          </cell>
          <cell r="BA206">
            <v>0</v>
          </cell>
          <cell r="BE206">
            <v>0</v>
          </cell>
        </row>
        <row r="207">
          <cell r="E207">
            <v>0</v>
          </cell>
          <cell r="T207">
            <v>0</v>
          </cell>
          <cell r="AB207">
            <v>0</v>
          </cell>
          <cell r="AF207">
            <v>0</v>
          </cell>
          <cell r="AJ207">
            <v>0</v>
          </cell>
          <cell r="AN207">
            <v>0</v>
          </cell>
          <cell r="AS207">
            <v>0</v>
          </cell>
          <cell r="AW207">
            <v>0</v>
          </cell>
          <cell r="BA207">
            <v>0</v>
          </cell>
          <cell r="BE207">
            <v>0</v>
          </cell>
        </row>
        <row r="209">
          <cell r="E209">
            <v>0</v>
          </cell>
          <cell r="T209">
            <v>0</v>
          </cell>
          <cell r="AB209">
            <v>0</v>
          </cell>
          <cell r="AF209">
            <v>0</v>
          </cell>
          <cell r="AJ209">
            <v>0</v>
          </cell>
          <cell r="AN209">
            <v>0</v>
          </cell>
          <cell r="AS209">
            <v>0</v>
          </cell>
          <cell r="AW209">
            <v>0</v>
          </cell>
          <cell r="BA209">
            <v>0</v>
          </cell>
          <cell r="BE209">
            <v>0</v>
          </cell>
        </row>
        <row r="210">
          <cell r="E210">
            <v>0</v>
          </cell>
          <cell r="T210">
            <v>0</v>
          </cell>
          <cell r="AB210">
            <v>0</v>
          </cell>
          <cell r="AF210">
            <v>0</v>
          </cell>
          <cell r="AJ210">
            <v>0</v>
          </cell>
          <cell r="AN210">
            <v>0</v>
          </cell>
          <cell r="AS210">
            <v>0</v>
          </cell>
          <cell r="AW210">
            <v>0</v>
          </cell>
          <cell r="BA210">
            <v>0</v>
          </cell>
          <cell r="BE210">
            <v>0</v>
          </cell>
        </row>
        <row r="211">
          <cell r="E211">
            <v>850000</v>
          </cell>
          <cell r="T211">
            <v>850000</v>
          </cell>
          <cell r="AB211">
            <v>0</v>
          </cell>
          <cell r="AF211">
            <v>850000</v>
          </cell>
          <cell r="AJ211">
            <v>0</v>
          </cell>
          <cell r="AN211">
            <v>0</v>
          </cell>
          <cell r="AS211">
            <v>0</v>
          </cell>
          <cell r="AW211">
            <v>850000</v>
          </cell>
          <cell r="BA211">
            <v>0</v>
          </cell>
          <cell r="BE211">
            <v>0</v>
          </cell>
        </row>
        <row r="212">
          <cell r="E212">
            <v>0</v>
          </cell>
          <cell r="T212">
            <v>0</v>
          </cell>
          <cell r="AB212">
            <v>0</v>
          </cell>
          <cell r="AF212">
            <v>0</v>
          </cell>
          <cell r="AJ212">
            <v>0</v>
          </cell>
          <cell r="AN212">
            <v>0</v>
          </cell>
          <cell r="AS212">
            <v>0</v>
          </cell>
          <cell r="AW212">
            <v>0</v>
          </cell>
          <cell r="BA212">
            <v>0</v>
          </cell>
          <cell r="BE212">
            <v>0</v>
          </cell>
        </row>
        <row r="218">
          <cell r="E218">
            <v>0</v>
          </cell>
          <cell r="T218">
            <v>0</v>
          </cell>
          <cell r="AB218">
            <v>0</v>
          </cell>
          <cell r="AF218">
            <v>0</v>
          </cell>
          <cell r="AJ218">
            <v>0</v>
          </cell>
          <cell r="AN218">
            <v>0</v>
          </cell>
          <cell r="AS218">
            <v>0</v>
          </cell>
          <cell r="AW218">
            <v>0</v>
          </cell>
          <cell r="BA218">
            <v>0</v>
          </cell>
          <cell r="BE218">
            <v>0</v>
          </cell>
        </row>
        <row r="219">
          <cell r="E219">
            <v>0</v>
          </cell>
          <cell r="T219">
            <v>0</v>
          </cell>
          <cell r="AB219">
            <v>0</v>
          </cell>
          <cell r="AF219">
            <v>0</v>
          </cell>
          <cell r="AJ219">
            <v>0</v>
          </cell>
          <cell r="AN219">
            <v>0</v>
          </cell>
          <cell r="AS219">
            <v>0</v>
          </cell>
          <cell r="AW219">
            <v>0</v>
          </cell>
          <cell r="BA219">
            <v>0</v>
          </cell>
          <cell r="BE219">
            <v>0</v>
          </cell>
        </row>
        <row r="221">
          <cell r="E221">
            <v>1535809.7</v>
          </cell>
          <cell r="T221">
            <v>1535809.7</v>
          </cell>
          <cell r="AB221">
            <v>42115</v>
          </cell>
          <cell r="AF221">
            <v>1107174.1500000001</v>
          </cell>
          <cell r="AJ221">
            <v>158690.26</v>
          </cell>
          <cell r="AN221">
            <v>0</v>
          </cell>
          <cell r="AS221">
            <v>19705</v>
          </cell>
          <cell r="AW221">
            <v>1128384.1499999999</v>
          </cell>
          <cell r="BA221">
            <v>145840.26</v>
          </cell>
          <cell r="BE221">
            <v>0</v>
          </cell>
        </row>
        <row r="222">
          <cell r="E222">
            <v>0</v>
          </cell>
          <cell r="T222">
            <v>0</v>
          </cell>
          <cell r="AB222">
            <v>0</v>
          </cell>
          <cell r="AF222">
            <v>0</v>
          </cell>
          <cell r="AJ222">
            <v>0</v>
          </cell>
          <cell r="AN222">
            <v>0</v>
          </cell>
          <cell r="AS222">
            <v>0</v>
          </cell>
          <cell r="AW222">
            <v>0</v>
          </cell>
          <cell r="BA222">
            <v>0</v>
          </cell>
          <cell r="BE222">
            <v>0</v>
          </cell>
        </row>
        <row r="224">
          <cell r="E224">
            <v>0</v>
          </cell>
          <cell r="T224">
            <v>0</v>
          </cell>
          <cell r="AB224">
            <v>0</v>
          </cell>
          <cell r="AF224">
            <v>0</v>
          </cell>
          <cell r="AJ224">
            <v>0</v>
          </cell>
          <cell r="AN224">
            <v>0</v>
          </cell>
          <cell r="AS224">
            <v>0</v>
          </cell>
          <cell r="AW224">
            <v>0</v>
          </cell>
          <cell r="BA224">
            <v>0</v>
          </cell>
          <cell r="BE224">
            <v>0</v>
          </cell>
        </row>
        <row r="225">
          <cell r="E225">
            <v>0</v>
          </cell>
          <cell r="T225">
            <v>0</v>
          </cell>
          <cell r="AB225">
            <v>0</v>
          </cell>
          <cell r="AF225">
            <v>0</v>
          </cell>
          <cell r="AJ225">
            <v>0</v>
          </cell>
          <cell r="AN225">
            <v>0</v>
          </cell>
          <cell r="AS225">
            <v>0</v>
          </cell>
          <cell r="AW225">
            <v>0</v>
          </cell>
          <cell r="BA225">
            <v>0</v>
          </cell>
          <cell r="BE225">
            <v>0</v>
          </cell>
        </row>
        <row r="226">
          <cell r="E226">
            <v>0</v>
          </cell>
          <cell r="T226">
            <v>0</v>
          </cell>
          <cell r="AB226">
            <v>0</v>
          </cell>
          <cell r="AF226">
            <v>0</v>
          </cell>
          <cell r="AJ226">
            <v>0</v>
          </cell>
          <cell r="AN226">
            <v>0</v>
          </cell>
          <cell r="AS226">
            <v>0</v>
          </cell>
          <cell r="AW226">
            <v>0</v>
          </cell>
          <cell r="BA226">
            <v>0</v>
          </cell>
          <cell r="BE226">
            <v>0</v>
          </cell>
        </row>
        <row r="227">
          <cell r="E227">
            <v>0</v>
          </cell>
          <cell r="T227">
            <v>0</v>
          </cell>
          <cell r="AB227">
            <v>0</v>
          </cell>
          <cell r="AF227">
            <v>0</v>
          </cell>
          <cell r="AJ227">
            <v>0</v>
          </cell>
          <cell r="AN227">
            <v>0</v>
          </cell>
          <cell r="AS227">
            <v>0</v>
          </cell>
          <cell r="AW227">
            <v>0</v>
          </cell>
          <cell r="BA227">
            <v>0</v>
          </cell>
          <cell r="BE227">
            <v>0</v>
          </cell>
        </row>
        <row r="229">
          <cell r="E229">
            <v>0</v>
          </cell>
          <cell r="T229">
            <v>0</v>
          </cell>
          <cell r="AB229">
            <v>0</v>
          </cell>
          <cell r="AF229">
            <v>0</v>
          </cell>
          <cell r="AJ229">
            <v>0</v>
          </cell>
          <cell r="AN229">
            <v>0</v>
          </cell>
          <cell r="AS229">
            <v>0</v>
          </cell>
          <cell r="AW229">
            <v>0</v>
          </cell>
          <cell r="BA229">
            <v>0</v>
          </cell>
          <cell r="BE229">
            <v>0</v>
          </cell>
        </row>
        <row r="231">
          <cell r="E231">
            <v>0</v>
          </cell>
          <cell r="T231">
            <v>0</v>
          </cell>
          <cell r="AB231">
            <v>0</v>
          </cell>
          <cell r="AF231">
            <v>0</v>
          </cell>
          <cell r="AJ231">
            <v>0</v>
          </cell>
          <cell r="AN231">
            <v>0</v>
          </cell>
          <cell r="AS231">
            <v>0</v>
          </cell>
          <cell r="AW231">
            <v>0</v>
          </cell>
          <cell r="BA231">
            <v>0</v>
          </cell>
          <cell r="BE231">
            <v>0</v>
          </cell>
        </row>
        <row r="232">
          <cell r="E232">
            <v>0</v>
          </cell>
          <cell r="T232">
            <v>0</v>
          </cell>
          <cell r="AB232">
            <v>0</v>
          </cell>
          <cell r="AF232">
            <v>0</v>
          </cell>
          <cell r="AJ232">
            <v>0</v>
          </cell>
          <cell r="AN232">
            <v>0</v>
          </cell>
          <cell r="AS232">
            <v>0</v>
          </cell>
          <cell r="AW232">
            <v>0</v>
          </cell>
          <cell r="BA232">
            <v>0</v>
          </cell>
          <cell r="BE232">
            <v>0</v>
          </cell>
        </row>
        <row r="234">
          <cell r="E234">
            <v>0</v>
          </cell>
          <cell r="T234">
            <v>0</v>
          </cell>
          <cell r="AB234">
            <v>0</v>
          </cell>
          <cell r="AF234">
            <v>0</v>
          </cell>
          <cell r="AJ234">
            <v>0</v>
          </cell>
          <cell r="AN234">
            <v>0</v>
          </cell>
          <cell r="AS234">
            <v>0</v>
          </cell>
          <cell r="AW234">
            <v>0</v>
          </cell>
          <cell r="BA234">
            <v>0</v>
          </cell>
          <cell r="BE234">
            <v>0</v>
          </cell>
        </row>
        <row r="236">
          <cell r="E236">
            <v>0</v>
          </cell>
          <cell r="T236">
            <v>0</v>
          </cell>
          <cell r="AB236">
            <v>0</v>
          </cell>
          <cell r="AF236">
            <v>0</v>
          </cell>
          <cell r="AJ236">
            <v>0</v>
          </cell>
          <cell r="AN236">
            <v>0</v>
          </cell>
          <cell r="AS236">
            <v>0</v>
          </cell>
          <cell r="AW236">
            <v>0</v>
          </cell>
          <cell r="BA236">
            <v>0</v>
          </cell>
          <cell r="BE236">
            <v>0</v>
          </cell>
        </row>
        <row r="237">
          <cell r="E237">
            <v>0</v>
          </cell>
          <cell r="T237">
            <v>0</v>
          </cell>
          <cell r="AB237">
            <v>0</v>
          </cell>
          <cell r="AF237">
            <v>0</v>
          </cell>
          <cell r="AJ237">
            <v>0</v>
          </cell>
          <cell r="AN237">
            <v>0</v>
          </cell>
          <cell r="AS237">
            <v>0</v>
          </cell>
          <cell r="AW237">
            <v>0</v>
          </cell>
          <cell r="BA237">
            <v>0</v>
          </cell>
          <cell r="BE237">
            <v>0</v>
          </cell>
        </row>
        <row r="238">
          <cell r="E238">
            <v>0</v>
          </cell>
          <cell r="T238">
            <v>0</v>
          </cell>
          <cell r="AB238">
            <v>0</v>
          </cell>
          <cell r="AF238">
            <v>0</v>
          </cell>
          <cell r="AJ238">
            <v>0</v>
          </cell>
          <cell r="AN238">
            <v>0</v>
          </cell>
          <cell r="AS238">
            <v>0</v>
          </cell>
          <cell r="AW238">
            <v>0</v>
          </cell>
          <cell r="BA238">
            <v>0</v>
          </cell>
          <cell r="BE238">
            <v>0</v>
          </cell>
        </row>
        <row r="239">
          <cell r="E239">
            <v>0</v>
          </cell>
          <cell r="T239">
            <v>0</v>
          </cell>
          <cell r="AB239">
            <v>0</v>
          </cell>
          <cell r="AF239">
            <v>0</v>
          </cell>
          <cell r="AJ239">
            <v>0</v>
          </cell>
          <cell r="AN239">
            <v>0</v>
          </cell>
          <cell r="AS239">
            <v>0</v>
          </cell>
          <cell r="AW239">
            <v>0</v>
          </cell>
          <cell r="BA239">
            <v>0</v>
          </cell>
          <cell r="BE239">
            <v>0</v>
          </cell>
        </row>
        <row r="241">
          <cell r="E241">
            <v>0</v>
          </cell>
          <cell r="T241">
            <v>0</v>
          </cell>
          <cell r="AB241">
            <v>0</v>
          </cell>
          <cell r="AF241">
            <v>0</v>
          </cell>
          <cell r="AJ241">
            <v>0</v>
          </cell>
          <cell r="AN241">
            <v>0</v>
          </cell>
          <cell r="AS241">
            <v>0</v>
          </cell>
          <cell r="AW241">
            <v>0</v>
          </cell>
          <cell r="BA241">
            <v>0</v>
          </cell>
          <cell r="BE241">
            <v>0</v>
          </cell>
        </row>
        <row r="243">
          <cell r="E243">
            <v>0</v>
          </cell>
          <cell r="T243">
            <v>0</v>
          </cell>
          <cell r="AB243">
            <v>0</v>
          </cell>
          <cell r="AF243">
            <v>0</v>
          </cell>
          <cell r="AJ243">
            <v>0</v>
          </cell>
          <cell r="AN243">
            <v>0</v>
          </cell>
          <cell r="AS243">
            <v>0</v>
          </cell>
          <cell r="AW243">
            <v>0</v>
          </cell>
          <cell r="BA243">
            <v>0</v>
          </cell>
          <cell r="BE243">
            <v>0</v>
          </cell>
        </row>
        <row r="245">
          <cell r="E245">
            <v>0</v>
          </cell>
          <cell r="T245">
            <v>0</v>
          </cell>
          <cell r="AB245">
            <v>0</v>
          </cell>
          <cell r="AF245">
            <v>0</v>
          </cell>
          <cell r="AJ245">
            <v>0</v>
          </cell>
          <cell r="AN245">
            <v>0</v>
          </cell>
          <cell r="AS245">
            <v>0</v>
          </cell>
          <cell r="AW245">
            <v>0</v>
          </cell>
          <cell r="BA245">
            <v>0</v>
          </cell>
          <cell r="BE245">
            <v>0</v>
          </cell>
        </row>
        <row r="246">
          <cell r="E246">
            <v>0</v>
          </cell>
          <cell r="T246">
            <v>0</v>
          </cell>
          <cell r="AB246">
            <v>0</v>
          </cell>
          <cell r="AF246">
            <v>0</v>
          </cell>
          <cell r="AJ246">
            <v>0</v>
          </cell>
          <cell r="AN246">
            <v>0</v>
          </cell>
          <cell r="AS246">
            <v>0</v>
          </cell>
          <cell r="AW246">
            <v>0</v>
          </cell>
          <cell r="BA246">
            <v>0</v>
          </cell>
          <cell r="BE246">
            <v>0</v>
          </cell>
        </row>
        <row r="248">
          <cell r="E248">
            <v>0</v>
          </cell>
          <cell r="T248">
            <v>0</v>
          </cell>
          <cell r="AB248">
            <v>0</v>
          </cell>
          <cell r="AF248">
            <v>0</v>
          </cell>
          <cell r="AJ248">
            <v>0</v>
          </cell>
          <cell r="AN248">
            <v>0</v>
          </cell>
          <cell r="AS248">
            <v>0</v>
          </cell>
          <cell r="AW248">
            <v>0</v>
          </cell>
          <cell r="BA248">
            <v>0</v>
          </cell>
          <cell r="BE248">
            <v>0</v>
          </cell>
        </row>
        <row r="249">
          <cell r="E249">
            <v>0</v>
          </cell>
          <cell r="T249">
            <v>0</v>
          </cell>
          <cell r="AB249">
            <v>0</v>
          </cell>
          <cell r="AF249">
            <v>0</v>
          </cell>
          <cell r="AJ249">
            <v>0</v>
          </cell>
          <cell r="AN249">
            <v>0</v>
          </cell>
          <cell r="AS249">
            <v>0</v>
          </cell>
          <cell r="AW249">
            <v>0</v>
          </cell>
          <cell r="BA249">
            <v>0</v>
          </cell>
          <cell r="BE249">
            <v>0</v>
          </cell>
        </row>
        <row r="251">
          <cell r="E251">
            <v>0</v>
          </cell>
          <cell r="T251">
            <v>0</v>
          </cell>
          <cell r="AB251">
            <v>0</v>
          </cell>
          <cell r="AF251">
            <v>0</v>
          </cell>
          <cell r="AJ251">
            <v>0</v>
          </cell>
          <cell r="AN251">
            <v>0</v>
          </cell>
          <cell r="AS251">
            <v>0</v>
          </cell>
          <cell r="AW251">
            <v>0</v>
          </cell>
          <cell r="BA251">
            <v>0</v>
          </cell>
          <cell r="BE251">
            <v>0</v>
          </cell>
        </row>
        <row r="252">
          <cell r="E252">
            <v>0</v>
          </cell>
          <cell r="T252">
            <v>0</v>
          </cell>
          <cell r="AB252">
            <v>0</v>
          </cell>
          <cell r="AF252">
            <v>0</v>
          </cell>
          <cell r="AJ252">
            <v>0</v>
          </cell>
          <cell r="AN252">
            <v>0</v>
          </cell>
          <cell r="AS252">
            <v>0</v>
          </cell>
          <cell r="AW252">
            <v>0</v>
          </cell>
          <cell r="BA252">
            <v>0</v>
          </cell>
          <cell r="BE252">
            <v>0</v>
          </cell>
        </row>
        <row r="254">
          <cell r="E254">
            <v>0</v>
          </cell>
          <cell r="T254">
            <v>0</v>
          </cell>
          <cell r="AB254">
            <v>0</v>
          </cell>
          <cell r="AF254">
            <v>0</v>
          </cell>
          <cell r="AJ254">
            <v>0</v>
          </cell>
          <cell r="AN254">
            <v>0</v>
          </cell>
          <cell r="AS254">
            <v>0</v>
          </cell>
          <cell r="AW254">
            <v>0</v>
          </cell>
          <cell r="BA254">
            <v>0</v>
          </cell>
          <cell r="BE254">
            <v>0</v>
          </cell>
        </row>
        <row r="256">
          <cell r="E256">
            <v>0</v>
          </cell>
          <cell r="T256">
            <v>0</v>
          </cell>
          <cell r="AB256">
            <v>0</v>
          </cell>
          <cell r="AF256">
            <v>0</v>
          </cell>
          <cell r="AJ256">
            <v>0</v>
          </cell>
          <cell r="AN256">
            <v>0</v>
          </cell>
          <cell r="AS256">
            <v>0</v>
          </cell>
          <cell r="AW256">
            <v>0</v>
          </cell>
          <cell r="BA256">
            <v>0</v>
          </cell>
          <cell r="BE256">
            <v>0</v>
          </cell>
        </row>
        <row r="257">
          <cell r="E257">
            <v>0</v>
          </cell>
          <cell r="T257">
            <v>0</v>
          </cell>
          <cell r="AB257">
            <v>0</v>
          </cell>
          <cell r="AF257">
            <v>0</v>
          </cell>
          <cell r="AJ257">
            <v>0</v>
          </cell>
          <cell r="AN257">
            <v>0</v>
          </cell>
          <cell r="AS257">
            <v>0</v>
          </cell>
          <cell r="AW257">
            <v>0</v>
          </cell>
          <cell r="BA257">
            <v>0</v>
          </cell>
          <cell r="BE257">
            <v>0</v>
          </cell>
        </row>
        <row r="258">
          <cell r="E258">
            <v>0</v>
          </cell>
          <cell r="T258">
            <v>0</v>
          </cell>
          <cell r="AB258">
            <v>0</v>
          </cell>
          <cell r="AF258">
            <v>0</v>
          </cell>
          <cell r="AJ258">
            <v>0</v>
          </cell>
          <cell r="AN258">
            <v>0</v>
          </cell>
          <cell r="AS258">
            <v>0</v>
          </cell>
          <cell r="AW258">
            <v>0</v>
          </cell>
          <cell r="BA258">
            <v>0</v>
          </cell>
          <cell r="BE258">
            <v>0</v>
          </cell>
        </row>
        <row r="259">
          <cell r="E259">
            <v>0</v>
          </cell>
          <cell r="T259">
            <v>0</v>
          </cell>
          <cell r="AB259">
            <v>0</v>
          </cell>
          <cell r="AF259">
            <v>0</v>
          </cell>
          <cell r="AJ259">
            <v>0</v>
          </cell>
          <cell r="AN259">
            <v>0</v>
          </cell>
          <cell r="AS259">
            <v>0</v>
          </cell>
          <cell r="AW259">
            <v>0</v>
          </cell>
          <cell r="BA259">
            <v>0</v>
          </cell>
          <cell r="BE259">
            <v>0</v>
          </cell>
        </row>
        <row r="260">
          <cell r="E260">
            <v>0</v>
          </cell>
          <cell r="T260">
            <v>0</v>
          </cell>
          <cell r="AB260">
            <v>0</v>
          </cell>
          <cell r="AF260">
            <v>0</v>
          </cell>
          <cell r="AJ260">
            <v>0</v>
          </cell>
          <cell r="AN260">
            <v>0</v>
          </cell>
          <cell r="AS260">
            <v>0</v>
          </cell>
          <cell r="AW260">
            <v>0</v>
          </cell>
          <cell r="BA260">
            <v>0</v>
          </cell>
          <cell r="BE260">
            <v>0</v>
          </cell>
        </row>
        <row r="261">
          <cell r="E261">
            <v>0</v>
          </cell>
          <cell r="T261">
            <v>0</v>
          </cell>
          <cell r="AB261">
            <v>0</v>
          </cell>
          <cell r="AF261">
            <v>0</v>
          </cell>
          <cell r="AJ261">
            <v>0</v>
          </cell>
          <cell r="AN261">
            <v>0</v>
          </cell>
          <cell r="AS261">
            <v>0</v>
          </cell>
          <cell r="AW261">
            <v>0</v>
          </cell>
          <cell r="BA261">
            <v>0</v>
          </cell>
          <cell r="BE261">
            <v>0</v>
          </cell>
        </row>
        <row r="262">
          <cell r="E262">
            <v>0</v>
          </cell>
          <cell r="T262">
            <v>0</v>
          </cell>
          <cell r="AB262">
            <v>0</v>
          </cell>
          <cell r="AF262">
            <v>0</v>
          </cell>
          <cell r="AJ262">
            <v>0</v>
          </cell>
          <cell r="AN262">
            <v>0</v>
          </cell>
          <cell r="AS262">
            <v>0</v>
          </cell>
          <cell r="AW262">
            <v>0</v>
          </cell>
          <cell r="BA262">
            <v>0</v>
          </cell>
          <cell r="BE262">
            <v>0</v>
          </cell>
        </row>
        <row r="263">
          <cell r="E263">
            <v>0</v>
          </cell>
          <cell r="T263">
            <v>0</v>
          </cell>
          <cell r="AB263">
            <v>0</v>
          </cell>
          <cell r="AF263">
            <v>0</v>
          </cell>
          <cell r="AJ263">
            <v>0</v>
          </cell>
          <cell r="AN263">
            <v>0</v>
          </cell>
          <cell r="AS263">
            <v>0</v>
          </cell>
          <cell r="AW263">
            <v>0</v>
          </cell>
          <cell r="BA263">
            <v>0</v>
          </cell>
          <cell r="BE263">
            <v>0</v>
          </cell>
        </row>
        <row r="264">
          <cell r="E264">
            <v>0</v>
          </cell>
          <cell r="T264">
            <v>0</v>
          </cell>
          <cell r="AB264">
            <v>0</v>
          </cell>
          <cell r="AF264">
            <v>0</v>
          </cell>
          <cell r="AJ264">
            <v>0</v>
          </cell>
          <cell r="AN264">
            <v>0</v>
          </cell>
          <cell r="AS264">
            <v>0</v>
          </cell>
          <cell r="AW264">
            <v>0</v>
          </cell>
          <cell r="BA264">
            <v>0</v>
          </cell>
          <cell r="BE264">
            <v>0</v>
          </cell>
        </row>
        <row r="265">
          <cell r="E265">
            <v>0</v>
          </cell>
          <cell r="T265">
            <v>0</v>
          </cell>
          <cell r="AB265">
            <v>0</v>
          </cell>
          <cell r="AF265">
            <v>0</v>
          </cell>
          <cell r="AJ265">
            <v>0</v>
          </cell>
          <cell r="AN265">
            <v>0</v>
          </cell>
          <cell r="AS265">
            <v>0</v>
          </cell>
          <cell r="AW265">
            <v>0</v>
          </cell>
          <cell r="BA265">
            <v>0</v>
          </cell>
          <cell r="BE265">
            <v>0</v>
          </cell>
        </row>
        <row r="266">
          <cell r="E266">
            <v>0</v>
          </cell>
          <cell r="T266">
            <v>0</v>
          </cell>
          <cell r="AB266">
            <v>0</v>
          </cell>
          <cell r="AF266">
            <v>0</v>
          </cell>
          <cell r="AJ266">
            <v>0</v>
          </cell>
          <cell r="AN266">
            <v>0</v>
          </cell>
          <cell r="AS266">
            <v>0</v>
          </cell>
          <cell r="AW266">
            <v>0</v>
          </cell>
          <cell r="BA266">
            <v>0</v>
          </cell>
          <cell r="BE266">
            <v>0</v>
          </cell>
        </row>
        <row r="268">
          <cell r="E268">
            <v>0</v>
          </cell>
          <cell r="T268">
            <v>0</v>
          </cell>
          <cell r="AB268">
            <v>0</v>
          </cell>
          <cell r="AF268">
            <v>0</v>
          </cell>
          <cell r="AJ268">
            <v>0</v>
          </cell>
          <cell r="AN268">
            <v>0</v>
          </cell>
          <cell r="AS268">
            <v>0</v>
          </cell>
          <cell r="AW268">
            <v>0</v>
          </cell>
          <cell r="BA268">
            <v>0</v>
          </cell>
          <cell r="BE268">
            <v>0</v>
          </cell>
        </row>
        <row r="270">
          <cell r="E270">
            <v>0</v>
          </cell>
          <cell r="T270">
            <v>0</v>
          </cell>
          <cell r="AB270">
            <v>0</v>
          </cell>
          <cell r="AF270">
            <v>0</v>
          </cell>
          <cell r="AJ270">
            <v>0</v>
          </cell>
          <cell r="AN270">
            <v>0</v>
          </cell>
          <cell r="AS270">
            <v>0</v>
          </cell>
          <cell r="AW270">
            <v>0</v>
          </cell>
          <cell r="BA270">
            <v>0</v>
          </cell>
          <cell r="BE270">
            <v>0</v>
          </cell>
        </row>
        <row r="272">
          <cell r="E272">
            <v>0</v>
          </cell>
          <cell r="T272">
            <v>0</v>
          </cell>
          <cell r="AB272">
            <v>0</v>
          </cell>
          <cell r="AF272">
            <v>0</v>
          </cell>
          <cell r="AJ272">
            <v>0</v>
          </cell>
          <cell r="AN272">
            <v>0</v>
          </cell>
          <cell r="AS272">
            <v>0</v>
          </cell>
          <cell r="AW272">
            <v>0</v>
          </cell>
          <cell r="BA272">
            <v>0</v>
          </cell>
          <cell r="BE272">
            <v>0</v>
          </cell>
        </row>
        <row r="273">
          <cell r="E273">
            <v>0</v>
          </cell>
          <cell r="T273">
            <v>0</v>
          </cell>
          <cell r="AB273">
            <v>0</v>
          </cell>
          <cell r="AF273">
            <v>0</v>
          </cell>
          <cell r="AJ273">
            <v>0</v>
          </cell>
          <cell r="AN273">
            <v>0</v>
          </cell>
          <cell r="AS273">
            <v>0</v>
          </cell>
          <cell r="AW273">
            <v>0</v>
          </cell>
          <cell r="BA273">
            <v>0</v>
          </cell>
          <cell r="BE273">
            <v>0</v>
          </cell>
        </row>
        <row r="274">
          <cell r="E274">
            <v>0</v>
          </cell>
          <cell r="T274">
            <v>0</v>
          </cell>
          <cell r="AB274">
            <v>0</v>
          </cell>
          <cell r="AF274">
            <v>0</v>
          </cell>
          <cell r="AJ274">
            <v>0</v>
          </cell>
          <cell r="AN274">
            <v>0</v>
          </cell>
          <cell r="AS274">
            <v>0</v>
          </cell>
          <cell r="AW274">
            <v>0</v>
          </cell>
          <cell r="BA274">
            <v>0</v>
          </cell>
          <cell r="BE274">
            <v>0</v>
          </cell>
        </row>
        <row r="276">
          <cell r="E276">
            <v>0</v>
          </cell>
          <cell r="T276">
            <v>0</v>
          </cell>
          <cell r="AB276">
            <v>0</v>
          </cell>
          <cell r="AF276">
            <v>0</v>
          </cell>
          <cell r="AJ276">
            <v>0</v>
          </cell>
          <cell r="AN276">
            <v>0</v>
          </cell>
          <cell r="AS276">
            <v>0</v>
          </cell>
          <cell r="AW276">
            <v>0</v>
          </cell>
          <cell r="BA276">
            <v>0</v>
          </cell>
          <cell r="BE276">
            <v>0</v>
          </cell>
        </row>
        <row r="277">
          <cell r="E277">
            <v>0</v>
          </cell>
          <cell r="T277">
            <v>0</v>
          </cell>
          <cell r="AB277">
            <v>0</v>
          </cell>
          <cell r="AF277">
            <v>0</v>
          </cell>
          <cell r="AJ277">
            <v>0</v>
          </cell>
          <cell r="AN277">
            <v>0</v>
          </cell>
          <cell r="AS277">
            <v>0</v>
          </cell>
          <cell r="AW277">
            <v>0</v>
          </cell>
          <cell r="BA277">
            <v>0</v>
          </cell>
          <cell r="BE277">
            <v>0</v>
          </cell>
        </row>
        <row r="278">
          <cell r="E278">
            <v>0</v>
          </cell>
          <cell r="T278">
            <v>0</v>
          </cell>
          <cell r="AB278">
            <v>0</v>
          </cell>
          <cell r="AF278">
            <v>0</v>
          </cell>
          <cell r="AJ278">
            <v>0</v>
          </cell>
          <cell r="AN278">
            <v>0</v>
          </cell>
          <cell r="AS278">
            <v>0</v>
          </cell>
          <cell r="AW278">
            <v>0</v>
          </cell>
          <cell r="BA278">
            <v>0</v>
          </cell>
          <cell r="BE278">
            <v>0</v>
          </cell>
        </row>
        <row r="279">
          <cell r="E279">
            <v>0</v>
          </cell>
          <cell r="T279">
            <v>0</v>
          </cell>
          <cell r="AB279">
            <v>0</v>
          </cell>
          <cell r="AF279">
            <v>0</v>
          </cell>
          <cell r="AJ279">
            <v>0</v>
          </cell>
          <cell r="AN279">
            <v>0</v>
          </cell>
          <cell r="AS279">
            <v>0</v>
          </cell>
          <cell r="AW279">
            <v>0</v>
          </cell>
          <cell r="BA279">
            <v>0</v>
          </cell>
          <cell r="BE279">
            <v>0</v>
          </cell>
        </row>
        <row r="281">
          <cell r="E281">
            <v>0</v>
          </cell>
          <cell r="T281">
            <v>0</v>
          </cell>
          <cell r="AB281">
            <v>0</v>
          </cell>
          <cell r="AF281">
            <v>0</v>
          </cell>
          <cell r="AJ281">
            <v>0</v>
          </cell>
          <cell r="AN281">
            <v>0</v>
          </cell>
          <cell r="AS281">
            <v>0</v>
          </cell>
          <cell r="AW281">
            <v>0</v>
          </cell>
          <cell r="BA281">
            <v>0</v>
          </cell>
          <cell r="BE281">
            <v>0</v>
          </cell>
        </row>
        <row r="282">
          <cell r="E282">
            <v>0</v>
          </cell>
          <cell r="T282">
            <v>0</v>
          </cell>
          <cell r="AB282">
            <v>0</v>
          </cell>
          <cell r="AF282">
            <v>0</v>
          </cell>
          <cell r="AJ282">
            <v>0</v>
          </cell>
          <cell r="AN282">
            <v>0</v>
          </cell>
          <cell r="AS282">
            <v>0</v>
          </cell>
          <cell r="AW282">
            <v>0</v>
          </cell>
          <cell r="BA282">
            <v>0</v>
          </cell>
          <cell r="BE282">
            <v>0</v>
          </cell>
        </row>
        <row r="283">
          <cell r="E283">
            <v>0</v>
          </cell>
          <cell r="T283">
            <v>0</v>
          </cell>
          <cell r="AB283">
            <v>0</v>
          </cell>
          <cell r="AF283">
            <v>0</v>
          </cell>
          <cell r="AJ283">
            <v>0</v>
          </cell>
          <cell r="AN283">
            <v>0</v>
          </cell>
          <cell r="AS283">
            <v>0</v>
          </cell>
          <cell r="AW283">
            <v>0</v>
          </cell>
          <cell r="BA283">
            <v>0</v>
          </cell>
          <cell r="BE283">
            <v>0</v>
          </cell>
        </row>
        <row r="284">
          <cell r="E284">
            <v>0</v>
          </cell>
          <cell r="T284">
            <v>0</v>
          </cell>
          <cell r="AB284">
            <v>0</v>
          </cell>
          <cell r="AF284">
            <v>0</v>
          </cell>
          <cell r="AJ284">
            <v>0</v>
          </cell>
          <cell r="AN284">
            <v>0</v>
          </cell>
          <cell r="AS284">
            <v>0</v>
          </cell>
          <cell r="AW284">
            <v>0</v>
          </cell>
          <cell r="BA284">
            <v>0</v>
          </cell>
          <cell r="BE284">
            <v>0</v>
          </cell>
        </row>
        <row r="286">
          <cell r="E286">
            <v>0</v>
          </cell>
          <cell r="T286">
            <v>0</v>
          </cell>
          <cell r="AB286">
            <v>0</v>
          </cell>
          <cell r="AF286">
            <v>0</v>
          </cell>
          <cell r="AJ286">
            <v>0</v>
          </cell>
          <cell r="AN286">
            <v>0</v>
          </cell>
          <cell r="AS286">
            <v>0</v>
          </cell>
          <cell r="AW286">
            <v>0</v>
          </cell>
          <cell r="BA286">
            <v>0</v>
          </cell>
          <cell r="BE286">
            <v>0</v>
          </cell>
        </row>
        <row r="287">
          <cell r="E287">
            <v>0</v>
          </cell>
          <cell r="T287">
            <v>0</v>
          </cell>
          <cell r="AB287">
            <v>0</v>
          </cell>
          <cell r="AF287">
            <v>0</v>
          </cell>
          <cell r="AJ287">
            <v>0</v>
          </cell>
          <cell r="AN287">
            <v>0</v>
          </cell>
          <cell r="AS287">
            <v>0</v>
          </cell>
          <cell r="AW287">
            <v>0</v>
          </cell>
          <cell r="BA287">
            <v>0</v>
          </cell>
          <cell r="BE287">
            <v>0</v>
          </cell>
        </row>
        <row r="288">
          <cell r="E288">
            <v>0</v>
          </cell>
          <cell r="T288">
            <v>0</v>
          </cell>
          <cell r="AB288">
            <v>0</v>
          </cell>
          <cell r="AF288">
            <v>0</v>
          </cell>
          <cell r="AJ288">
            <v>0</v>
          </cell>
          <cell r="AN288">
            <v>0</v>
          </cell>
          <cell r="AS288">
            <v>0</v>
          </cell>
          <cell r="AW288">
            <v>0</v>
          </cell>
          <cell r="BA288">
            <v>0</v>
          </cell>
          <cell r="BE288">
            <v>0</v>
          </cell>
        </row>
        <row r="289">
          <cell r="E289">
            <v>0</v>
          </cell>
          <cell r="T289">
            <v>0</v>
          </cell>
          <cell r="AB289">
            <v>0</v>
          </cell>
          <cell r="AF289">
            <v>0</v>
          </cell>
          <cell r="AJ289">
            <v>0</v>
          </cell>
          <cell r="AN289">
            <v>0</v>
          </cell>
          <cell r="AS289">
            <v>0</v>
          </cell>
          <cell r="AW289">
            <v>0</v>
          </cell>
          <cell r="BA289">
            <v>0</v>
          </cell>
          <cell r="BE289">
            <v>0</v>
          </cell>
        </row>
        <row r="295">
          <cell r="E295">
            <v>0</v>
          </cell>
          <cell r="T295">
            <v>0</v>
          </cell>
          <cell r="AB295">
            <v>0</v>
          </cell>
          <cell r="AF295">
            <v>0</v>
          </cell>
          <cell r="AJ295">
            <v>0</v>
          </cell>
          <cell r="AN295">
            <v>0</v>
          </cell>
          <cell r="AS295">
            <v>0</v>
          </cell>
          <cell r="AW295">
            <v>0</v>
          </cell>
          <cell r="BA295">
            <v>0</v>
          </cell>
          <cell r="BE295">
            <v>0</v>
          </cell>
        </row>
        <row r="296">
          <cell r="E296">
            <v>0</v>
          </cell>
          <cell r="T296">
            <v>0</v>
          </cell>
          <cell r="AB296">
            <v>0</v>
          </cell>
          <cell r="AF296">
            <v>0</v>
          </cell>
          <cell r="AJ296">
            <v>0</v>
          </cell>
          <cell r="AN296">
            <v>0</v>
          </cell>
          <cell r="AS296">
            <v>0</v>
          </cell>
          <cell r="AW296">
            <v>0</v>
          </cell>
          <cell r="BA296">
            <v>0</v>
          </cell>
          <cell r="BE296">
            <v>0</v>
          </cell>
        </row>
        <row r="298">
          <cell r="E298">
            <v>2382800</v>
          </cell>
          <cell r="T298">
            <v>2382800</v>
          </cell>
          <cell r="AB298">
            <v>337318</v>
          </cell>
          <cell r="AF298">
            <v>2041290.3599999999</v>
          </cell>
          <cell r="AJ298">
            <v>4191.6400000000003</v>
          </cell>
          <cell r="AN298">
            <v>0</v>
          </cell>
          <cell r="AS298">
            <v>337318</v>
          </cell>
          <cell r="AW298">
            <v>2037280.3599999999</v>
          </cell>
          <cell r="BA298">
            <v>8191.6400000001304</v>
          </cell>
          <cell r="BE298">
            <v>0</v>
          </cell>
        </row>
        <row r="299">
          <cell r="E299">
            <v>0</v>
          </cell>
          <cell r="T299">
            <v>0</v>
          </cell>
          <cell r="AB299">
            <v>0</v>
          </cell>
          <cell r="AF299">
            <v>0</v>
          </cell>
          <cell r="AJ299">
            <v>0</v>
          </cell>
          <cell r="AN299">
            <v>0</v>
          </cell>
          <cell r="AS299">
            <v>0</v>
          </cell>
          <cell r="AW299">
            <v>0</v>
          </cell>
          <cell r="BA299">
            <v>0</v>
          </cell>
          <cell r="BE299">
            <v>0</v>
          </cell>
        </row>
        <row r="301">
          <cell r="E301">
            <v>0</v>
          </cell>
          <cell r="T301">
            <v>0</v>
          </cell>
          <cell r="AB301">
            <v>0</v>
          </cell>
          <cell r="AF301">
            <v>0</v>
          </cell>
          <cell r="AJ301">
            <v>0</v>
          </cell>
          <cell r="AN301">
            <v>0</v>
          </cell>
          <cell r="AS301">
            <v>0</v>
          </cell>
          <cell r="AW301">
            <v>0</v>
          </cell>
          <cell r="BA301">
            <v>0</v>
          </cell>
          <cell r="BE301">
            <v>0</v>
          </cell>
        </row>
        <row r="302">
          <cell r="E302">
            <v>0</v>
          </cell>
          <cell r="T302">
            <v>0</v>
          </cell>
          <cell r="AB302">
            <v>0</v>
          </cell>
          <cell r="AF302">
            <v>0</v>
          </cell>
          <cell r="AJ302">
            <v>0</v>
          </cell>
          <cell r="AN302">
            <v>0</v>
          </cell>
          <cell r="AS302">
            <v>0</v>
          </cell>
          <cell r="AW302">
            <v>0</v>
          </cell>
          <cell r="BA302">
            <v>0</v>
          </cell>
          <cell r="BE302">
            <v>0</v>
          </cell>
        </row>
        <row r="303">
          <cell r="E303">
            <v>6000</v>
          </cell>
          <cell r="T303">
            <v>6000</v>
          </cell>
          <cell r="AB303">
            <v>0</v>
          </cell>
          <cell r="AF303">
            <v>0</v>
          </cell>
          <cell r="AJ303">
            <v>0</v>
          </cell>
          <cell r="AN303">
            <v>0</v>
          </cell>
          <cell r="AS303">
            <v>0</v>
          </cell>
          <cell r="AW303">
            <v>0</v>
          </cell>
          <cell r="BA303">
            <v>0</v>
          </cell>
          <cell r="BE303">
            <v>0</v>
          </cell>
        </row>
        <row r="304">
          <cell r="E304">
            <v>0</v>
          </cell>
          <cell r="T304">
            <v>0</v>
          </cell>
          <cell r="AB304">
            <v>0</v>
          </cell>
          <cell r="AF304">
            <v>0</v>
          </cell>
          <cell r="AJ304">
            <v>0</v>
          </cell>
          <cell r="AN304">
            <v>0</v>
          </cell>
          <cell r="AS304">
            <v>0</v>
          </cell>
          <cell r="AW304">
            <v>0</v>
          </cell>
          <cell r="BA304">
            <v>0</v>
          </cell>
          <cell r="BE304">
            <v>0</v>
          </cell>
        </row>
        <row r="306">
          <cell r="E306">
            <v>0</v>
          </cell>
          <cell r="T306">
            <v>0</v>
          </cell>
          <cell r="AB306">
            <v>0</v>
          </cell>
          <cell r="AF306">
            <v>0</v>
          </cell>
          <cell r="AJ306">
            <v>0</v>
          </cell>
          <cell r="AN306">
            <v>0</v>
          </cell>
          <cell r="AS306">
            <v>0</v>
          </cell>
          <cell r="AW306">
            <v>0</v>
          </cell>
          <cell r="BA306">
            <v>0</v>
          </cell>
          <cell r="BE306">
            <v>0</v>
          </cell>
        </row>
        <row r="308">
          <cell r="E308">
            <v>0</v>
          </cell>
          <cell r="T308">
            <v>0</v>
          </cell>
          <cell r="AB308">
            <v>0</v>
          </cell>
          <cell r="AF308">
            <v>0</v>
          </cell>
          <cell r="AJ308">
            <v>0</v>
          </cell>
          <cell r="AN308">
            <v>0</v>
          </cell>
          <cell r="AS308">
            <v>0</v>
          </cell>
          <cell r="AW308">
            <v>0</v>
          </cell>
          <cell r="BA308">
            <v>0</v>
          </cell>
          <cell r="BE308">
            <v>0</v>
          </cell>
        </row>
        <row r="309">
          <cell r="E309">
            <v>0</v>
          </cell>
          <cell r="T309">
            <v>0</v>
          </cell>
          <cell r="AB309">
            <v>0</v>
          </cell>
          <cell r="AF309">
            <v>0</v>
          </cell>
          <cell r="AJ309">
            <v>0</v>
          </cell>
          <cell r="AN309">
            <v>0</v>
          </cell>
          <cell r="AS309">
            <v>0</v>
          </cell>
          <cell r="AW309">
            <v>0</v>
          </cell>
          <cell r="BA309">
            <v>0</v>
          </cell>
          <cell r="BE309">
            <v>0</v>
          </cell>
        </row>
        <row r="311">
          <cell r="E311">
            <v>0</v>
          </cell>
          <cell r="T311">
            <v>0</v>
          </cell>
          <cell r="AB311">
            <v>0</v>
          </cell>
          <cell r="AF311">
            <v>0</v>
          </cell>
          <cell r="AJ311">
            <v>0</v>
          </cell>
          <cell r="AN311">
            <v>0</v>
          </cell>
          <cell r="AS311">
            <v>0</v>
          </cell>
          <cell r="AW311">
            <v>0</v>
          </cell>
          <cell r="BA311">
            <v>0</v>
          </cell>
          <cell r="BE311">
            <v>0</v>
          </cell>
        </row>
        <row r="313">
          <cell r="E313">
            <v>11200</v>
          </cell>
          <cell r="T313">
            <v>11200</v>
          </cell>
          <cell r="AB313">
            <v>0</v>
          </cell>
          <cell r="AF313">
            <v>0</v>
          </cell>
          <cell r="AJ313">
            <v>1471.32</v>
          </cell>
          <cell r="AN313">
            <v>0</v>
          </cell>
          <cell r="AS313">
            <v>0</v>
          </cell>
          <cell r="AW313">
            <v>0</v>
          </cell>
          <cell r="BA313">
            <v>1471.32</v>
          </cell>
          <cell r="BE313">
            <v>0</v>
          </cell>
        </row>
        <row r="314">
          <cell r="E314">
            <v>0</v>
          </cell>
          <cell r="T314">
            <v>0</v>
          </cell>
          <cell r="AB314">
            <v>0</v>
          </cell>
          <cell r="AF314">
            <v>0</v>
          </cell>
          <cell r="AJ314">
            <v>0</v>
          </cell>
          <cell r="AN314">
            <v>0</v>
          </cell>
          <cell r="AS314">
            <v>0</v>
          </cell>
          <cell r="AW314">
            <v>0</v>
          </cell>
          <cell r="BA314">
            <v>0</v>
          </cell>
          <cell r="BE314">
            <v>0</v>
          </cell>
        </row>
        <row r="315">
          <cell r="E315">
            <v>0</v>
          </cell>
          <cell r="T315">
            <v>0</v>
          </cell>
          <cell r="AB315">
            <v>0</v>
          </cell>
          <cell r="AF315">
            <v>0</v>
          </cell>
          <cell r="AJ315">
            <v>0</v>
          </cell>
          <cell r="AN315">
            <v>0</v>
          </cell>
          <cell r="AS315">
            <v>0</v>
          </cell>
          <cell r="AW315">
            <v>0</v>
          </cell>
          <cell r="BA315">
            <v>0</v>
          </cell>
          <cell r="BE315">
            <v>0</v>
          </cell>
        </row>
        <row r="316">
          <cell r="E316">
            <v>0</v>
          </cell>
          <cell r="T316">
            <v>0</v>
          </cell>
          <cell r="AB316">
            <v>0</v>
          </cell>
          <cell r="AF316">
            <v>0</v>
          </cell>
          <cell r="AJ316">
            <v>0</v>
          </cell>
          <cell r="AN316">
            <v>0</v>
          </cell>
          <cell r="AS316">
            <v>0</v>
          </cell>
          <cell r="AW316">
            <v>0</v>
          </cell>
          <cell r="BA316">
            <v>0</v>
          </cell>
          <cell r="BE316">
            <v>0</v>
          </cell>
        </row>
        <row r="318">
          <cell r="E318">
            <v>1000</v>
          </cell>
          <cell r="T318">
            <v>1000</v>
          </cell>
          <cell r="AB318">
            <v>1000</v>
          </cell>
          <cell r="AF318">
            <v>0</v>
          </cell>
          <cell r="AJ318">
            <v>0</v>
          </cell>
          <cell r="AN318">
            <v>0</v>
          </cell>
          <cell r="AS318">
            <v>1000</v>
          </cell>
          <cell r="AW318">
            <v>0</v>
          </cell>
          <cell r="BA318">
            <v>0</v>
          </cell>
          <cell r="BE318">
            <v>0</v>
          </cell>
        </row>
        <row r="320">
          <cell r="E320">
            <v>0</v>
          </cell>
          <cell r="T320">
            <v>0</v>
          </cell>
          <cell r="AB320">
            <v>0</v>
          </cell>
          <cell r="AF320">
            <v>0</v>
          </cell>
          <cell r="AJ320">
            <v>0</v>
          </cell>
          <cell r="AN320">
            <v>0</v>
          </cell>
          <cell r="AS320">
            <v>0</v>
          </cell>
          <cell r="AW320">
            <v>0</v>
          </cell>
          <cell r="BA320">
            <v>0</v>
          </cell>
          <cell r="BE320">
            <v>0</v>
          </cell>
        </row>
        <row r="322">
          <cell r="E322">
            <v>0</v>
          </cell>
          <cell r="T322">
            <v>0</v>
          </cell>
          <cell r="AB322">
            <v>0</v>
          </cell>
          <cell r="AF322">
            <v>0</v>
          </cell>
          <cell r="AJ322">
            <v>0</v>
          </cell>
          <cell r="AN322">
            <v>0</v>
          </cell>
          <cell r="AS322">
            <v>0</v>
          </cell>
          <cell r="AW322">
            <v>0</v>
          </cell>
          <cell r="BA322">
            <v>0</v>
          </cell>
          <cell r="BE322">
            <v>0</v>
          </cell>
        </row>
        <row r="323">
          <cell r="E323">
            <v>0</v>
          </cell>
          <cell r="T323">
            <v>0</v>
          </cell>
          <cell r="AB323">
            <v>0</v>
          </cell>
          <cell r="AF323">
            <v>0</v>
          </cell>
          <cell r="AJ323">
            <v>0</v>
          </cell>
          <cell r="AN323">
            <v>0</v>
          </cell>
          <cell r="AS323">
            <v>0</v>
          </cell>
          <cell r="AW323">
            <v>0</v>
          </cell>
          <cell r="BA323">
            <v>0</v>
          </cell>
          <cell r="BE323">
            <v>0</v>
          </cell>
        </row>
        <row r="325">
          <cell r="E325">
            <v>0</v>
          </cell>
          <cell r="T325">
            <v>0</v>
          </cell>
          <cell r="AB325">
            <v>0</v>
          </cell>
          <cell r="AF325">
            <v>0</v>
          </cell>
          <cell r="AJ325">
            <v>0</v>
          </cell>
          <cell r="AN325">
            <v>0</v>
          </cell>
          <cell r="AS325">
            <v>0</v>
          </cell>
          <cell r="AW325">
            <v>0</v>
          </cell>
          <cell r="BA325">
            <v>0</v>
          </cell>
          <cell r="BE325">
            <v>0</v>
          </cell>
        </row>
        <row r="326">
          <cell r="E326">
            <v>0</v>
          </cell>
          <cell r="T326">
            <v>0</v>
          </cell>
          <cell r="AB326">
            <v>0</v>
          </cell>
          <cell r="AF326">
            <v>0</v>
          </cell>
          <cell r="AJ326">
            <v>0</v>
          </cell>
          <cell r="AN326">
            <v>0</v>
          </cell>
          <cell r="AS326">
            <v>0</v>
          </cell>
          <cell r="AW326">
            <v>0</v>
          </cell>
          <cell r="BA326">
            <v>0</v>
          </cell>
          <cell r="BE326">
            <v>0</v>
          </cell>
        </row>
        <row r="328">
          <cell r="E328">
            <v>0</v>
          </cell>
          <cell r="T328">
            <v>0</v>
          </cell>
          <cell r="AB328">
            <v>0</v>
          </cell>
          <cell r="AF328">
            <v>0</v>
          </cell>
          <cell r="AJ328">
            <v>0</v>
          </cell>
          <cell r="AN328">
            <v>0</v>
          </cell>
          <cell r="AS328">
            <v>0</v>
          </cell>
          <cell r="AW328">
            <v>0</v>
          </cell>
          <cell r="BA328">
            <v>0</v>
          </cell>
          <cell r="BE328">
            <v>0</v>
          </cell>
        </row>
        <row r="329">
          <cell r="E329">
            <v>0</v>
          </cell>
          <cell r="T329">
            <v>0</v>
          </cell>
          <cell r="AB329">
            <v>0</v>
          </cell>
          <cell r="AF329">
            <v>0</v>
          </cell>
          <cell r="AJ329">
            <v>0</v>
          </cell>
          <cell r="AN329">
            <v>0</v>
          </cell>
          <cell r="AS329">
            <v>0</v>
          </cell>
          <cell r="AW329">
            <v>0</v>
          </cell>
          <cell r="BA329">
            <v>0</v>
          </cell>
          <cell r="BE329">
            <v>0</v>
          </cell>
        </row>
        <row r="331">
          <cell r="E331">
            <v>0</v>
          </cell>
          <cell r="T331">
            <v>0</v>
          </cell>
          <cell r="AB331">
            <v>0</v>
          </cell>
          <cell r="AF331">
            <v>0</v>
          </cell>
          <cell r="AJ331">
            <v>0</v>
          </cell>
          <cell r="AN331">
            <v>0</v>
          </cell>
          <cell r="AS331">
            <v>0</v>
          </cell>
          <cell r="AW331">
            <v>0</v>
          </cell>
          <cell r="BA331">
            <v>0</v>
          </cell>
          <cell r="BE331">
            <v>0</v>
          </cell>
        </row>
        <row r="333">
          <cell r="E333">
            <v>0</v>
          </cell>
          <cell r="T333">
            <v>0</v>
          </cell>
          <cell r="AB333">
            <v>0</v>
          </cell>
          <cell r="AF333">
            <v>0</v>
          </cell>
          <cell r="AJ333">
            <v>0</v>
          </cell>
          <cell r="AN333">
            <v>0</v>
          </cell>
          <cell r="AS333">
            <v>0</v>
          </cell>
          <cell r="AW333">
            <v>0</v>
          </cell>
          <cell r="BA333">
            <v>0</v>
          </cell>
          <cell r="BE333">
            <v>0</v>
          </cell>
        </row>
        <row r="334">
          <cell r="E334">
            <v>0</v>
          </cell>
          <cell r="T334">
            <v>0</v>
          </cell>
          <cell r="AB334">
            <v>0</v>
          </cell>
          <cell r="AF334">
            <v>0</v>
          </cell>
          <cell r="AJ334">
            <v>0</v>
          </cell>
          <cell r="AN334">
            <v>0</v>
          </cell>
          <cell r="AS334">
            <v>0</v>
          </cell>
          <cell r="AW334">
            <v>0</v>
          </cell>
          <cell r="BA334">
            <v>0</v>
          </cell>
          <cell r="BE334">
            <v>0</v>
          </cell>
        </row>
        <row r="335">
          <cell r="E335">
            <v>0</v>
          </cell>
          <cell r="T335">
            <v>0</v>
          </cell>
          <cell r="AB335">
            <v>0</v>
          </cell>
          <cell r="AF335">
            <v>0</v>
          </cell>
          <cell r="AJ335">
            <v>0</v>
          </cell>
          <cell r="AN335">
            <v>0</v>
          </cell>
          <cell r="AS335">
            <v>0</v>
          </cell>
          <cell r="AW335">
            <v>0</v>
          </cell>
          <cell r="BA335">
            <v>0</v>
          </cell>
          <cell r="BE335">
            <v>0</v>
          </cell>
        </row>
        <row r="336">
          <cell r="E336">
            <v>0</v>
          </cell>
          <cell r="T336">
            <v>0</v>
          </cell>
          <cell r="AB336">
            <v>0</v>
          </cell>
          <cell r="AF336">
            <v>0</v>
          </cell>
          <cell r="AJ336">
            <v>0</v>
          </cell>
          <cell r="AN336">
            <v>0</v>
          </cell>
          <cell r="AS336">
            <v>0</v>
          </cell>
          <cell r="AW336">
            <v>0</v>
          </cell>
          <cell r="BA336">
            <v>0</v>
          </cell>
          <cell r="BE336">
            <v>0</v>
          </cell>
        </row>
        <row r="337">
          <cell r="E337">
            <v>0</v>
          </cell>
          <cell r="T337">
            <v>0</v>
          </cell>
          <cell r="AB337">
            <v>0</v>
          </cell>
          <cell r="AF337">
            <v>0</v>
          </cell>
          <cell r="AJ337">
            <v>0</v>
          </cell>
          <cell r="AN337">
            <v>0</v>
          </cell>
          <cell r="AS337">
            <v>0</v>
          </cell>
          <cell r="AW337">
            <v>0</v>
          </cell>
          <cell r="BA337">
            <v>0</v>
          </cell>
          <cell r="BE337">
            <v>0</v>
          </cell>
        </row>
        <row r="338">
          <cell r="E338">
            <v>0</v>
          </cell>
          <cell r="T338">
            <v>0</v>
          </cell>
          <cell r="AB338">
            <v>0</v>
          </cell>
          <cell r="AF338">
            <v>0</v>
          </cell>
          <cell r="AJ338">
            <v>0</v>
          </cell>
          <cell r="AN338">
            <v>0</v>
          </cell>
          <cell r="AS338">
            <v>0</v>
          </cell>
          <cell r="AW338">
            <v>0</v>
          </cell>
          <cell r="BA338">
            <v>0</v>
          </cell>
          <cell r="BE338">
            <v>0</v>
          </cell>
        </row>
        <row r="339">
          <cell r="E339">
            <v>0</v>
          </cell>
          <cell r="T339">
            <v>0</v>
          </cell>
          <cell r="AB339">
            <v>0</v>
          </cell>
          <cell r="AF339">
            <v>0</v>
          </cell>
          <cell r="AJ339">
            <v>0</v>
          </cell>
          <cell r="AN339">
            <v>0</v>
          </cell>
          <cell r="AS339">
            <v>0</v>
          </cell>
          <cell r="AW339">
            <v>0</v>
          </cell>
          <cell r="BA339">
            <v>0</v>
          </cell>
          <cell r="BE339">
            <v>0</v>
          </cell>
        </row>
        <row r="340">
          <cell r="E340">
            <v>0</v>
          </cell>
          <cell r="T340">
            <v>0</v>
          </cell>
          <cell r="AB340">
            <v>0</v>
          </cell>
          <cell r="AF340">
            <v>0</v>
          </cell>
          <cell r="AJ340">
            <v>0</v>
          </cell>
          <cell r="AN340">
            <v>0</v>
          </cell>
          <cell r="AS340">
            <v>0</v>
          </cell>
          <cell r="AW340">
            <v>0</v>
          </cell>
          <cell r="BA340">
            <v>0</v>
          </cell>
          <cell r="BE340">
            <v>0</v>
          </cell>
        </row>
        <row r="341">
          <cell r="E341">
            <v>0</v>
          </cell>
          <cell r="T341">
            <v>0</v>
          </cell>
          <cell r="AB341">
            <v>0</v>
          </cell>
          <cell r="AF341">
            <v>0</v>
          </cell>
          <cell r="AJ341">
            <v>0</v>
          </cell>
          <cell r="AN341">
            <v>0</v>
          </cell>
          <cell r="AS341">
            <v>0</v>
          </cell>
          <cell r="AW341">
            <v>0</v>
          </cell>
          <cell r="BA341">
            <v>0</v>
          </cell>
          <cell r="BE341">
            <v>0</v>
          </cell>
        </row>
        <row r="342">
          <cell r="E342">
            <v>0</v>
          </cell>
          <cell r="T342">
            <v>0</v>
          </cell>
          <cell r="AB342">
            <v>0</v>
          </cell>
          <cell r="AF342">
            <v>0</v>
          </cell>
          <cell r="AJ342">
            <v>0</v>
          </cell>
          <cell r="AN342">
            <v>0</v>
          </cell>
          <cell r="AS342">
            <v>0</v>
          </cell>
          <cell r="AW342">
            <v>0</v>
          </cell>
          <cell r="BA342">
            <v>0</v>
          </cell>
          <cell r="BE342">
            <v>0</v>
          </cell>
        </row>
        <row r="343">
          <cell r="E343">
            <v>0</v>
          </cell>
          <cell r="T343">
            <v>0</v>
          </cell>
          <cell r="AB343">
            <v>0</v>
          </cell>
          <cell r="AF343">
            <v>0</v>
          </cell>
          <cell r="AJ343">
            <v>0</v>
          </cell>
          <cell r="AN343">
            <v>0</v>
          </cell>
          <cell r="AS343">
            <v>0</v>
          </cell>
          <cell r="AW343">
            <v>0</v>
          </cell>
          <cell r="BA343">
            <v>0</v>
          </cell>
          <cell r="BE343">
            <v>0</v>
          </cell>
        </row>
        <row r="345">
          <cell r="E345">
            <v>0</v>
          </cell>
          <cell r="T345">
            <v>0</v>
          </cell>
          <cell r="AB345">
            <v>0</v>
          </cell>
          <cell r="AF345">
            <v>0</v>
          </cell>
          <cell r="AJ345">
            <v>0</v>
          </cell>
          <cell r="AN345">
            <v>0</v>
          </cell>
          <cell r="AS345">
            <v>0</v>
          </cell>
          <cell r="AW345">
            <v>0</v>
          </cell>
          <cell r="BA345">
            <v>0</v>
          </cell>
          <cell r="BE345">
            <v>0</v>
          </cell>
        </row>
        <row r="347">
          <cell r="E347">
            <v>0</v>
          </cell>
          <cell r="T347">
            <v>0</v>
          </cell>
          <cell r="AB347">
            <v>0</v>
          </cell>
          <cell r="AF347">
            <v>0</v>
          </cell>
          <cell r="AJ347">
            <v>0</v>
          </cell>
          <cell r="AN347">
            <v>0</v>
          </cell>
          <cell r="AS347">
            <v>0</v>
          </cell>
          <cell r="AW347">
            <v>0</v>
          </cell>
          <cell r="BA347">
            <v>0</v>
          </cell>
          <cell r="BE347">
            <v>0</v>
          </cell>
        </row>
        <row r="349">
          <cell r="E349">
            <v>0</v>
          </cell>
          <cell r="T349">
            <v>0</v>
          </cell>
          <cell r="AB349">
            <v>0</v>
          </cell>
          <cell r="AF349">
            <v>0</v>
          </cell>
          <cell r="AJ349">
            <v>0</v>
          </cell>
          <cell r="AN349">
            <v>0</v>
          </cell>
          <cell r="AS349">
            <v>0</v>
          </cell>
          <cell r="AW349">
            <v>0</v>
          </cell>
          <cell r="BA349">
            <v>0</v>
          </cell>
          <cell r="BE349">
            <v>0</v>
          </cell>
        </row>
        <row r="350">
          <cell r="E350">
            <v>0</v>
          </cell>
          <cell r="T350">
            <v>0</v>
          </cell>
          <cell r="AB350">
            <v>0</v>
          </cell>
          <cell r="AF350">
            <v>0</v>
          </cell>
          <cell r="AJ350">
            <v>0</v>
          </cell>
          <cell r="AN350">
            <v>0</v>
          </cell>
          <cell r="AS350">
            <v>0</v>
          </cell>
          <cell r="AW350">
            <v>0</v>
          </cell>
          <cell r="BA350">
            <v>0</v>
          </cell>
          <cell r="BE350">
            <v>0</v>
          </cell>
        </row>
        <row r="351">
          <cell r="E351">
            <v>0</v>
          </cell>
          <cell r="T351">
            <v>0</v>
          </cell>
          <cell r="AB351">
            <v>0</v>
          </cell>
          <cell r="AF351">
            <v>0</v>
          </cell>
          <cell r="AJ351">
            <v>0</v>
          </cell>
          <cell r="AN351">
            <v>0</v>
          </cell>
          <cell r="AS351">
            <v>0</v>
          </cell>
          <cell r="AW351">
            <v>0</v>
          </cell>
          <cell r="BA351">
            <v>0</v>
          </cell>
          <cell r="BE351">
            <v>0</v>
          </cell>
        </row>
        <row r="353">
          <cell r="E353">
            <v>0</v>
          </cell>
          <cell r="T353">
            <v>0</v>
          </cell>
          <cell r="AB353">
            <v>0</v>
          </cell>
          <cell r="AF353">
            <v>0</v>
          </cell>
          <cell r="AJ353">
            <v>0</v>
          </cell>
          <cell r="AN353">
            <v>0</v>
          </cell>
          <cell r="AS353">
            <v>0</v>
          </cell>
          <cell r="AW353">
            <v>0</v>
          </cell>
          <cell r="BA353">
            <v>0</v>
          </cell>
          <cell r="BE353">
            <v>0</v>
          </cell>
        </row>
        <row r="354">
          <cell r="E354">
            <v>0</v>
          </cell>
          <cell r="T354">
            <v>0</v>
          </cell>
          <cell r="AB354">
            <v>0</v>
          </cell>
          <cell r="AF354">
            <v>0</v>
          </cell>
          <cell r="AJ354">
            <v>0</v>
          </cell>
          <cell r="AN354">
            <v>0</v>
          </cell>
          <cell r="AS354">
            <v>0</v>
          </cell>
          <cell r="AW354">
            <v>0</v>
          </cell>
          <cell r="BA354">
            <v>0</v>
          </cell>
          <cell r="BE354">
            <v>0</v>
          </cell>
        </row>
        <row r="355">
          <cell r="E355">
            <v>0</v>
          </cell>
          <cell r="T355">
            <v>0</v>
          </cell>
          <cell r="AB355">
            <v>0</v>
          </cell>
          <cell r="AF355">
            <v>0</v>
          </cell>
          <cell r="AJ355">
            <v>0</v>
          </cell>
          <cell r="AN355">
            <v>0</v>
          </cell>
          <cell r="AS355">
            <v>0</v>
          </cell>
          <cell r="AW355">
            <v>0</v>
          </cell>
          <cell r="BA355">
            <v>0</v>
          </cell>
          <cell r="BE355">
            <v>0</v>
          </cell>
        </row>
        <row r="356">
          <cell r="E356">
            <v>0</v>
          </cell>
          <cell r="T356">
            <v>0</v>
          </cell>
          <cell r="AB356">
            <v>0</v>
          </cell>
          <cell r="AF356">
            <v>0</v>
          </cell>
          <cell r="AJ356">
            <v>0</v>
          </cell>
          <cell r="AN356">
            <v>0</v>
          </cell>
          <cell r="AS356">
            <v>0</v>
          </cell>
          <cell r="AW356">
            <v>0</v>
          </cell>
          <cell r="BA356">
            <v>0</v>
          </cell>
          <cell r="BE356">
            <v>0</v>
          </cell>
        </row>
        <row r="358">
          <cell r="E358">
            <v>0</v>
          </cell>
          <cell r="T358">
            <v>0</v>
          </cell>
          <cell r="AB358">
            <v>0</v>
          </cell>
          <cell r="AF358">
            <v>0</v>
          </cell>
          <cell r="AJ358">
            <v>0</v>
          </cell>
          <cell r="AN358">
            <v>0</v>
          </cell>
          <cell r="AS358">
            <v>0</v>
          </cell>
          <cell r="AW358">
            <v>0</v>
          </cell>
          <cell r="BA358">
            <v>0</v>
          </cell>
          <cell r="BE358">
            <v>0</v>
          </cell>
        </row>
        <row r="359">
          <cell r="E359">
            <v>0</v>
          </cell>
          <cell r="T359">
            <v>0</v>
          </cell>
          <cell r="AB359">
            <v>0</v>
          </cell>
          <cell r="AF359">
            <v>0</v>
          </cell>
          <cell r="AJ359">
            <v>0</v>
          </cell>
          <cell r="AN359">
            <v>0</v>
          </cell>
          <cell r="AS359">
            <v>0</v>
          </cell>
          <cell r="AW359">
            <v>0</v>
          </cell>
          <cell r="BA359">
            <v>0</v>
          </cell>
          <cell r="BE359">
            <v>0</v>
          </cell>
        </row>
        <row r="360">
          <cell r="E360">
            <v>0</v>
          </cell>
          <cell r="T360">
            <v>0</v>
          </cell>
          <cell r="AB360">
            <v>0</v>
          </cell>
          <cell r="AF360">
            <v>0</v>
          </cell>
          <cell r="AJ360">
            <v>0</v>
          </cell>
          <cell r="AN360">
            <v>0</v>
          </cell>
          <cell r="AS360">
            <v>0</v>
          </cell>
          <cell r="AW360">
            <v>0</v>
          </cell>
          <cell r="BA360">
            <v>0</v>
          </cell>
          <cell r="BE360">
            <v>0</v>
          </cell>
        </row>
        <row r="361">
          <cell r="E361">
            <v>0</v>
          </cell>
          <cell r="T361">
            <v>0</v>
          </cell>
          <cell r="AB361">
            <v>0</v>
          </cell>
          <cell r="AF361">
            <v>0</v>
          </cell>
          <cell r="AJ361">
            <v>0</v>
          </cell>
          <cell r="AN361">
            <v>0</v>
          </cell>
          <cell r="AS361">
            <v>0</v>
          </cell>
          <cell r="AW361">
            <v>0</v>
          </cell>
          <cell r="BA361">
            <v>0</v>
          </cell>
          <cell r="BE361">
            <v>0</v>
          </cell>
        </row>
        <row r="363">
          <cell r="E363">
            <v>0</v>
          </cell>
          <cell r="T363">
            <v>0</v>
          </cell>
          <cell r="AB363">
            <v>0</v>
          </cell>
          <cell r="AF363">
            <v>0</v>
          </cell>
          <cell r="AJ363">
            <v>0</v>
          </cell>
          <cell r="AN363">
            <v>0</v>
          </cell>
          <cell r="AS363">
            <v>0</v>
          </cell>
          <cell r="AW363">
            <v>0</v>
          </cell>
          <cell r="BA363">
            <v>0</v>
          </cell>
          <cell r="BE363">
            <v>0</v>
          </cell>
        </row>
        <row r="364">
          <cell r="E364">
            <v>0</v>
          </cell>
          <cell r="T364">
            <v>0</v>
          </cell>
          <cell r="AB364">
            <v>0</v>
          </cell>
          <cell r="AF364">
            <v>0</v>
          </cell>
          <cell r="AJ364">
            <v>0</v>
          </cell>
          <cell r="AN364">
            <v>0</v>
          </cell>
          <cell r="AS364">
            <v>0</v>
          </cell>
          <cell r="AW364">
            <v>0</v>
          </cell>
          <cell r="BA364">
            <v>0</v>
          </cell>
          <cell r="BE364">
            <v>0</v>
          </cell>
        </row>
        <row r="365">
          <cell r="E365">
            <v>0</v>
          </cell>
          <cell r="T365">
            <v>0</v>
          </cell>
          <cell r="AB365">
            <v>0</v>
          </cell>
          <cell r="AF365">
            <v>0</v>
          </cell>
          <cell r="AJ365">
            <v>0</v>
          </cell>
          <cell r="AN365">
            <v>0</v>
          </cell>
          <cell r="AS365">
            <v>0</v>
          </cell>
          <cell r="AW365">
            <v>0</v>
          </cell>
          <cell r="BA365">
            <v>0</v>
          </cell>
          <cell r="BE365">
            <v>0</v>
          </cell>
        </row>
        <row r="366">
          <cell r="E366">
            <v>0</v>
          </cell>
          <cell r="T366">
            <v>0</v>
          </cell>
          <cell r="AB366">
            <v>0</v>
          </cell>
          <cell r="AF366">
            <v>0</v>
          </cell>
          <cell r="AJ366">
            <v>0</v>
          </cell>
          <cell r="AN366">
            <v>0</v>
          </cell>
          <cell r="AS366">
            <v>0</v>
          </cell>
          <cell r="AW366">
            <v>0</v>
          </cell>
          <cell r="BA366">
            <v>0</v>
          </cell>
          <cell r="BE366">
            <v>0</v>
          </cell>
        </row>
        <row r="372">
          <cell r="E372">
            <v>0</v>
          </cell>
          <cell r="T372">
            <v>0</v>
          </cell>
          <cell r="AB372">
            <v>0</v>
          </cell>
          <cell r="AF372">
            <v>0</v>
          </cell>
          <cell r="AJ372">
            <v>0</v>
          </cell>
          <cell r="AN372">
            <v>0</v>
          </cell>
          <cell r="AS372">
            <v>0</v>
          </cell>
          <cell r="AW372">
            <v>0</v>
          </cell>
          <cell r="BA372">
            <v>0</v>
          </cell>
          <cell r="BE372">
            <v>0</v>
          </cell>
        </row>
        <row r="373">
          <cell r="E373">
            <v>0</v>
          </cell>
          <cell r="T373">
            <v>0</v>
          </cell>
          <cell r="AB373">
            <v>0</v>
          </cell>
          <cell r="AF373">
            <v>0</v>
          </cell>
          <cell r="AJ373">
            <v>0</v>
          </cell>
          <cell r="AN373">
            <v>0</v>
          </cell>
          <cell r="AS373">
            <v>0</v>
          </cell>
          <cell r="AW373">
            <v>0</v>
          </cell>
          <cell r="BA373">
            <v>0</v>
          </cell>
          <cell r="BE373">
            <v>0</v>
          </cell>
        </row>
        <row r="375">
          <cell r="E375">
            <v>3250000</v>
          </cell>
          <cell r="T375">
            <v>3250000</v>
          </cell>
          <cell r="AB375">
            <v>238499.03</v>
          </cell>
          <cell r="AF375">
            <v>2094440.13</v>
          </cell>
          <cell r="AJ375">
            <v>469691.43999999994</v>
          </cell>
          <cell r="AN375">
            <v>0</v>
          </cell>
          <cell r="AS375">
            <v>195280.13</v>
          </cell>
          <cell r="AW375">
            <v>2039098.59</v>
          </cell>
          <cell r="BA375">
            <v>567191.43999999994</v>
          </cell>
          <cell r="BE375">
            <v>0</v>
          </cell>
        </row>
        <row r="376">
          <cell r="E376">
            <v>0</v>
          </cell>
          <cell r="T376">
            <v>0</v>
          </cell>
          <cell r="AB376">
            <v>0</v>
          </cell>
          <cell r="AF376">
            <v>0</v>
          </cell>
          <cell r="AJ376">
            <v>0</v>
          </cell>
          <cell r="AN376">
            <v>0</v>
          </cell>
          <cell r="AS376">
            <v>0</v>
          </cell>
          <cell r="AW376">
            <v>0</v>
          </cell>
          <cell r="BA376">
            <v>0</v>
          </cell>
          <cell r="BE376">
            <v>0</v>
          </cell>
        </row>
        <row r="378">
          <cell r="E378">
            <v>35000</v>
          </cell>
          <cell r="T378">
            <v>35000</v>
          </cell>
          <cell r="AB378">
            <v>0</v>
          </cell>
          <cell r="AF378">
            <v>0</v>
          </cell>
          <cell r="AJ378">
            <v>0</v>
          </cell>
          <cell r="AN378">
            <v>0</v>
          </cell>
          <cell r="AS378">
            <v>0</v>
          </cell>
          <cell r="AW378">
            <v>0</v>
          </cell>
          <cell r="BA378">
            <v>0</v>
          </cell>
          <cell r="BE378">
            <v>0</v>
          </cell>
        </row>
        <row r="379">
          <cell r="E379">
            <v>0</v>
          </cell>
          <cell r="T379">
            <v>0</v>
          </cell>
          <cell r="AB379">
            <v>0</v>
          </cell>
          <cell r="AF379">
            <v>0</v>
          </cell>
          <cell r="AJ379">
            <v>0</v>
          </cell>
          <cell r="AN379">
            <v>0</v>
          </cell>
          <cell r="AS379">
            <v>0</v>
          </cell>
          <cell r="AW379">
            <v>0</v>
          </cell>
          <cell r="BA379">
            <v>0</v>
          </cell>
          <cell r="BE379">
            <v>0</v>
          </cell>
        </row>
        <row r="380">
          <cell r="E380">
            <v>0</v>
          </cell>
          <cell r="T380">
            <v>0</v>
          </cell>
          <cell r="AB380">
            <v>0</v>
          </cell>
          <cell r="AF380">
            <v>0</v>
          </cell>
          <cell r="AJ380">
            <v>0</v>
          </cell>
          <cell r="AN380">
            <v>0</v>
          </cell>
          <cell r="AS380">
            <v>0</v>
          </cell>
          <cell r="AW380">
            <v>0</v>
          </cell>
          <cell r="BA380">
            <v>0</v>
          </cell>
          <cell r="BE380">
            <v>0</v>
          </cell>
        </row>
        <row r="381">
          <cell r="E381">
            <v>0</v>
          </cell>
          <cell r="T381">
            <v>0</v>
          </cell>
          <cell r="AB381">
            <v>0</v>
          </cell>
          <cell r="AF381">
            <v>0</v>
          </cell>
          <cell r="AJ381">
            <v>0</v>
          </cell>
          <cell r="AN381">
            <v>0</v>
          </cell>
          <cell r="AS381">
            <v>0</v>
          </cell>
          <cell r="AW381">
            <v>0</v>
          </cell>
          <cell r="BA381">
            <v>0</v>
          </cell>
          <cell r="BE381">
            <v>0</v>
          </cell>
        </row>
        <row r="383">
          <cell r="E383">
            <v>0</v>
          </cell>
          <cell r="T383">
            <v>0</v>
          </cell>
          <cell r="AB383">
            <v>0</v>
          </cell>
          <cell r="AF383">
            <v>0</v>
          </cell>
          <cell r="AJ383">
            <v>0</v>
          </cell>
          <cell r="AN383">
            <v>0</v>
          </cell>
          <cell r="AS383">
            <v>0</v>
          </cell>
          <cell r="AW383">
            <v>0</v>
          </cell>
          <cell r="BA383">
            <v>0</v>
          </cell>
          <cell r="BE383">
            <v>0</v>
          </cell>
        </row>
        <row r="385">
          <cell r="E385">
            <v>0</v>
          </cell>
          <cell r="T385">
            <v>0</v>
          </cell>
          <cell r="AB385">
            <v>0</v>
          </cell>
          <cell r="AF385">
            <v>0</v>
          </cell>
          <cell r="AJ385">
            <v>0</v>
          </cell>
          <cell r="AN385">
            <v>0</v>
          </cell>
          <cell r="AS385">
            <v>0</v>
          </cell>
          <cell r="AW385">
            <v>0</v>
          </cell>
          <cell r="BA385">
            <v>0</v>
          </cell>
          <cell r="BE385">
            <v>0</v>
          </cell>
        </row>
        <row r="386">
          <cell r="E386">
            <v>0</v>
          </cell>
          <cell r="T386">
            <v>0</v>
          </cell>
          <cell r="AB386">
            <v>0</v>
          </cell>
          <cell r="AF386">
            <v>0</v>
          </cell>
          <cell r="AJ386">
            <v>0</v>
          </cell>
          <cell r="AN386">
            <v>0</v>
          </cell>
          <cell r="AS386">
            <v>0</v>
          </cell>
          <cell r="AW386">
            <v>0</v>
          </cell>
          <cell r="BA386">
            <v>0</v>
          </cell>
          <cell r="BE386">
            <v>0</v>
          </cell>
        </row>
        <row r="388">
          <cell r="E388">
            <v>5000</v>
          </cell>
          <cell r="T388">
            <v>5000</v>
          </cell>
          <cell r="AB388">
            <v>0</v>
          </cell>
          <cell r="AF388">
            <v>0</v>
          </cell>
          <cell r="AJ388">
            <v>0</v>
          </cell>
          <cell r="AN388">
            <v>0</v>
          </cell>
          <cell r="AS388">
            <v>0</v>
          </cell>
          <cell r="AW388">
            <v>0</v>
          </cell>
          <cell r="BA388">
            <v>0</v>
          </cell>
          <cell r="BE388">
            <v>0</v>
          </cell>
        </row>
        <row r="390">
          <cell r="E390">
            <v>0</v>
          </cell>
          <cell r="T390">
            <v>0</v>
          </cell>
          <cell r="AB390">
            <v>0</v>
          </cell>
          <cell r="AF390">
            <v>0</v>
          </cell>
          <cell r="AJ390">
            <v>0</v>
          </cell>
          <cell r="AN390">
            <v>0</v>
          </cell>
          <cell r="AS390">
            <v>0</v>
          </cell>
          <cell r="AW390">
            <v>0</v>
          </cell>
          <cell r="BA390">
            <v>0</v>
          </cell>
          <cell r="BE390">
            <v>0</v>
          </cell>
        </row>
        <row r="391">
          <cell r="E391">
            <v>0</v>
          </cell>
          <cell r="T391">
            <v>0</v>
          </cell>
          <cell r="AB391">
            <v>0</v>
          </cell>
          <cell r="AF391">
            <v>0</v>
          </cell>
          <cell r="AJ391">
            <v>0</v>
          </cell>
          <cell r="AN391">
            <v>0</v>
          </cell>
          <cell r="AS391">
            <v>0</v>
          </cell>
          <cell r="AW391">
            <v>0</v>
          </cell>
          <cell r="BA391">
            <v>0</v>
          </cell>
          <cell r="BE391">
            <v>0</v>
          </cell>
        </row>
        <row r="392">
          <cell r="E392">
            <v>0</v>
          </cell>
          <cell r="T392">
            <v>0</v>
          </cell>
          <cell r="AB392">
            <v>0</v>
          </cell>
          <cell r="AF392">
            <v>0</v>
          </cell>
          <cell r="AJ392">
            <v>0</v>
          </cell>
          <cell r="AN392">
            <v>0</v>
          </cell>
          <cell r="AS392">
            <v>0</v>
          </cell>
          <cell r="AW392">
            <v>0</v>
          </cell>
          <cell r="BA392">
            <v>0</v>
          </cell>
          <cell r="BE392">
            <v>0</v>
          </cell>
        </row>
        <row r="393">
          <cell r="E393">
            <v>0</v>
          </cell>
          <cell r="T393">
            <v>0</v>
          </cell>
          <cell r="AB393">
            <v>0</v>
          </cell>
          <cell r="AF393">
            <v>0</v>
          </cell>
          <cell r="AJ393">
            <v>0</v>
          </cell>
          <cell r="AN393">
            <v>0</v>
          </cell>
          <cell r="AS393">
            <v>0</v>
          </cell>
          <cell r="AW393">
            <v>0</v>
          </cell>
          <cell r="BA393">
            <v>0</v>
          </cell>
          <cell r="BE393">
            <v>0</v>
          </cell>
        </row>
        <row r="395">
          <cell r="E395">
            <v>0</v>
          </cell>
          <cell r="T395">
            <v>0</v>
          </cell>
          <cell r="AB395">
            <v>0</v>
          </cell>
          <cell r="AF395">
            <v>0</v>
          </cell>
          <cell r="AJ395">
            <v>0</v>
          </cell>
          <cell r="AN395">
            <v>0</v>
          </cell>
          <cell r="AS395">
            <v>0</v>
          </cell>
          <cell r="AW395">
            <v>0</v>
          </cell>
          <cell r="BA395">
            <v>0</v>
          </cell>
          <cell r="BE395">
            <v>0</v>
          </cell>
        </row>
        <row r="397">
          <cell r="E397">
            <v>0</v>
          </cell>
          <cell r="T397">
            <v>0</v>
          </cell>
          <cell r="AB397">
            <v>0</v>
          </cell>
          <cell r="AF397">
            <v>0</v>
          </cell>
          <cell r="AJ397">
            <v>0</v>
          </cell>
          <cell r="AN397">
            <v>0</v>
          </cell>
          <cell r="AS397">
            <v>0</v>
          </cell>
          <cell r="AW397">
            <v>0</v>
          </cell>
          <cell r="BA397">
            <v>0</v>
          </cell>
          <cell r="BE397">
            <v>0</v>
          </cell>
        </row>
        <row r="399">
          <cell r="E399">
            <v>0</v>
          </cell>
          <cell r="T399">
            <v>0</v>
          </cell>
          <cell r="AB399">
            <v>0</v>
          </cell>
          <cell r="AF399">
            <v>0</v>
          </cell>
          <cell r="AJ399">
            <v>0</v>
          </cell>
          <cell r="AN399">
            <v>0</v>
          </cell>
          <cell r="AS399">
            <v>0</v>
          </cell>
          <cell r="AW399">
            <v>0</v>
          </cell>
          <cell r="BA399">
            <v>0</v>
          </cell>
          <cell r="BE399">
            <v>0</v>
          </cell>
        </row>
        <row r="400">
          <cell r="E400">
            <v>0</v>
          </cell>
          <cell r="T400">
            <v>0</v>
          </cell>
          <cell r="AB400">
            <v>0</v>
          </cell>
          <cell r="AF400">
            <v>0</v>
          </cell>
          <cell r="AJ400">
            <v>0</v>
          </cell>
          <cell r="AN400">
            <v>0</v>
          </cell>
          <cell r="AS400">
            <v>0</v>
          </cell>
          <cell r="AW400">
            <v>0</v>
          </cell>
          <cell r="BA400">
            <v>0</v>
          </cell>
          <cell r="BE400">
            <v>0</v>
          </cell>
        </row>
        <row r="402">
          <cell r="E402">
            <v>0</v>
          </cell>
          <cell r="T402">
            <v>0</v>
          </cell>
          <cell r="AB402">
            <v>0</v>
          </cell>
          <cell r="AF402">
            <v>0</v>
          </cell>
          <cell r="AJ402">
            <v>0</v>
          </cell>
          <cell r="AN402">
            <v>0</v>
          </cell>
          <cell r="AS402">
            <v>0</v>
          </cell>
          <cell r="AW402">
            <v>0</v>
          </cell>
          <cell r="BA402">
            <v>0</v>
          </cell>
          <cell r="BE402">
            <v>0</v>
          </cell>
        </row>
        <row r="403">
          <cell r="E403">
            <v>0</v>
          </cell>
          <cell r="T403">
            <v>0</v>
          </cell>
          <cell r="AB403">
            <v>0</v>
          </cell>
          <cell r="AF403">
            <v>0</v>
          </cell>
          <cell r="AJ403">
            <v>0</v>
          </cell>
          <cell r="AN403">
            <v>0</v>
          </cell>
          <cell r="AS403">
            <v>0</v>
          </cell>
          <cell r="AW403">
            <v>0</v>
          </cell>
          <cell r="BA403">
            <v>0</v>
          </cell>
          <cell r="BE403">
            <v>0</v>
          </cell>
        </row>
        <row r="405">
          <cell r="E405">
            <v>0</v>
          </cell>
          <cell r="T405">
            <v>0</v>
          </cell>
          <cell r="AB405">
            <v>0</v>
          </cell>
          <cell r="AF405">
            <v>0</v>
          </cell>
          <cell r="AJ405">
            <v>0</v>
          </cell>
          <cell r="AN405">
            <v>0</v>
          </cell>
          <cell r="AS405">
            <v>0</v>
          </cell>
          <cell r="AW405">
            <v>0</v>
          </cell>
          <cell r="BA405">
            <v>0</v>
          </cell>
          <cell r="BE405">
            <v>0</v>
          </cell>
        </row>
        <row r="406">
          <cell r="E406">
            <v>0</v>
          </cell>
          <cell r="T406">
            <v>0</v>
          </cell>
          <cell r="AB406">
            <v>0</v>
          </cell>
          <cell r="AF406">
            <v>0</v>
          </cell>
          <cell r="AJ406">
            <v>0</v>
          </cell>
          <cell r="AN406">
            <v>0</v>
          </cell>
          <cell r="AS406">
            <v>0</v>
          </cell>
          <cell r="AW406">
            <v>0</v>
          </cell>
          <cell r="BA406">
            <v>0</v>
          </cell>
          <cell r="BE406">
            <v>0</v>
          </cell>
        </row>
        <row r="408">
          <cell r="E408">
            <v>0</v>
          </cell>
          <cell r="T408">
            <v>0</v>
          </cell>
          <cell r="AB408">
            <v>0</v>
          </cell>
          <cell r="AF408">
            <v>0</v>
          </cell>
          <cell r="AJ408">
            <v>0</v>
          </cell>
          <cell r="AN408">
            <v>0</v>
          </cell>
          <cell r="AS408">
            <v>0</v>
          </cell>
          <cell r="AW408">
            <v>0</v>
          </cell>
          <cell r="BA408">
            <v>0</v>
          </cell>
          <cell r="BE408">
            <v>0</v>
          </cell>
        </row>
        <row r="410">
          <cell r="E410">
            <v>0</v>
          </cell>
          <cell r="T410">
            <v>0</v>
          </cell>
          <cell r="AB410">
            <v>0</v>
          </cell>
          <cell r="AF410">
            <v>0</v>
          </cell>
          <cell r="AJ410">
            <v>0</v>
          </cell>
          <cell r="AN410">
            <v>0</v>
          </cell>
          <cell r="AS410">
            <v>0</v>
          </cell>
          <cell r="AW410">
            <v>0</v>
          </cell>
          <cell r="BA410">
            <v>0</v>
          </cell>
          <cell r="BE410">
            <v>0</v>
          </cell>
        </row>
        <row r="411">
          <cell r="E411">
            <v>0</v>
          </cell>
          <cell r="T411">
            <v>0</v>
          </cell>
          <cell r="AB411">
            <v>0</v>
          </cell>
          <cell r="AF411">
            <v>0</v>
          </cell>
          <cell r="AJ411">
            <v>0</v>
          </cell>
          <cell r="AN411">
            <v>0</v>
          </cell>
          <cell r="AS411">
            <v>0</v>
          </cell>
          <cell r="AW411">
            <v>0</v>
          </cell>
          <cell r="BA411">
            <v>0</v>
          </cell>
          <cell r="BE411">
            <v>0</v>
          </cell>
        </row>
        <row r="412">
          <cell r="E412">
            <v>0</v>
          </cell>
          <cell r="T412">
            <v>0</v>
          </cell>
          <cell r="AB412">
            <v>0</v>
          </cell>
          <cell r="AF412">
            <v>0</v>
          </cell>
          <cell r="AJ412">
            <v>0</v>
          </cell>
          <cell r="AN412">
            <v>0</v>
          </cell>
          <cell r="AS412">
            <v>0</v>
          </cell>
          <cell r="AW412">
            <v>0</v>
          </cell>
          <cell r="BA412">
            <v>0</v>
          </cell>
          <cell r="BE412">
            <v>0</v>
          </cell>
        </row>
        <row r="413">
          <cell r="E413">
            <v>0</v>
          </cell>
          <cell r="T413">
            <v>0</v>
          </cell>
          <cell r="AB413">
            <v>0</v>
          </cell>
          <cell r="AF413">
            <v>0</v>
          </cell>
          <cell r="AJ413">
            <v>0</v>
          </cell>
          <cell r="AN413">
            <v>0</v>
          </cell>
          <cell r="AS413">
            <v>0</v>
          </cell>
          <cell r="AW413">
            <v>0</v>
          </cell>
          <cell r="BA413">
            <v>0</v>
          </cell>
          <cell r="BE413">
            <v>0</v>
          </cell>
        </row>
        <row r="414">
          <cell r="E414">
            <v>0</v>
          </cell>
          <cell r="T414">
            <v>0</v>
          </cell>
          <cell r="AB414">
            <v>0</v>
          </cell>
          <cell r="AF414">
            <v>0</v>
          </cell>
          <cell r="AJ414">
            <v>0</v>
          </cell>
          <cell r="AN414">
            <v>0</v>
          </cell>
          <cell r="AS414">
            <v>0</v>
          </cell>
          <cell r="AW414">
            <v>0</v>
          </cell>
          <cell r="BA414">
            <v>0</v>
          </cell>
          <cell r="BE414">
            <v>0</v>
          </cell>
        </row>
        <row r="415">
          <cell r="E415">
            <v>0</v>
          </cell>
          <cell r="T415">
            <v>0</v>
          </cell>
          <cell r="AB415">
            <v>0</v>
          </cell>
          <cell r="AF415">
            <v>0</v>
          </cell>
          <cell r="AJ415">
            <v>0</v>
          </cell>
          <cell r="AN415">
            <v>0</v>
          </cell>
          <cell r="AS415">
            <v>0</v>
          </cell>
          <cell r="AW415">
            <v>0</v>
          </cell>
          <cell r="BA415">
            <v>0</v>
          </cell>
          <cell r="BE415">
            <v>0</v>
          </cell>
        </row>
        <row r="416">
          <cell r="E416">
            <v>0</v>
          </cell>
          <cell r="T416">
            <v>0</v>
          </cell>
          <cell r="AB416">
            <v>0</v>
          </cell>
          <cell r="AF416">
            <v>0</v>
          </cell>
          <cell r="AJ416">
            <v>0</v>
          </cell>
          <cell r="AN416">
            <v>0</v>
          </cell>
          <cell r="AS416">
            <v>0</v>
          </cell>
          <cell r="AW416">
            <v>0</v>
          </cell>
          <cell r="BA416">
            <v>0</v>
          </cell>
          <cell r="BE416">
            <v>0</v>
          </cell>
        </row>
        <row r="417">
          <cell r="E417">
            <v>0</v>
          </cell>
          <cell r="T417">
            <v>0</v>
          </cell>
          <cell r="AB417">
            <v>0</v>
          </cell>
          <cell r="AF417">
            <v>0</v>
          </cell>
          <cell r="AJ417">
            <v>0</v>
          </cell>
          <cell r="AN417">
            <v>0</v>
          </cell>
          <cell r="AS417">
            <v>0</v>
          </cell>
          <cell r="AW417">
            <v>0</v>
          </cell>
          <cell r="BA417">
            <v>0</v>
          </cell>
          <cell r="BE417">
            <v>0</v>
          </cell>
        </row>
        <row r="418">
          <cell r="E418">
            <v>0</v>
          </cell>
          <cell r="T418">
            <v>0</v>
          </cell>
          <cell r="AB418">
            <v>0</v>
          </cell>
          <cell r="AF418">
            <v>0</v>
          </cell>
          <cell r="AJ418">
            <v>0</v>
          </cell>
          <cell r="AN418">
            <v>0</v>
          </cell>
          <cell r="AS418">
            <v>0</v>
          </cell>
          <cell r="AW418">
            <v>0</v>
          </cell>
          <cell r="BA418">
            <v>0</v>
          </cell>
          <cell r="BE418">
            <v>0</v>
          </cell>
        </row>
        <row r="419">
          <cell r="E419">
            <v>0</v>
          </cell>
          <cell r="T419">
            <v>0</v>
          </cell>
          <cell r="AB419">
            <v>0</v>
          </cell>
          <cell r="AF419">
            <v>0</v>
          </cell>
          <cell r="AJ419">
            <v>0</v>
          </cell>
          <cell r="AN419">
            <v>0</v>
          </cell>
          <cell r="AS419">
            <v>0</v>
          </cell>
          <cell r="AW419">
            <v>0</v>
          </cell>
          <cell r="BA419">
            <v>0</v>
          </cell>
          <cell r="BE419">
            <v>0</v>
          </cell>
        </row>
        <row r="420">
          <cell r="E420">
            <v>0</v>
          </cell>
          <cell r="T420">
            <v>0</v>
          </cell>
          <cell r="AB420">
            <v>0</v>
          </cell>
          <cell r="AF420">
            <v>0</v>
          </cell>
          <cell r="AJ420">
            <v>0</v>
          </cell>
          <cell r="AN420">
            <v>0</v>
          </cell>
          <cell r="AS420">
            <v>0</v>
          </cell>
          <cell r="AW420">
            <v>0</v>
          </cell>
          <cell r="BA420">
            <v>0</v>
          </cell>
          <cell r="BE420">
            <v>0</v>
          </cell>
        </row>
        <row r="422">
          <cell r="E422">
            <v>0</v>
          </cell>
          <cell r="T422">
            <v>0</v>
          </cell>
          <cell r="AB422">
            <v>0</v>
          </cell>
          <cell r="AF422">
            <v>0</v>
          </cell>
          <cell r="AJ422">
            <v>0</v>
          </cell>
          <cell r="AN422">
            <v>0</v>
          </cell>
          <cell r="AS422">
            <v>0</v>
          </cell>
          <cell r="AW422">
            <v>0</v>
          </cell>
          <cell r="BA422">
            <v>0</v>
          </cell>
          <cell r="BE422">
            <v>0</v>
          </cell>
        </row>
        <row r="424">
          <cell r="E424">
            <v>0</v>
          </cell>
          <cell r="T424">
            <v>0</v>
          </cell>
          <cell r="AB424">
            <v>0</v>
          </cell>
          <cell r="AF424">
            <v>0</v>
          </cell>
          <cell r="AJ424">
            <v>0</v>
          </cell>
          <cell r="AN424">
            <v>0</v>
          </cell>
          <cell r="AS424">
            <v>0</v>
          </cell>
          <cell r="AW424">
            <v>0</v>
          </cell>
          <cell r="BA424">
            <v>0</v>
          </cell>
          <cell r="BE424">
            <v>0</v>
          </cell>
        </row>
        <row r="426">
          <cell r="E426">
            <v>0</v>
          </cell>
          <cell r="T426">
            <v>0</v>
          </cell>
          <cell r="AB426">
            <v>0</v>
          </cell>
          <cell r="AF426">
            <v>0</v>
          </cell>
          <cell r="AJ426">
            <v>0</v>
          </cell>
          <cell r="AN426">
            <v>0</v>
          </cell>
          <cell r="AS426">
            <v>0</v>
          </cell>
          <cell r="AW426">
            <v>0</v>
          </cell>
          <cell r="BA426">
            <v>0</v>
          </cell>
          <cell r="BE426">
            <v>0</v>
          </cell>
        </row>
        <row r="427">
          <cell r="E427">
            <v>0</v>
          </cell>
          <cell r="T427">
            <v>0</v>
          </cell>
          <cell r="AB427">
            <v>0</v>
          </cell>
          <cell r="AF427">
            <v>0</v>
          </cell>
          <cell r="AJ427">
            <v>0</v>
          </cell>
          <cell r="AN427">
            <v>0</v>
          </cell>
          <cell r="AS427">
            <v>0</v>
          </cell>
          <cell r="AW427">
            <v>0</v>
          </cell>
          <cell r="BA427">
            <v>0</v>
          </cell>
          <cell r="BE427">
            <v>0</v>
          </cell>
        </row>
        <row r="428">
          <cell r="E428">
            <v>0</v>
          </cell>
          <cell r="T428">
            <v>0</v>
          </cell>
          <cell r="AB428">
            <v>0</v>
          </cell>
          <cell r="AF428">
            <v>0</v>
          </cell>
          <cell r="AJ428">
            <v>0</v>
          </cell>
          <cell r="AN428">
            <v>0</v>
          </cell>
          <cell r="AS428">
            <v>0</v>
          </cell>
          <cell r="AW428">
            <v>0</v>
          </cell>
          <cell r="BA428">
            <v>0</v>
          </cell>
          <cell r="BE428">
            <v>0</v>
          </cell>
        </row>
        <row r="430">
          <cell r="E430">
            <v>0</v>
          </cell>
          <cell r="T430">
            <v>0</v>
          </cell>
          <cell r="AB430">
            <v>0</v>
          </cell>
          <cell r="AF430">
            <v>0</v>
          </cell>
          <cell r="AJ430">
            <v>0</v>
          </cell>
          <cell r="AN430">
            <v>0</v>
          </cell>
          <cell r="AS430">
            <v>0</v>
          </cell>
          <cell r="AW430">
            <v>0</v>
          </cell>
          <cell r="BA430">
            <v>0</v>
          </cell>
          <cell r="BE430">
            <v>0</v>
          </cell>
        </row>
        <row r="431">
          <cell r="E431">
            <v>35000</v>
          </cell>
          <cell r="T431">
            <v>35000</v>
          </cell>
          <cell r="AB431">
            <v>8320.61</v>
          </cell>
          <cell r="AF431">
            <v>6442.5</v>
          </cell>
          <cell r="AJ431">
            <v>0</v>
          </cell>
          <cell r="AN431">
            <v>0</v>
          </cell>
          <cell r="AS431">
            <v>7320.61</v>
          </cell>
          <cell r="AW431">
            <v>7442.5</v>
          </cell>
          <cell r="BA431">
            <v>0</v>
          </cell>
          <cell r="BE431">
            <v>0</v>
          </cell>
        </row>
        <row r="432">
          <cell r="E432">
            <v>0</v>
          </cell>
          <cell r="T432">
            <v>0</v>
          </cell>
          <cell r="AB432">
            <v>0</v>
          </cell>
          <cell r="AF432">
            <v>0</v>
          </cell>
          <cell r="AJ432">
            <v>0</v>
          </cell>
          <cell r="AN432">
            <v>0</v>
          </cell>
          <cell r="AS432">
            <v>0</v>
          </cell>
          <cell r="AW432">
            <v>0</v>
          </cell>
          <cell r="BA432">
            <v>0</v>
          </cell>
          <cell r="BE432">
            <v>0</v>
          </cell>
        </row>
        <row r="433">
          <cell r="E433">
            <v>0</v>
          </cell>
          <cell r="T433">
            <v>0</v>
          </cell>
          <cell r="AB433">
            <v>0</v>
          </cell>
          <cell r="AF433">
            <v>0</v>
          </cell>
          <cell r="AJ433">
            <v>0</v>
          </cell>
          <cell r="AN433">
            <v>0</v>
          </cell>
          <cell r="AS433">
            <v>0</v>
          </cell>
          <cell r="AW433">
            <v>0</v>
          </cell>
          <cell r="BA433">
            <v>0</v>
          </cell>
          <cell r="BE433">
            <v>0</v>
          </cell>
        </row>
        <row r="435">
          <cell r="E435">
            <v>0</v>
          </cell>
          <cell r="T435">
            <v>0</v>
          </cell>
          <cell r="AB435">
            <v>0</v>
          </cell>
          <cell r="AF435">
            <v>0</v>
          </cell>
          <cell r="AJ435">
            <v>0</v>
          </cell>
          <cell r="AN435">
            <v>0</v>
          </cell>
          <cell r="AS435">
            <v>0</v>
          </cell>
          <cell r="AW435">
            <v>0</v>
          </cell>
          <cell r="BA435">
            <v>0</v>
          </cell>
          <cell r="BE435">
            <v>0</v>
          </cell>
        </row>
        <row r="436">
          <cell r="E436">
            <v>0</v>
          </cell>
          <cell r="T436">
            <v>0</v>
          </cell>
          <cell r="AB436">
            <v>0</v>
          </cell>
          <cell r="AF436">
            <v>0</v>
          </cell>
          <cell r="AJ436">
            <v>0</v>
          </cell>
          <cell r="AN436">
            <v>0</v>
          </cell>
          <cell r="AS436">
            <v>0</v>
          </cell>
          <cell r="AW436">
            <v>0</v>
          </cell>
          <cell r="BA436">
            <v>0</v>
          </cell>
          <cell r="BE436">
            <v>0</v>
          </cell>
        </row>
        <row r="437">
          <cell r="E437">
            <v>0</v>
          </cell>
          <cell r="T437">
            <v>0</v>
          </cell>
          <cell r="AB437">
            <v>0</v>
          </cell>
          <cell r="AF437">
            <v>0</v>
          </cell>
          <cell r="AJ437">
            <v>0</v>
          </cell>
          <cell r="AN437">
            <v>0</v>
          </cell>
          <cell r="AS437">
            <v>0</v>
          </cell>
          <cell r="AW437">
            <v>0</v>
          </cell>
          <cell r="BA437">
            <v>0</v>
          </cell>
          <cell r="BE437">
            <v>0</v>
          </cell>
        </row>
        <row r="438">
          <cell r="E438">
            <v>0</v>
          </cell>
          <cell r="T438">
            <v>0</v>
          </cell>
          <cell r="AB438">
            <v>0</v>
          </cell>
          <cell r="AF438">
            <v>0</v>
          </cell>
          <cell r="AJ438">
            <v>0</v>
          </cell>
          <cell r="AN438">
            <v>0</v>
          </cell>
          <cell r="AS438">
            <v>0</v>
          </cell>
          <cell r="AW438">
            <v>0</v>
          </cell>
          <cell r="BA438">
            <v>0</v>
          </cell>
          <cell r="BE438">
            <v>0</v>
          </cell>
        </row>
        <row r="440">
          <cell r="E440">
            <v>0</v>
          </cell>
          <cell r="T440">
            <v>0</v>
          </cell>
          <cell r="AB440">
            <v>0</v>
          </cell>
          <cell r="AF440">
            <v>0</v>
          </cell>
          <cell r="AJ440">
            <v>0</v>
          </cell>
          <cell r="AN440">
            <v>0</v>
          </cell>
          <cell r="AS440">
            <v>0</v>
          </cell>
          <cell r="AW440">
            <v>0</v>
          </cell>
          <cell r="BA440">
            <v>0</v>
          </cell>
          <cell r="BE440">
            <v>0</v>
          </cell>
        </row>
        <row r="441">
          <cell r="E441">
            <v>0</v>
          </cell>
          <cell r="T441">
            <v>0</v>
          </cell>
          <cell r="AB441">
            <v>0</v>
          </cell>
          <cell r="AF441">
            <v>0</v>
          </cell>
          <cell r="AJ441">
            <v>0</v>
          </cell>
          <cell r="AN441">
            <v>0</v>
          </cell>
          <cell r="AS441">
            <v>0</v>
          </cell>
          <cell r="AW441">
            <v>0</v>
          </cell>
          <cell r="BA441">
            <v>0</v>
          </cell>
          <cell r="BE441">
            <v>0</v>
          </cell>
        </row>
        <row r="442">
          <cell r="E442">
            <v>0</v>
          </cell>
          <cell r="T442">
            <v>0</v>
          </cell>
          <cell r="AB442">
            <v>0</v>
          </cell>
          <cell r="AF442">
            <v>0</v>
          </cell>
          <cell r="AJ442">
            <v>0</v>
          </cell>
          <cell r="AN442">
            <v>0</v>
          </cell>
          <cell r="AS442">
            <v>0</v>
          </cell>
          <cell r="AW442">
            <v>0</v>
          </cell>
          <cell r="BA442">
            <v>0</v>
          </cell>
          <cell r="BE442">
            <v>0</v>
          </cell>
        </row>
        <row r="443">
          <cell r="E443">
            <v>0</v>
          </cell>
          <cell r="T443">
            <v>0</v>
          </cell>
          <cell r="AB443">
            <v>0</v>
          </cell>
          <cell r="AF443">
            <v>0</v>
          </cell>
          <cell r="AJ443">
            <v>0</v>
          </cell>
          <cell r="AN443">
            <v>0</v>
          </cell>
          <cell r="AS443">
            <v>0</v>
          </cell>
          <cell r="AW443">
            <v>0</v>
          </cell>
          <cell r="BA443">
            <v>0</v>
          </cell>
          <cell r="BE443">
            <v>0</v>
          </cell>
        </row>
        <row r="449">
          <cell r="E449">
            <v>99200</v>
          </cell>
          <cell r="T449">
            <v>99200</v>
          </cell>
          <cell r="AB449">
            <v>0</v>
          </cell>
          <cell r="AF449">
            <v>99200</v>
          </cell>
          <cell r="AJ449">
            <v>0</v>
          </cell>
          <cell r="AN449">
            <v>0</v>
          </cell>
          <cell r="AS449">
            <v>0</v>
          </cell>
          <cell r="AW449">
            <v>99200</v>
          </cell>
          <cell r="BA449">
            <v>0</v>
          </cell>
          <cell r="BE449">
            <v>0</v>
          </cell>
        </row>
        <row r="450">
          <cell r="E450">
            <v>0</v>
          </cell>
          <cell r="T450">
            <v>0</v>
          </cell>
          <cell r="AB450">
            <v>0</v>
          </cell>
          <cell r="AF450">
            <v>0</v>
          </cell>
          <cell r="AJ450">
            <v>0</v>
          </cell>
          <cell r="AN450">
            <v>0</v>
          </cell>
          <cell r="AS450">
            <v>0</v>
          </cell>
          <cell r="AW450">
            <v>0</v>
          </cell>
          <cell r="BA450">
            <v>0</v>
          </cell>
          <cell r="BE450">
            <v>0</v>
          </cell>
        </row>
        <row r="452">
          <cell r="E452">
            <v>3203000</v>
          </cell>
          <cell r="T452">
            <v>3203000</v>
          </cell>
          <cell r="AB452">
            <v>194492.96</v>
          </cell>
          <cell r="AF452">
            <v>2046723.8800000001</v>
          </cell>
          <cell r="AJ452">
            <v>328733.7</v>
          </cell>
          <cell r="AN452">
            <v>0</v>
          </cell>
          <cell r="AS452">
            <v>186826.86</v>
          </cell>
          <cell r="AW452">
            <v>2040499.98</v>
          </cell>
          <cell r="BA452">
            <v>324313.7</v>
          </cell>
          <cell r="BE452">
            <v>0</v>
          </cell>
        </row>
        <row r="453">
          <cell r="E453">
            <v>0</v>
          </cell>
          <cell r="T453">
            <v>0</v>
          </cell>
          <cell r="AB453">
            <v>0</v>
          </cell>
          <cell r="AF453">
            <v>0</v>
          </cell>
          <cell r="AJ453">
            <v>0</v>
          </cell>
          <cell r="AN453">
            <v>0</v>
          </cell>
          <cell r="AS453">
            <v>0</v>
          </cell>
          <cell r="AW453">
            <v>0</v>
          </cell>
          <cell r="BA453">
            <v>0</v>
          </cell>
          <cell r="BE453">
            <v>0</v>
          </cell>
        </row>
        <row r="455">
          <cell r="E455">
            <v>140000</v>
          </cell>
          <cell r="T455">
            <v>140000</v>
          </cell>
          <cell r="AB455">
            <v>0</v>
          </cell>
          <cell r="AF455">
            <v>140000</v>
          </cell>
          <cell r="AJ455">
            <v>0</v>
          </cell>
          <cell r="AN455">
            <v>0</v>
          </cell>
          <cell r="AS455">
            <v>0</v>
          </cell>
          <cell r="AW455">
            <v>140000</v>
          </cell>
          <cell r="BA455">
            <v>0</v>
          </cell>
          <cell r="BE455">
            <v>0</v>
          </cell>
        </row>
        <row r="456">
          <cell r="E456">
            <v>0</v>
          </cell>
          <cell r="T456">
            <v>0</v>
          </cell>
          <cell r="AB456">
            <v>0</v>
          </cell>
          <cell r="AF456">
            <v>0</v>
          </cell>
          <cell r="AJ456">
            <v>0</v>
          </cell>
          <cell r="AN456">
            <v>0</v>
          </cell>
          <cell r="AS456">
            <v>0</v>
          </cell>
          <cell r="AW456">
            <v>0</v>
          </cell>
          <cell r="BA456">
            <v>0</v>
          </cell>
          <cell r="BE456">
            <v>0</v>
          </cell>
        </row>
        <row r="457">
          <cell r="E457">
            <v>32000</v>
          </cell>
          <cell r="T457">
            <v>32000</v>
          </cell>
          <cell r="AB457">
            <v>0</v>
          </cell>
          <cell r="AF457">
            <v>32000</v>
          </cell>
          <cell r="AJ457">
            <v>0</v>
          </cell>
          <cell r="AN457">
            <v>0</v>
          </cell>
          <cell r="AS457">
            <v>0</v>
          </cell>
          <cell r="AW457">
            <v>32000</v>
          </cell>
          <cell r="BA457">
            <v>0</v>
          </cell>
          <cell r="BE457">
            <v>0</v>
          </cell>
        </row>
        <row r="458">
          <cell r="E458">
            <v>0</v>
          </cell>
          <cell r="T458">
            <v>0</v>
          </cell>
          <cell r="AB458">
            <v>0</v>
          </cell>
          <cell r="AF458">
            <v>0</v>
          </cell>
          <cell r="AJ458">
            <v>0</v>
          </cell>
          <cell r="AN458">
            <v>0</v>
          </cell>
          <cell r="AS458">
            <v>0</v>
          </cell>
          <cell r="AW458">
            <v>0</v>
          </cell>
          <cell r="BA458">
            <v>0</v>
          </cell>
          <cell r="BE458">
            <v>0</v>
          </cell>
        </row>
        <row r="460">
          <cell r="E460">
            <v>0</v>
          </cell>
          <cell r="T460">
            <v>0</v>
          </cell>
          <cell r="AB460">
            <v>0</v>
          </cell>
          <cell r="AF460">
            <v>0</v>
          </cell>
          <cell r="AJ460">
            <v>0</v>
          </cell>
          <cell r="AN460">
            <v>0</v>
          </cell>
          <cell r="AS460">
            <v>0</v>
          </cell>
          <cell r="AW460">
            <v>0</v>
          </cell>
          <cell r="BA460">
            <v>0</v>
          </cell>
          <cell r="BE460">
            <v>0</v>
          </cell>
        </row>
        <row r="462">
          <cell r="E462">
            <v>0</v>
          </cell>
          <cell r="T462">
            <v>0</v>
          </cell>
          <cell r="AB462">
            <v>0</v>
          </cell>
          <cell r="AF462">
            <v>0</v>
          </cell>
          <cell r="AJ462">
            <v>0</v>
          </cell>
          <cell r="AN462">
            <v>0</v>
          </cell>
          <cell r="AS462">
            <v>0</v>
          </cell>
          <cell r="AW462">
            <v>0</v>
          </cell>
          <cell r="BA462">
            <v>0</v>
          </cell>
          <cell r="BE462">
            <v>0</v>
          </cell>
        </row>
        <row r="463">
          <cell r="E463">
            <v>0</v>
          </cell>
          <cell r="T463">
            <v>0</v>
          </cell>
          <cell r="AB463">
            <v>0</v>
          </cell>
          <cell r="AF463">
            <v>0</v>
          </cell>
          <cell r="AJ463">
            <v>0</v>
          </cell>
          <cell r="AN463">
            <v>0</v>
          </cell>
          <cell r="AS463">
            <v>0</v>
          </cell>
          <cell r="AW463">
            <v>0</v>
          </cell>
          <cell r="BA463">
            <v>0</v>
          </cell>
          <cell r="BE463">
            <v>0</v>
          </cell>
        </row>
        <row r="465">
          <cell r="E465">
            <v>0</v>
          </cell>
          <cell r="T465">
            <v>0</v>
          </cell>
          <cell r="AB465">
            <v>0</v>
          </cell>
          <cell r="AF465">
            <v>0</v>
          </cell>
          <cell r="AJ465">
            <v>0</v>
          </cell>
          <cell r="AN465">
            <v>0</v>
          </cell>
          <cell r="AS465">
            <v>0</v>
          </cell>
          <cell r="AW465">
            <v>0</v>
          </cell>
          <cell r="BA465">
            <v>0</v>
          </cell>
          <cell r="BE465">
            <v>0</v>
          </cell>
        </row>
        <row r="467">
          <cell r="E467">
            <v>12000</v>
          </cell>
          <cell r="T467">
            <v>12000</v>
          </cell>
          <cell r="AB467">
            <v>0</v>
          </cell>
          <cell r="AF467">
            <v>12000</v>
          </cell>
          <cell r="AJ467">
            <v>0</v>
          </cell>
          <cell r="AN467">
            <v>0</v>
          </cell>
          <cell r="AS467">
            <v>0</v>
          </cell>
          <cell r="AW467">
            <v>12000</v>
          </cell>
          <cell r="BA467">
            <v>0</v>
          </cell>
          <cell r="BE467">
            <v>0</v>
          </cell>
        </row>
        <row r="468">
          <cell r="E468">
            <v>0</v>
          </cell>
          <cell r="T468">
            <v>0</v>
          </cell>
          <cell r="AB468">
            <v>0</v>
          </cell>
          <cell r="AF468">
            <v>0</v>
          </cell>
          <cell r="AJ468">
            <v>0</v>
          </cell>
          <cell r="AN468">
            <v>0</v>
          </cell>
          <cell r="AS468">
            <v>0</v>
          </cell>
          <cell r="AW468">
            <v>0</v>
          </cell>
          <cell r="BA468">
            <v>0</v>
          </cell>
          <cell r="BE468">
            <v>0</v>
          </cell>
        </row>
        <row r="469">
          <cell r="E469">
            <v>0</v>
          </cell>
          <cell r="T469">
            <v>0</v>
          </cell>
          <cell r="AB469">
            <v>0</v>
          </cell>
          <cell r="AF469">
            <v>0</v>
          </cell>
          <cell r="AJ469">
            <v>0</v>
          </cell>
          <cell r="AN469">
            <v>0</v>
          </cell>
          <cell r="AS469">
            <v>0</v>
          </cell>
          <cell r="AW469">
            <v>0</v>
          </cell>
          <cell r="BA469">
            <v>0</v>
          </cell>
          <cell r="BE469">
            <v>0</v>
          </cell>
        </row>
        <row r="470">
          <cell r="E470">
            <v>0</v>
          </cell>
          <cell r="T470">
            <v>0</v>
          </cell>
          <cell r="AB470">
            <v>0</v>
          </cell>
          <cell r="AF470">
            <v>0</v>
          </cell>
          <cell r="AJ470">
            <v>0</v>
          </cell>
          <cell r="AN470">
            <v>0</v>
          </cell>
          <cell r="AS470">
            <v>0</v>
          </cell>
          <cell r="AW470">
            <v>0</v>
          </cell>
          <cell r="BA470">
            <v>0</v>
          </cell>
          <cell r="BE470">
            <v>0</v>
          </cell>
        </row>
        <row r="472">
          <cell r="E472">
            <v>0</v>
          </cell>
          <cell r="T472">
            <v>0</v>
          </cell>
          <cell r="AB472">
            <v>0</v>
          </cell>
          <cell r="AF472">
            <v>0</v>
          </cell>
          <cell r="AJ472">
            <v>0</v>
          </cell>
          <cell r="AN472">
            <v>0</v>
          </cell>
          <cell r="AS472">
            <v>0</v>
          </cell>
          <cell r="AW472">
            <v>0</v>
          </cell>
          <cell r="BA472">
            <v>0</v>
          </cell>
          <cell r="BE472">
            <v>0</v>
          </cell>
        </row>
        <row r="474">
          <cell r="E474">
            <v>0</v>
          </cell>
          <cell r="T474">
            <v>0</v>
          </cell>
          <cell r="AB474">
            <v>0</v>
          </cell>
          <cell r="AF474">
            <v>0</v>
          </cell>
          <cell r="AJ474">
            <v>0</v>
          </cell>
          <cell r="AN474">
            <v>0</v>
          </cell>
          <cell r="AS474">
            <v>0</v>
          </cell>
          <cell r="AW474">
            <v>0</v>
          </cell>
          <cell r="BA474">
            <v>0</v>
          </cell>
          <cell r="BE474">
            <v>0</v>
          </cell>
        </row>
        <row r="476">
          <cell r="E476">
            <v>0</v>
          </cell>
          <cell r="T476">
            <v>0</v>
          </cell>
          <cell r="AB476">
            <v>0</v>
          </cell>
          <cell r="AF476">
            <v>0</v>
          </cell>
          <cell r="AJ476">
            <v>0</v>
          </cell>
          <cell r="AN476">
            <v>0</v>
          </cell>
          <cell r="AS476">
            <v>0</v>
          </cell>
          <cell r="AW476">
            <v>0</v>
          </cell>
          <cell r="BA476">
            <v>0</v>
          </cell>
          <cell r="BE476">
            <v>0</v>
          </cell>
        </row>
        <row r="477">
          <cell r="E477">
            <v>0</v>
          </cell>
          <cell r="T477">
            <v>0</v>
          </cell>
          <cell r="AB477">
            <v>0</v>
          </cell>
          <cell r="AF477">
            <v>0</v>
          </cell>
          <cell r="AJ477">
            <v>0</v>
          </cell>
          <cell r="AN477">
            <v>0</v>
          </cell>
          <cell r="AS477">
            <v>0</v>
          </cell>
          <cell r="AW477">
            <v>0</v>
          </cell>
          <cell r="BA477">
            <v>0</v>
          </cell>
          <cell r="BE477">
            <v>0</v>
          </cell>
        </row>
        <row r="479">
          <cell r="E479">
            <v>0</v>
          </cell>
          <cell r="T479">
            <v>0</v>
          </cell>
          <cell r="AB479">
            <v>0</v>
          </cell>
          <cell r="AF479">
            <v>0</v>
          </cell>
          <cell r="AJ479">
            <v>0</v>
          </cell>
          <cell r="AN479">
            <v>0</v>
          </cell>
          <cell r="AS479">
            <v>0</v>
          </cell>
          <cell r="AW479">
            <v>0</v>
          </cell>
          <cell r="BA479">
            <v>0</v>
          </cell>
          <cell r="BE479">
            <v>0</v>
          </cell>
        </row>
        <row r="480">
          <cell r="E480">
            <v>0</v>
          </cell>
          <cell r="T480">
            <v>0</v>
          </cell>
          <cell r="AB480">
            <v>0</v>
          </cell>
          <cell r="AF480">
            <v>0</v>
          </cell>
          <cell r="AJ480">
            <v>0</v>
          </cell>
          <cell r="AN480">
            <v>0</v>
          </cell>
          <cell r="AS480">
            <v>0</v>
          </cell>
          <cell r="AW480">
            <v>0</v>
          </cell>
          <cell r="BA480">
            <v>0</v>
          </cell>
          <cell r="BE480">
            <v>0</v>
          </cell>
        </row>
        <row r="482">
          <cell r="E482">
            <v>0</v>
          </cell>
          <cell r="T482">
            <v>0</v>
          </cell>
          <cell r="AB482">
            <v>0</v>
          </cell>
          <cell r="AF482">
            <v>0</v>
          </cell>
          <cell r="AJ482">
            <v>0</v>
          </cell>
          <cell r="AN482">
            <v>0</v>
          </cell>
          <cell r="AS482">
            <v>0</v>
          </cell>
          <cell r="AW482">
            <v>0</v>
          </cell>
          <cell r="BA482">
            <v>0</v>
          </cell>
          <cell r="BE482">
            <v>0</v>
          </cell>
        </row>
        <row r="483">
          <cell r="E483">
            <v>0</v>
          </cell>
          <cell r="T483">
            <v>0</v>
          </cell>
          <cell r="AB483">
            <v>0</v>
          </cell>
          <cell r="AF483">
            <v>0</v>
          </cell>
          <cell r="AJ483">
            <v>0</v>
          </cell>
          <cell r="AN483">
            <v>0</v>
          </cell>
          <cell r="AS483">
            <v>0</v>
          </cell>
          <cell r="AW483">
            <v>0</v>
          </cell>
          <cell r="BA483">
            <v>0</v>
          </cell>
          <cell r="BE483">
            <v>0</v>
          </cell>
        </row>
        <row r="485">
          <cell r="E485">
            <v>0</v>
          </cell>
          <cell r="T485">
            <v>0</v>
          </cell>
          <cell r="AB485">
            <v>0</v>
          </cell>
          <cell r="AF485">
            <v>0</v>
          </cell>
          <cell r="AJ485">
            <v>0</v>
          </cell>
          <cell r="AN485">
            <v>0</v>
          </cell>
          <cell r="AS485">
            <v>0</v>
          </cell>
          <cell r="AW485">
            <v>0</v>
          </cell>
          <cell r="BA485">
            <v>0</v>
          </cell>
          <cell r="BE485">
            <v>0</v>
          </cell>
        </row>
        <row r="487">
          <cell r="E487">
            <v>0</v>
          </cell>
          <cell r="T487">
            <v>0</v>
          </cell>
          <cell r="AB487">
            <v>0</v>
          </cell>
          <cell r="AF487">
            <v>0</v>
          </cell>
          <cell r="AJ487">
            <v>0</v>
          </cell>
          <cell r="AN487">
            <v>0</v>
          </cell>
          <cell r="AS487">
            <v>0</v>
          </cell>
          <cell r="AW487">
            <v>0</v>
          </cell>
          <cell r="BA487">
            <v>0</v>
          </cell>
          <cell r="BE487">
            <v>0</v>
          </cell>
        </row>
        <row r="488">
          <cell r="E488">
            <v>0</v>
          </cell>
          <cell r="T488">
            <v>0</v>
          </cell>
          <cell r="AB488">
            <v>0</v>
          </cell>
          <cell r="AF488">
            <v>0</v>
          </cell>
          <cell r="AJ488">
            <v>0</v>
          </cell>
          <cell r="AN488">
            <v>0</v>
          </cell>
          <cell r="AS488">
            <v>0</v>
          </cell>
          <cell r="AW488">
            <v>0</v>
          </cell>
          <cell r="BA488">
            <v>0</v>
          </cell>
          <cell r="BE488">
            <v>0</v>
          </cell>
        </row>
        <row r="489">
          <cell r="E489">
            <v>0</v>
          </cell>
          <cell r="T489">
            <v>0</v>
          </cell>
          <cell r="AB489">
            <v>0</v>
          </cell>
          <cell r="AF489">
            <v>0</v>
          </cell>
          <cell r="AJ489">
            <v>0</v>
          </cell>
          <cell r="AN489">
            <v>0</v>
          </cell>
          <cell r="AS489">
            <v>0</v>
          </cell>
          <cell r="AW489">
            <v>0</v>
          </cell>
          <cell r="BA489">
            <v>0</v>
          </cell>
          <cell r="BE489">
            <v>0</v>
          </cell>
        </row>
        <row r="490">
          <cell r="E490">
            <v>0</v>
          </cell>
          <cell r="T490">
            <v>0</v>
          </cell>
          <cell r="AB490">
            <v>0</v>
          </cell>
          <cell r="AF490">
            <v>0</v>
          </cell>
          <cell r="AJ490">
            <v>0</v>
          </cell>
          <cell r="AN490">
            <v>0</v>
          </cell>
          <cell r="AS490">
            <v>0</v>
          </cell>
          <cell r="AW490">
            <v>0</v>
          </cell>
          <cell r="BA490">
            <v>0</v>
          </cell>
          <cell r="BE490">
            <v>0</v>
          </cell>
        </row>
        <row r="491">
          <cell r="E491">
            <v>0</v>
          </cell>
          <cell r="T491">
            <v>0</v>
          </cell>
          <cell r="AB491">
            <v>0</v>
          </cell>
          <cell r="AF491">
            <v>0</v>
          </cell>
          <cell r="AJ491">
            <v>0</v>
          </cell>
          <cell r="AN491">
            <v>0</v>
          </cell>
          <cell r="AS491">
            <v>0</v>
          </cell>
          <cell r="AW491">
            <v>0</v>
          </cell>
          <cell r="BA491">
            <v>0</v>
          </cell>
          <cell r="BE491">
            <v>0</v>
          </cell>
        </row>
        <row r="492">
          <cell r="E492">
            <v>0</v>
          </cell>
          <cell r="T492">
            <v>0</v>
          </cell>
          <cell r="AB492">
            <v>0</v>
          </cell>
          <cell r="AF492">
            <v>0</v>
          </cell>
          <cell r="AJ492">
            <v>0</v>
          </cell>
          <cell r="AN492">
            <v>0</v>
          </cell>
          <cell r="AS492">
            <v>0</v>
          </cell>
          <cell r="AW492">
            <v>0</v>
          </cell>
          <cell r="BA492">
            <v>0</v>
          </cell>
          <cell r="BE492">
            <v>0</v>
          </cell>
        </row>
        <row r="493">
          <cell r="E493">
            <v>0</v>
          </cell>
          <cell r="T493">
            <v>0</v>
          </cell>
          <cell r="AB493">
            <v>0</v>
          </cell>
          <cell r="AF493">
            <v>0</v>
          </cell>
          <cell r="AJ493">
            <v>0</v>
          </cell>
          <cell r="AN493">
            <v>0</v>
          </cell>
          <cell r="AS493">
            <v>0</v>
          </cell>
          <cell r="AW493">
            <v>0</v>
          </cell>
          <cell r="BA493">
            <v>0</v>
          </cell>
          <cell r="BE493">
            <v>0</v>
          </cell>
        </row>
        <row r="494">
          <cell r="E494">
            <v>0</v>
          </cell>
          <cell r="T494">
            <v>0</v>
          </cell>
          <cell r="AB494">
            <v>0</v>
          </cell>
          <cell r="AF494">
            <v>0</v>
          </cell>
          <cell r="AJ494">
            <v>0</v>
          </cell>
          <cell r="AN494">
            <v>0</v>
          </cell>
          <cell r="AS494">
            <v>0</v>
          </cell>
          <cell r="AW494">
            <v>0</v>
          </cell>
          <cell r="BA494">
            <v>0</v>
          </cell>
          <cell r="BE494">
            <v>0</v>
          </cell>
        </row>
        <row r="495">
          <cell r="E495">
            <v>0</v>
          </cell>
          <cell r="T495">
            <v>0</v>
          </cell>
          <cell r="AB495">
            <v>0</v>
          </cell>
          <cell r="AF495">
            <v>0</v>
          </cell>
          <cell r="AJ495">
            <v>0</v>
          </cell>
          <cell r="AN495">
            <v>0</v>
          </cell>
          <cell r="AS495">
            <v>0</v>
          </cell>
          <cell r="AW495">
            <v>0</v>
          </cell>
          <cell r="BA495">
            <v>0</v>
          </cell>
          <cell r="BE495">
            <v>0</v>
          </cell>
        </row>
        <row r="496">
          <cell r="E496">
            <v>0</v>
          </cell>
          <cell r="T496">
            <v>0</v>
          </cell>
          <cell r="AB496">
            <v>0</v>
          </cell>
          <cell r="AF496">
            <v>0</v>
          </cell>
          <cell r="AJ496">
            <v>0</v>
          </cell>
          <cell r="AN496">
            <v>0</v>
          </cell>
          <cell r="AS496">
            <v>0</v>
          </cell>
          <cell r="AW496">
            <v>0</v>
          </cell>
          <cell r="BA496">
            <v>0</v>
          </cell>
          <cell r="BE496">
            <v>0</v>
          </cell>
        </row>
        <row r="497">
          <cell r="E497">
            <v>0</v>
          </cell>
          <cell r="T497">
            <v>0</v>
          </cell>
          <cell r="AB497">
            <v>0</v>
          </cell>
          <cell r="AF497">
            <v>0</v>
          </cell>
          <cell r="AJ497">
            <v>0</v>
          </cell>
          <cell r="AN497">
            <v>0</v>
          </cell>
          <cell r="AS497">
            <v>0</v>
          </cell>
          <cell r="AW497">
            <v>0</v>
          </cell>
          <cell r="BA497">
            <v>0</v>
          </cell>
          <cell r="BE497">
            <v>0</v>
          </cell>
        </row>
        <row r="499">
          <cell r="E499">
            <v>0</v>
          </cell>
          <cell r="T499">
            <v>0</v>
          </cell>
          <cell r="AB499">
            <v>0</v>
          </cell>
          <cell r="AF499">
            <v>0</v>
          </cell>
          <cell r="AJ499">
            <v>0</v>
          </cell>
          <cell r="AN499">
            <v>0</v>
          </cell>
          <cell r="AS499">
            <v>0</v>
          </cell>
          <cell r="AW499">
            <v>0</v>
          </cell>
          <cell r="BA499">
            <v>0</v>
          </cell>
          <cell r="BE499">
            <v>0</v>
          </cell>
        </row>
        <row r="501">
          <cell r="E501">
            <v>0</v>
          </cell>
          <cell r="T501">
            <v>0</v>
          </cell>
          <cell r="AB501">
            <v>0</v>
          </cell>
          <cell r="AF501">
            <v>0</v>
          </cell>
          <cell r="AJ501">
            <v>0</v>
          </cell>
          <cell r="AN501">
            <v>0</v>
          </cell>
          <cell r="AS501">
            <v>0</v>
          </cell>
          <cell r="AW501">
            <v>0</v>
          </cell>
          <cell r="BA501">
            <v>0</v>
          </cell>
          <cell r="BE501">
            <v>0</v>
          </cell>
        </row>
        <row r="503">
          <cell r="E503">
            <v>0</v>
          </cell>
          <cell r="T503">
            <v>0</v>
          </cell>
          <cell r="AB503">
            <v>0</v>
          </cell>
          <cell r="AF503">
            <v>0</v>
          </cell>
          <cell r="AJ503">
            <v>0</v>
          </cell>
          <cell r="AN503">
            <v>0</v>
          </cell>
          <cell r="AS503">
            <v>0</v>
          </cell>
          <cell r="AW503">
            <v>0</v>
          </cell>
          <cell r="BA503">
            <v>0</v>
          </cell>
          <cell r="BE503">
            <v>0</v>
          </cell>
        </row>
        <row r="504">
          <cell r="E504">
            <v>0</v>
          </cell>
          <cell r="T504">
            <v>0</v>
          </cell>
          <cell r="AB504">
            <v>0</v>
          </cell>
          <cell r="AF504">
            <v>0</v>
          </cell>
          <cell r="AJ504">
            <v>0</v>
          </cell>
          <cell r="AN504">
            <v>0</v>
          </cell>
          <cell r="AS504">
            <v>0</v>
          </cell>
          <cell r="AW504">
            <v>0</v>
          </cell>
          <cell r="BA504">
            <v>0</v>
          </cell>
          <cell r="BE504">
            <v>0</v>
          </cell>
        </row>
        <row r="505">
          <cell r="E505">
            <v>0</v>
          </cell>
          <cell r="T505">
            <v>0</v>
          </cell>
          <cell r="AB505">
            <v>0</v>
          </cell>
          <cell r="AF505">
            <v>0</v>
          </cell>
          <cell r="AJ505">
            <v>0</v>
          </cell>
          <cell r="AN505">
            <v>0</v>
          </cell>
          <cell r="AS505">
            <v>0</v>
          </cell>
          <cell r="AW505">
            <v>0</v>
          </cell>
          <cell r="BA505">
            <v>0</v>
          </cell>
          <cell r="BE505">
            <v>0</v>
          </cell>
        </row>
        <row r="507">
          <cell r="E507">
            <v>0</v>
          </cell>
          <cell r="T507">
            <v>0</v>
          </cell>
          <cell r="AB507">
            <v>0</v>
          </cell>
          <cell r="AF507">
            <v>0</v>
          </cell>
          <cell r="AJ507">
            <v>0</v>
          </cell>
          <cell r="AN507">
            <v>0</v>
          </cell>
          <cell r="AS507">
            <v>0</v>
          </cell>
          <cell r="AW507">
            <v>0</v>
          </cell>
          <cell r="BA507">
            <v>0</v>
          </cell>
          <cell r="BE507">
            <v>0</v>
          </cell>
        </row>
        <row r="508">
          <cell r="E508">
            <v>0</v>
          </cell>
          <cell r="T508">
            <v>0</v>
          </cell>
          <cell r="AB508">
            <v>0</v>
          </cell>
          <cell r="AF508">
            <v>0</v>
          </cell>
          <cell r="AJ508">
            <v>0</v>
          </cell>
          <cell r="AN508">
            <v>0</v>
          </cell>
          <cell r="AS508">
            <v>0</v>
          </cell>
          <cell r="AW508">
            <v>0</v>
          </cell>
          <cell r="BA508">
            <v>0</v>
          </cell>
          <cell r="BE508">
            <v>0</v>
          </cell>
        </row>
        <row r="509">
          <cell r="E509">
            <v>0</v>
          </cell>
          <cell r="T509">
            <v>0</v>
          </cell>
          <cell r="AB509">
            <v>0</v>
          </cell>
          <cell r="AF509">
            <v>0</v>
          </cell>
          <cell r="AJ509">
            <v>0</v>
          </cell>
          <cell r="AN509">
            <v>0</v>
          </cell>
          <cell r="AS509">
            <v>0</v>
          </cell>
          <cell r="AW509">
            <v>0</v>
          </cell>
          <cell r="BA509">
            <v>0</v>
          </cell>
          <cell r="BE509">
            <v>0</v>
          </cell>
        </row>
        <row r="510">
          <cell r="E510">
            <v>0</v>
          </cell>
          <cell r="T510">
            <v>0</v>
          </cell>
          <cell r="AB510">
            <v>0</v>
          </cell>
          <cell r="AF510">
            <v>0</v>
          </cell>
          <cell r="AJ510">
            <v>0</v>
          </cell>
          <cell r="AN510">
            <v>0</v>
          </cell>
          <cell r="AS510">
            <v>0</v>
          </cell>
          <cell r="AW510">
            <v>0</v>
          </cell>
          <cell r="BA510">
            <v>0</v>
          </cell>
          <cell r="BE510">
            <v>0</v>
          </cell>
        </row>
        <row r="512">
          <cell r="E512">
            <v>0</v>
          </cell>
          <cell r="T512">
            <v>0</v>
          </cell>
          <cell r="AB512">
            <v>0</v>
          </cell>
          <cell r="AF512">
            <v>0</v>
          </cell>
          <cell r="AJ512">
            <v>0</v>
          </cell>
          <cell r="AN512">
            <v>0</v>
          </cell>
          <cell r="AS512">
            <v>0</v>
          </cell>
          <cell r="AW512">
            <v>0</v>
          </cell>
          <cell r="BA512">
            <v>0</v>
          </cell>
          <cell r="BE512">
            <v>0</v>
          </cell>
        </row>
        <row r="513">
          <cell r="E513">
            <v>0</v>
          </cell>
          <cell r="T513">
            <v>0</v>
          </cell>
          <cell r="AB513">
            <v>0</v>
          </cell>
          <cell r="AF513">
            <v>0</v>
          </cell>
          <cell r="AJ513">
            <v>0</v>
          </cell>
          <cell r="AN513">
            <v>0</v>
          </cell>
          <cell r="AS513">
            <v>0</v>
          </cell>
          <cell r="AW513">
            <v>0</v>
          </cell>
          <cell r="BA513">
            <v>0</v>
          </cell>
          <cell r="BE513">
            <v>0</v>
          </cell>
        </row>
        <row r="514">
          <cell r="E514">
            <v>0</v>
          </cell>
          <cell r="T514">
            <v>0</v>
          </cell>
          <cell r="AB514">
            <v>0</v>
          </cell>
          <cell r="AF514">
            <v>0</v>
          </cell>
          <cell r="AJ514">
            <v>0</v>
          </cell>
          <cell r="AN514">
            <v>0</v>
          </cell>
          <cell r="AS514">
            <v>0</v>
          </cell>
          <cell r="AW514">
            <v>0</v>
          </cell>
          <cell r="BA514">
            <v>0</v>
          </cell>
          <cell r="BE514">
            <v>0</v>
          </cell>
        </row>
        <row r="515">
          <cell r="E515">
            <v>0</v>
          </cell>
          <cell r="T515">
            <v>0</v>
          </cell>
          <cell r="AB515">
            <v>0</v>
          </cell>
          <cell r="AF515">
            <v>0</v>
          </cell>
          <cell r="AJ515">
            <v>0</v>
          </cell>
          <cell r="AN515">
            <v>0</v>
          </cell>
          <cell r="AS515">
            <v>0</v>
          </cell>
          <cell r="AW515">
            <v>0</v>
          </cell>
          <cell r="BA515">
            <v>0</v>
          </cell>
          <cell r="BE515">
            <v>0</v>
          </cell>
        </row>
        <row r="517">
          <cell r="E517">
            <v>0</v>
          </cell>
          <cell r="T517">
            <v>0</v>
          </cell>
          <cell r="AB517">
            <v>0</v>
          </cell>
          <cell r="AF517">
            <v>0</v>
          </cell>
          <cell r="AJ517">
            <v>0</v>
          </cell>
          <cell r="AN517">
            <v>0</v>
          </cell>
          <cell r="AS517">
            <v>0</v>
          </cell>
          <cell r="AW517">
            <v>0</v>
          </cell>
          <cell r="BA517">
            <v>0</v>
          </cell>
          <cell r="BE517">
            <v>0</v>
          </cell>
        </row>
        <row r="518">
          <cell r="E518">
            <v>0</v>
          </cell>
          <cell r="T518">
            <v>0</v>
          </cell>
          <cell r="AB518">
            <v>0</v>
          </cell>
          <cell r="AF518">
            <v>0</v>
          </cell>
          <cell r="AJ518">
            <v>0</v>
          </cell>
          <cell r="AN518">
            <v>0</v>
          </cell>
          <cell r="AS518">
            <v>0</v>
          </cell>
          <cell r="AW518">
            <v>0</v>
          </cell>
          <cell r="BA518">
            <v>0</v>
          </cell>
          <cell r="BE518">
            <v>0</v>
          </cell>
        </row>
        <row r="519">
          <cell r="E519">
            <v>0</v>
          </cell>
          <cell r="T519">
            <v>0</v>
          </cell>
          <cell r="AB519">
            <v>0</v>
          </cell>
          <cell r="AF519">
            <v>0</v>
          </cell>
          <cell r="AJ519">
            <v>0</v>
          </cell>
          <cell r="AN519">
            <v>0</v>
          </cell>
          <cell r="AS519">
            <v>0</v>
          </cell>
          <cell r="AW519">
            <v>0</v>
          </cell>
          <cell r="BA519">
            <v>0</v>
          </cell>
          <cell r="BE519">
            <v>0</v>
          </cell>
        </row>
        <row r="520">
          <cell r="E520">
            <v>0</v>
          </cell>
          <cell r="T520">
            <v>0</v>
          </cell>
          <cell r="AB520">
            <v>0</v>
          </cell>
          <cell r="AF520">
            <v>0</v>
          </cell>
          <cell r="AJ520">
            <v>0</v>
          </cell>
          <cell r="AN520">
            <v>0</v>
          </cell>
          <cell r="AS520">
            <v>0</v>
          </cell>
          <cell r="AW520">
            <v>0</v>
          </cell>
          <cell r="BA520">
            <v>0</v>
          </cell>
          <cell r="BE520">
            <v>0</v>
          </cell>
        </row>
        <row r="526">
          <cell r="E526">
            <v>7087542.0899999999</v>
          </cell>
          <cell r="T526">
            <v>7087542.0899999999</v>
          </cell>
          <cell r="AB526">
            <v>4190580.06</v>
          </cell>
          <cell r="AF526">
            <v>2029619.97</v>
          </cell>
          <cell r="AJ526">
            <v>750953.04</v>
          </cell>
          <cell r="AN526">
            <v>0</v>
          </cell>
          <cell r="AS526">
            <v>3879129.57</v>
          </cell>
          <cell r="AW526">
            <v>2044536.23</v>
          </cell>
          <cell r="BA526">
            <v>353045.70999999996</v>
          </cell>
          <cell r="BE526">
            <v>0</v>
          </cell>
        </row>
        <row r="528">
          <cell r="E528">
            <v>523818.18</v>
          </cell>
          <cell r="T528">
            <v>523818.18</v>
          </cell>
          <cell r="AB528">
            <v>306000</v>
          </cell>
          <cell r="AF528">
            <v>150000</v>
          </cell>
          <cell r="AJ528">
            <v>53000</v>
          </cell>
          <cell r="AN528">
            <v>0</v>
          </cell>
          <cell r="AS528">
            <v>300000</v>
          </cell>
          <cell r="AW528">
            <v>150000</v>
          </cell>
          <cell r="BA528">
            <v>1000</v>
          </cell>
          <cell r="BE528">
            <v>0</v>
          </cell>
        </row>
        <row r="529">
          <cell r="E529">
            <v>50000</v>
          </cell>
          <cell r="T529">
            <v>50000</v>
          </cell>
          <cell r="AB529">
            <v>30000</v>
          </cell>
          <cell r="AF529">
            <v>15000</v>
          </cell>
          <cell r="AJ529">
            <v>5000</v>
          </cell>
          <cell r="AN529">
            <v>0</v>
          </cell>
          <cell r="AS529">
            <v>30000</v>
          </cell>
          <cell r="AW529">
            <v>15000</v>
          </cell>
          <cell r="BA529">
            <v>0</v>
          </cell>
          <cell r="BE529">
            <v>0</v>
          </cell>
        </row>
        <row r="530">
          <cell r="E530">
            <v>50000</v>
          </cell>
          <cell r="T530">
            <v>50000</v>
          </cell>
          <cell r="AB530">
            <v>30000</v>
          </cell>
          <cell r="AF530">
            <v>15000</v>
          </cell>
          <cell r="AJ530">
            <v>5000</v>
          </cell>
          <cell r="AN530">
            <v>0</v>
          </cell>
          <cell r="AS530">
            <v>30000</v>
          </cell>
          <cell r="AW530">
            <v>15000</v>
          </cell>
          <cell r="BA530">
            <v>0</v>
          </cell>
          <cell r="BE530">
            <v>0</v>
          </cell>
        </row>
        <row r="532">
          <cell r="E532">
            <v>130000</v>
          </cell>
          <cell r="T532">
            <v>130000</v>
          </cell>
          <cell r="AB532">
            <v>130000</v>
          </cell>
          <cell r="AF532">
            <v>0</v>
          </cell>
          <cell r="AJ532">
            <v>0</v>
          </cell>
          <cell r="AN532">
            <v>0</v>
          </cell>
          <cell r="AS532">
            <v>130000</v>
          </cell>
          <cell r="AW532">
            <v>0</v>
          </cell>
          <cell r="BA532">
            <v>0</v>
          </cell>
          <cell r="BE532">
            <v>0</v>
          </cell>
        </row>
        <row r="534">
          <cell r="E534">
            <v>694757</v>
          </cell>
          <cell r="T534">
            <v>694757</v>
          </cell>
          <cell r="AB534">
            <v>0</v>
          </cell>
          <cell r="AF534">
            <v>676540</v>
          </cell>
          <cell r="AJ534">
            <v>0</v>
          </cell>
          <cell r="AN534">
            <v>0</v>
          </cell>
          <cell r="AS534">
            <v>0</v>
          </cell>
          <cell r="AW534">
            <v>676540</v>
          </cell>
          <cell r="BA534">
            <v>0</v>
          </cell>
          <cell r="BE534">
            <v>0</v>
          </cell>
        </row>
        <row r="536">
          <cell r="E536">
            <v>130000</v>
          </cell>
          <cell r="T536">
            <v>130000</v>
          </cell>
          <cell r="AB536">
            <v>0</v>
          </cell>
          <cell r="AF536">
            <v>125000</v>
          </cell>
          <cell r="AJ536">
            <v>0</v>
          </cell>
          <cell r="AN536">
            <v>0</v>
          </cell>
          <cell r="AS536">
            <v>0</v>
          </cell>
          <cell r="AW536">
            <v>125000</v>
          </cell>
          <cell r="BA536">
            <v>0</v>
          </cell>
          <cell r="BE536">
            <v>0</v>
          </cell>
        </row>
        <row r="538">
          <cell r="E538">
            <v>0</v>
          </cell>
          <cell r="T538">
            <v>0</v>
          </cell>
          <cell r="AB538">
            <v>0</v>
          </cell>
          <cell r="AF538">
            <v>0</v>
          </cell>
          <cell r="AJ538">
            <v>0</v>
          </cell>
          <cell r="AN538">
            <v>0</v>
          </cell>
          <cell r="AS538">
            <v>0</v>
          </cell>
          <cell r="AW538">
            <v>0</v>
          </cell>
          <cell r="BA538">
            <v>0</v>
          </cell>
          <cell r="BE538">
            <v>0</v>
          </cell>
        </row>
        <row r="539">
          <cell r="E539">
            <v>130000</v>
          </cell>
          <cell r="T539">
            <v>130000</v>
          </cell>
          <cell r="AB539">
            <v>0</v>
          </cell>
          <cell r="AF539">
            <v>125000</v>
          </cell>
          <cell r="AJ539">
            <v>0</v>
          </cell>
          <cell r="AN539">
            <v>0</v>
          </cell>
          <cell r="AS539">
            <v>0</v>
          </cell>
          <cell r="AW539">
            <v>125000</v>
          </cell>
          <cell r="BA539">
            <v>0</v>
          </cell>
          <cell r="BE539">
            <v>0</v>
          </cell>
        </row>
        <row r="540">
          <cell r="E540">
            <v>694757</v>
          </cell>
          <cell r="T540">
            <v>694757</v>
          </cell>
          <cell r="AB540">
            <v>694757</v>
          </cell>
          <cell r="AF540">
            <v>0</v>
          </cell>
          <cell r="AJ540">
            <v>0</v>
          </cell>
          <cell r="AN540">
            <v>0</v>
          </cell>
          <cell r="AS540">
            <v>676540</v>
          </cell>
          <cell r="AW540">
            <v>0</v>
          </cell>
          <cell r="BA540">
            <v>0</v>
          </cell>
          <cell r="BE540">
            <v>0</v>
          </cell>
        </row>
        <row r="542">
          <cell r="E542">
            <v>0</v>
          </cell>
          <cell r="T542">
            <v>0</v>
          </cell>
          <cell r="AB542">
            <v>0</v>
          </cell>
          <cell r="AF542">
            <v>0</v>
          </cell>
          <cell r="AJ542">
            <v>0</v>
          </cell>
          <cell r="AN542">
            <v>0</v>
          </cell>
          <cell r="AS542">
            <v>0</v>
          </cell>
          <cell r="AW542">
            <v>0</v>
          </cell>
          <cell r="BA542">
            <v>0</v>
          </cell>
          <cell r="BE542">
            <v>0</v>
          </cell>
        </row>
        <row r="543">
          <cell r="E543">
            <v>26200</v>
          </cell>
          <cell r="T543">
            <v>26200</v>
          </cell>
          <cell r="AB543">
            <v>15300</v>
          </cell>
          <cell r="AF543">
            <v>7500</v>
          </cell>
          <cell r="AJ543">
            <v>2800</v>
          </cell>
          <cell r="AN543">
            <v>0</v>
          </cell>
          <cell r="AS543">
            <v>15300</v>
          </cell>
          <cell r="AW543">
            <v>7500</v>
          </cell>
          <cell r="BA543">
            <v>0</v>
          </cell>
          <cell r="BE543">
            <v>0</v>
          </cell>
        </row>
        <row r="544">
          <cell r="E544">
            <v>79900</v>
          </cell>
          <cell r="T544">
            <v>79900</v>
          </cell>
          <cell r="AB544">
            <v>46800</v>
          </cell>
          <cell r="AF544">
            <v>23062.5</v>
          </cell>
          <cell r="AJ544">
            <v>8675</v>
          </cell>
          <cell r="AN544">
            <v>0</v>
          </cell>
          <cell r="AS544">
            <v>46800</v>
          </cell>
          <cell r="AW544">
            <v>23062.5</v>
          </cell>
          <cell r="BA544">
            <v>0</v>
          </cell>
          <cell r="BE544">
            <v>0</v>
          </cell>
        </row>
        <row r="545">
          <cell r="E545">
            <v>26200</v>
          </cell>
          <cell r="T545">
            <v>26200</v>
          </cell>
          <cell r="AB545">
            <v>15300</v>
          </cell>
          <cell r="AF545">
            <v>7500</v>
          </cell>
          <cell r="AJ545">
            <v>2800</v>
          </cell>
          <cell r="AN545">
            <v>0</v>
          </cell>
          <cell r="AS545">
            <v>15300</v>
          </cell>
          <cell r="AW545">
            <v>7500</v>
          </cell>
          <cell r="BA545">
            <v>0</v>
          </cell>
          <cell r="BE545">
            <v>0</v>
          </cell>
        </row>
        <row r="547">
          <cell r="E547">
            <v>5000</v>
          </cell>
          <cell r="T547">
            <v>5000</v>
          </cell>
          <cell r="AB547">
            <v>5000</v>
          </cell>
          <cell r="AF547">
            <v>0</v>
          </cell>
          <cell r="AJ547">
            <v>0</v>
          </cell>
          <cell r="AN547">
            <v>0</v>
          </cell>
          <cell r="AS547">
            <v>5000</v>
          </cell>
          <cell r="AW547">
            <v>0</v>
          </cell>
          <cell r="BA547">
            <v>0</v>
          </cell>
          <cell r="BE547">
            <v>0</v>
          </cell>
        </row>
        <row r="548">
          <cell r="E548">
            <v>0</v>
          </cell>
          <cell r="T548">
            <v>0</v>
          </cell>
          <cell r="AB548">
            <v>0</v>
          </cell>
          <cell r="AF548">
            <v>0</v>
          </cell>
          <cell r="AJ548">
            <v>0</v>
          </cell>
          <cell r="AN548">
            <v>0</v>
          </cell>
          <cell r="AS548">
            <v>0</v>
          </cell>
          <cell r="AW548">
            <v>0</v>
          </cell>
          <cell r="BA548">
            <v>0</v>
          </cell>
          <cell r="BE548">
            <v>0</v>
          </cell>
        </row>
        <row r="553">
          <cell r="E553">
            <v>1781357</v>
          </cell>
          <cell r="T553">
            <v>1781357</v>
          </cell>
          <cell r="AB553">
            <v>195789.98</v>
          </cell>
          <cell r="AF553">
            <v>1555850.02</v>
          </cell>
          <cell r="AJ553">
            <v>25740</v>
          </cell>
          <cell r="AN553">
            <v>0</v>
          </cell>
          <cell r="AS553">
            <v>189862.98</v>
          </cell>
          <cell r="AW553">
            <v>1556613.52</v>
          </cell>
          <cell r="BA553">
            <v>30903.5</v>
          </cell>
          <cell r="BE553">
            <v>0</v>
          </cell>
        </row>
        <row r="554">
          <cell r="E554">
            <v>0</v>
          </cell>
          <cell r="T554">
            <v>0</v>
          </cell>
          <cell r="AB554">
            <v>0</v>
          </cell>
          <cell r="AF554">
            <v>0</v>
          </cell>
          <cell r="AJ554">
            <v>0</v>
          </cell>
          <cell r="AN554">
            <v>0</v>
          </cell>
          <cell r="AS554">
            <v>0</v>
          </cell>
          <cell r="AW554">
            <v>0</v>
          </cell>
          <cell r="BA554">
            <v>0</v>
          </cell>
          <cell r="BE554">
            <v>0</v>
          </cell>
        </row>
        <row r="556">
          <cell r="E556">
            <v>8341000</v>
          </cell>
          <cell r="T556">
            <v>8341000</v>
          </cell>
          <cell r="AB556">
            <v>885329.38</v>
          </cell>
          <cell r="AF556">
            <v>4555596.7300000004</v>
          </cell>
          <cell r="AJ556">
            <v>2031580.35</v>
          </cell>
          <cell r="AN556">
            <v>0</v>
          </cell>
          <cell r="AS556">
            <v>646266.13</v>
          </cell>
          <cell r="AW556">
            <v>4674001.3</v>
          </cell>
          <cell r="BA556">
            <v>1848339.5699999998</v>
          </cell>
          <cell r="BE556">
            <v>0</v>
          </cell>
        </row>
        <row r="557">
          <cell r="E557">
            <v>0</v>
          </cell>
          <cell r="T557">
            <v>0</v>
          </cell>
          <cell r="AB557">
            <v>0</v>
          </cell>
          <cell r="AF557">
            <v>0</v>
          </cell>
          <cell r="AJ557">
            <v>0</v>
          </cell>
          <cell r="AN557">
            <v>0</v>
          </cell>
          <cell r="AS557">
            <v>0</v>
          </cell>
          <cell r="AW557">
            <v>0</v>
          </cell>
          <cell r="BA557">
            <v>0</v>
          </cell>
          <cell r="BE557">
            <v>0</v>
          </cell>
        </row>
        <row r="559">
          <cell r="E559">
            <v>1261000</v>
          </cell>
          <cell r="T559">
            <v>1261000</v>
          </cell>
          <cell r="AB559">
            <v>198817.63</v>
          </cell>
          <cell r="AF559">
            <v>1037182.37</v>
          </cell>
          <cell r="AJ559">
            <v>25000</v>
          </cell>
          <cell r="AN559">
            <v>0</v>
          </cell>
          <cell r="AS559">
            <v>186636.78</v>
          </cell>
          <cell r="AW559">
            <v>1048315.22</v>
          </cell>
          <cell r="BA559">
            <v>25000</v>
          </cell>
          <cell r="BE559">
            <v>0</v>
          </cell>
        </row>
        <row r="560">
          <cell r="E560">
            <v>0</v>
          </cell>
          <cell r="T560">
            <v>0</v>
          </cell>
          <cell r="AB560">
            <v>0</v>
          </cell>
          <cell r="AF560">
            <v>0</v>
          </cell>
          <cell r="AJ560">
            <v>0</v>
          </cell>
          <cell r="AN560">
            <v>0</v>
          </cell>
          <cell r="AS560">
            <v>0</v>
          </cell>
          <cell r="AW560">
            <v>0</v>
          </cell>
          <cell r="BA560">
            <v>0</v>
          </cell>
          <cell r="BE560">
            <v>0</v>
          </cell>
        </row>
        <row r="561">
          <cell r="E561">
            <v>46800</v>
          </cell>
          <cell r="T561">
            <v>46800</v>
          </cell>
          <cell r="AB561">
            <v>3900</v>
          </cell>
          <cell r="AF561">
            <v>42900</v>
          </cell>
          <cell r="AJ561">
            <v>0</v>
          </cell>
          <cell r="AN561">
            <v>0</v>
          </cell>
          <cell r="AS561">
            <v>3900</v>
          </cell>
          <cell r="AW561">
            <v>42900</v>
          </cell>
          <cell r="BA561">
            <v>0</v>
          </cell>
          <cell r="BE561">
            <v>0</v>
          </cell>
        </row>
        <row r="562">
          <cell r="E562">
            <v>0</v>
          </cell>
          <cell r="T562">
            <v>0</v>
          </cell>
          <cell r="AB562">
            <v>0</v>
          </cell>
          <cell r="AF562">
            <v>0</v>
          </cell>
          <cell r="AJ562">
            <v>0</v>
          </cell>
          <cell r="AN562">
            <v>0</v>
          </cell>
          <cell r="AS562">
            <v>0</v>
          </cell>
          <cell r="AW562">
            <v>0</v>
          </cell>
          <cell r="BA562">
            <v>0</v>
          </cell>
          <cell r="BE562">
            <v>0</v>
          </cell>
        </row>
        <row r="564">
          <cell r="E564">
            <v>0</v>
          </cell>
          <cell r="T564">
            <v>0</v>
          </cell>
          <cell r="AB564">
            <v>0</v>
          </cell>
          <cell r="AF564">
            <v>0</v>
          </cell>
          <cell r="AJ564">
            <v>0</v>
          </cell>
          <cell r="AN564">
            <v>0</v>
          </cell>
          <cell r="AS564">
            <v>0</v>
          </cell>
          <cell r="AW564">
            <v>0</v>
          </cell>
          <cell r="BA564">
            <v>0</v>
          </cell>
          <cell r="BE564">
            <v>0</v>
          </cell>
        </row>
        <row r="566">
          <cell r="E566">
            <v>0</v>
          </cell>
          <cell r="T566">
            <v>0</v>
          </cell>
          <cell r="AB566">
            <v>0</v>
          </cell>
          <cell r="AF566">
            <v>0</v>
          </cell>
          <cell r="AJ566">
            <v>0</v>
          </cell>
          <cell r="AN566">
            <v>0</v>
          </cell>
          <cell r="AS566">
            <v>0</v>
          </cell>
          <cell r="AW566">
            <v>0</v>
          </cell>
          <cell r="BA566">
            <v>0</v>
          </cell>
          <cell r="BE566">
            <v>0</v>
          </cell>
        </row>
        <row r="567">
          <cell r="E567">
            <v>252000</v>
          </cell>
          <cell r="T567">
            <v>252000</v>
          </cell>
          <cell r="AB567">
            <v>63000</v>
          </cell>
          <cell r="AF567">
            <v>189000</v>
          </cell>
          <cell r="AJ567">
            <v>0</v>
          </cell>
          <cell r="AN567">
            <v>0</v>
          </cell>
          <cell r="AS567">
            <v>63000</v>
          </cell>
          <cell r="AW567">
            <v>189000</v>
          </cell>
          <cell r="BA567">
            <v>0</v>
          </cell>
          <cell r="BE567">
            <v>0</v>
          </cell>
        </row>
        <row r="569">
          <cell r="E569">
            <v>0</v>
          </cell>
          <cell r="T569">
            <v>0</v>
          </cell>
          <cell r="AB569">
            <v>0</v>
          </cell>
          <cell r="AF569">
            <v>0</v>
          </cell>
          <cell r="AJ569">
            <v>0</v>
          </cell>
          <cell r="AN569">
            <v>0</v>
          </cell>
          <cell r="AS569">
            <v>0</v>
          </cell>
          <cell r="AW569">
            <v>0</v>
          </cell>
          <cell r="BA569">
            <v>0</v>
          </cell>
          <cell r="BE569">
            <v>0</v>
          </cell>
        </row>
        <row r="571">
          <cell r="E571">
            <v>23400</v>
          </cell>
          <cell r="T571">
            <v>23400</v>
          </cell>
          <cell r="AB571">
            <v>5866.98</v>
          </cell>
          <cell r="AF571">
            <v>17533.02</v>
          </cell>
          <cell r="AJ571">
            <v>0</v>
          </cell>
          <cell r="AN571">
            <v>0</v>
          </cell>
          <cell r="AS571">
            <v>6408.26</v>
          </cell>
          <cell r="AW571">
            <v>12798.74</v>
          </cell>
          <cell r="BA571">
            <v>0</v>
          </cell>
          <cell r="BE571">
            <v>0</v>
          </cell>
        </row>
        <row r="572">
          <cell r="E572">
            <v>13200</v>
          </cell>
          <cell r="T572">
            <v>13200</v>
          </cell>
          <cell r="AB572">
            <v>3300</v>
          </cell>
          <cell r="AF572">
            <v>9900</v>
          </cell>
          <cell r="AJ572">
            <v>0</v>
          </cell>
          <cell r="AN572">
            <v>0</v>
          </cell>
          <cell r="AS572">
            <v>3300</v>
          </cell>
          <cell r="AW572">
            <v>9900</v>
          </cell>
          <cell r="BA572">
            <v>0</v>
          </cell>
          <cell r="BE572">
            <v>0</v>
          </cell>
        </row>
        <row r="573">
          <cell r="E573">
            <v>73000</v>
          </cell>
          <cell r="T573">
            <v>73000</v>
          </cell>
          <cell r="AB573">
            <v>11186</v>
          </cell>
          <cell r="AF573">
            <v>36814</v>
          </cell>
          <cell r="AJ573">
            <v>25000</v>
          </cell>
          <cell r="AN573">
            <v>0</v>
          </cell>
          <cell r="AS573">
            <v>11186</v>
          </cell>
          <cell r="AW573">
            <v>36814</v>
          </cell>
          <cell r="BA573">
            <v>25000</v>
          </cell>
          <cell r="BE573">
            <v>0</v>
          </cell>
        </row>
        <row r="574">
          <cell r="E574">
            <v>8400</v>
          </cell>
          <cell r="T574">
            <v>8400</v>
          </cell>
          <cell r="AB574">
            <v>2100</v>
          </cell>
          <cell r="AF574">
            <v>6300</v>
          </cell>
          <cell r="AJ574">
            <v>0</v>
          </cell>
          <cell r="AN574">
            <v>0</v>
          </cell>
          <cell r="AS574">
            <v>2100</v>
          </cell>
          <cell r="AW574">
            <v>6300</v>
          </cell>
          <cell r="BA574">
            <v>0</v>
          </cell>
          <cell r="BE574">
            <v>0</v>
          </cell>
        </row>
        <row r="576">
          <cell r="E576">
            <v>0</v>
          </cell>
          <cell r="T576">
            <v>0</v>
          </cell>
          <cell r="AB576">
            <v>0</v>
          </cell>
          <cell r="AF576">
            <v>0</v>
          </cell>
          <cell r="AJ576">
            <v>0</v>
          </cell>
          <cell r="AN576">
            <v>0</v>
          </cell>
          <cell r="AS576">
            <v>0</v>
          </cell>
          <cell r="AW576">
            <v>0</v>
          </cell>
          <cell r="BA576">
            <v>0</v>
          </cell>
          <cell r="BE576">
            <v>0</v>
          </cell>
        </row>
        <row r="578">
          <cell r="E578">
            <v>0</v>
          </cell>
          <cell r="T578">
            <v>0</v>
          </cell>
          <cell r="AB578">
            <v>0</v>
          </cell>
          <cell r="AF578">
            <v>0</v>
          </cell>
          <cell r="AJ578">
            <v>0</v>
          </cell>
          <cell r="AN578">
            <v>0</v>
          </cell>
          <cell r="AS578">
            <v>0</v>
          </cell>
          <cell r="AW578">
            <v>0</v>
          </cell>
          <cell r="BA578">
            <v>0</v>
          </cell>
          <cell r="BE578">
            <v>0</v>
          </cell>
        </row>
        <row r="580">
          <cell r="E580">
            <v>0</v>
          </cell>
          <cell r="T580">
            <v>0</v>
          </cell>
          <cell r="AB580">
            <v>0</v>
          </cell>
          <cell r="AF580">
            <v>0</v>
          </cell>
          <cell r="AJ580">
            <v>0</v>
          </cell>
          <cell r="AN580">
            <v>0</v>
          </cell>
          <cell r="AS580">
            <v>0</v>
          </cell>
          <cell r="AW580">
            <v>0</v>
          </cell>
          <cell r="BA580">
            <v>0</v>
          </cell>
          <cell r="BE580">
            <v>0</v>
          </cell>
        </row>
        <row r="581">
          <cell r="E581">
            <v>0</v>
          </cell>
          <cell r="T581">
            <v>0</v>
          </cell>
          <cell r="AB581">
            <v>0</v>
          </cell>
          <cell r="AF581">
            <v>0</v>
          </cell>
          <cell r="AJ581">
            <v>0</v>
          </cell>
          <cell r="AN581">
            <v>0</v>
          </cell>
          <cell r="AS581">
            <v>0</v>
          </cell>
          <cell r="AW581">
            <v>0</v>
          </cell>
          <cell r="BA581">
            <v>0</v>
          </cell>
          <cell r="BE581">
            <v>0</v>
          </cell>
        </row>
        <row r="583">
          <cell r="E583">
            <v>0</v>
          </cell>
          <cell r="T583">
            <v>0</v>
          </cell>
          <cell r="AB583">
            <v>0</v>
          </cell>
          <cell r="AF583">
            <v>0</v>
          </cell>
          <cell r="AJ583">
            <v>0</v>
          </cell>
          <cell r="AN583">
            <v>0</v>
          </cell>
          <cell r="AS583">
            <v>0</v>
          </cell>
          <cell r="AW583">
            <v>0</v>
          </cell>
          <cell r="BA583">
            <v>0</v>
          </cell>
          <cell r="BE583">
            <v>0</v>
          </cell>
        </row>
        <row r="584">
          <cell r="E584">
            <v>237000</v>
          </cell>
          <cell r="T584">
            <v>237000</v>
          </cell>
          <cell r="AB584">
            <v>81000</v>
          </cell>
          <cell r="AF584">
            <v>156000</v>
          </cell>
          <cell r="AJ584">
            <v>0</v>
          </cell>
          <cell r="AN584">
            <v>0</v>
          </cell>
          <cell r="AS584">
            <v>66000</v>
          </cell>
          <cell r="AW584">
            <v>90000</v>
          </cell>
          <cell r="BA584">
            <v>0</v>
          </cell>
          <cell r="BE584">
            <v>0</v>
          </cell>
        </row>
        <row r="586">
          <cell r="E586">
            <v>79200</v>
          </cell>
          <cell r="T586">
            <v>79200</v>
          </cell>
          <cell r="AB586">
            <v>19413.669999999998</v>
          </cell>
          <cell r="AF586">
            <v>59786.33</v>
          </cell>
          <cell r="AJ586">
            <v>0</v>
          </cell>
          <cell r="AN586">
            <v>0</v>
          </cell>
          <cell r="AS586">
            <v>25373.71</v>
          </cell>
          <cell r="AW586">
            <v>53825.89</v>
          </cell>
          <cell r="BA586">
            <v>0</v>
          </cell>
          <cell r="BE586">
            <v>0</v>
          </cell>
        </row>
        <row r="587">
          <cell r="E587">
            <v>108000</v>
          </cell>
          <cell r="T587">
            <v>108000</v>
          </cell>
          <cell r="AB587">
            <v>27000</v>
          </cell>
          <cell r="AF587">
            <v>81000</v>
          </cell>
          <cell r="AJ587">
            <v>0</v>
          </cell>
          <cell r="AN587">
            <v>0</v>
          </cell>
          <cell r="AS587">
            <v>27000</v>
          </cell>
          <cell r="AW587">
            <v>81000</v>
          </cell>
          <cell r="BA587">
            <v>0</v>
          </cell>
          <cell r="BE587">
            <v>0</v>
          </cell>
        </row>
        <row r="589">
          <cell r="E589">
            <v>0</v>
          </cell>
          <cell r="T589">
            <v>0</v>
          </cell>
          <cell r="AB589">
            <v>0</v>
          </cell>
          <cell r="AF589">
            <v>0</v>
          </cell>
          <cell r="AJ589">
            <v>0</v>
          </cell>
          <cell r="AN589">
            <v>0</v>
          </cell>
          <cell r="AS589">
            <v>0</v>
          </cell>
          <cell r="AW589">
            <v>0</v>
          </cell>
          <cell r="BA589">
            <v>0</v>
          </cell>
          <cell r="BE589">
            <v>0</v>
          </cell>
        </row>
        <row r="591">
          <cell r="E591">
            <v>0</v>
          </cell>
          <cell r="T591">
            <v>0</v>
          </cell>
          <cell r="AB591">
            <v>0</v>
          </cell>
          <cell r="AF591">
            <v>0</v>
          </cell>
          <cell r="AJ591">
            <v>0</v>
          </cell>
          <cell r="AN591">
            <v>0</v>
          </cell>
          <cell r="AS591">
            <v>0</v>
          </cell>
          <cell r="AW591">
            <v>0</v>
          </cell>
          <cell r="BA591">
            <v>0</v>
          </cell>
          <cell r="BE591">
            <v>0</v>
          </cell>
        </row>
        <row r="592">
          <cell r="E592">
            <v>10800</v>
          </cell>
          <cell r="T592">
            <v>10800</v>
          </cell>
          <cell r="AB592">
            <v>0</v>
          </cell>
          <cell r="AF592">
            <v>10800</v>
          </cell>
          <cell r="AJ592">
            <v>0</v>
          </cell>
          <cell r="AN592">
            <v>0</v>
          </cell>
          <cell r="AS592">
            <v>0</v>
          </cell>
          <cell r="AW592">
            <v>10800</v>
          </cell>
          <cell r="BA592">
            <v>0</v>
          </cell>
          <cell r="BE592">
            <v>0</v>
          </cell>
        </row>
        <row r="593">
          <cell r="E593">
            <v>0</v>
          </cell>
          <cell r="T593">
            <v>0</v>
          </cell>
          <cell r="AB593">
            <v>0</v>
          </cell>
          <cell r="AF593">
            <v>0</v>
          </cell>
          <cell r="AJ593">
            <v>0</v>
          </cell>
          <cell r="AN593">
            <v>0</v>
          </cell>
          <cell r="AS593">
            <v>0</v>
          </cell>
          <cell r="AW593">
            <v>0</v>
          </cell>
          <cell r="BA593">
            <v>0</v>
          </cell>
          <cell r="BE593">
            <v>0</v>
          </cell>
        </row>
        <row r="594">
          <cell r="E594">
            <v>16000</v>
          </cell>
          <cell r="T594">
            <v>16000</v>
          </cell>
          <cell r="AB594">
            <v>3999.99</v>
          </cell>
          <cell r="AF594">
            <v>12000.01</v>
          </cell>
          <cell r="AJ594">
            <v>0</v>
          </cell>
          <cell r="AN594">
            <v>0</v>
          </cell>
          <cell r="AS594">
            <v>0</v>
          </cell>
          <cell r="AW594">
            <v>12000.01</v>
          </cell>
          <cell r="BA594">
            <v>0</v>
          </cell>
          <cell r="BE594">
            <v>0</v>
          </cell>
        </row>
        <row r="595">
          <cell r="E595">
            <v>0</v>
          </cell>
          <cell r="T595">
            <v>0</v>
          </cell>
          <cell r="AB595">
            <v>0</v>
          </cell>
          <cell r="AF595">
            <v>0</v>
          </cell>
          <cell r="AJ595">
            <v>0</v>
          </cell>
          <cell r="AN595">
            <v>0</v>
          </cell>
          <cell r="AS595">
            <v>0</v>
          </cell>
          <cell r="AW595">
            <v>0</v>
          </cell>
          <cell r="BA595">
            <v>0</v>
          </cell>
          <cell r="BE595">
            <v>0</v>
          </cell>
        </row>
        <row r="596">
          <cell r="E596">
            <v>0</v>
          </cell>
          <cell r="T596">
            <v>0</v>
          </cell>
          <cell r="AB596">
            <v>0</v>
          </cell>
          <cell r="AF596">
            <v>0</v>
          </cell>
          <cell r="AJ596">
            <v>0</v>
          </cell>
          <cell r="AN596">
            <v>0</v>
          </cell>
          <cell r="AS596">
            <v>0</v>
          </cell>
          <cell r="AW596">
            <v>0</v>
          </cell>
          <cell r="BA596">
            <v>0</v>
          </cell>
          <cell r="BE596">
            <v>0</v>
          </cell>
        </row>
        <row r="597">
          <cell r="E597">
            <v>0</v>
          </cell>
          <cell r="T597">
            <v>0</v>
          </cell>
          <cell r="AB597">
            <v>0</v>
          </cell>
          <cell r="AF597">
            <v>0</v>
          </cell>
          <cell r="AJ597">
            <v>0</v>
          </cell>
          <cell r="AN597">
            <v>0</v>
          </cell>
          <cell r="AS597">
            <v>0</v>
          </cell>
          <cell r="AW597">
            <v>0</v>
          </cell>
          <cell r="BA597">
            <v>0</v>
          </cell>
          <cell r="BE597">
            <v>0</v>
          </cell>
        </row>
        <row r="598">
          <cell r="E598">
            <v>0</v>
          </cell>
          <cell r="T598">
            <v>0</v>
          </cell>
          <cell r="AB598">
            <v>0</v>
          </cell>
          <cell r="AF598">
            <v>0</v>
          </cell>
          <cell r="AJ598">
            <v>0</v>
          </cell>
          <cell r="AN598">
            <v>0</v>
          </cell>
          <cell r="AS598">
            <v>0</v>
          </cell>
          <cell r="AW598">
            <v>0</v>
          </cell>
          <cell r="BA598">
            <v>0</v>
          </cell>
          <cell r="BE598">
            <v>0</v>
          </cell>
        </row>
        <row r="599">
          <cell r="E599">
            <v>0</v>
          </cell>
          <cell r="T599">
            <v>0</v>
          </cell>
          <cell r="AB599">
            <v>0</v>
          </cell>
          <cell r="AF599">
            <v>0</v>
          </cell>
          <cell r="AJ599">
            <v>0</v>
          </cell>
          <cell r="AN599">
            <v>0</v>
          </cell>
          <cell r="AS599">
            <v>0</v>
          </cell>
          <cell r="AW599">
            <v>0</v>
          </cell>
          <cell r="BA599">
            <v>0</v>
          </cell>
          <cell r="BE599">
            <v>0</v>
          </cell>
        </row>
        <row r="600">
          <cell r="E600">
            <v>0</v>
          </cell>
          <cell r="T600">
            <v>0</v>
          </cell>
          <cell r="AB600">
            <v>0</v>
          </cell>
          <cell r="AF600">
            <v>0</v>
          </cell>
          <cell r="AJ600">
            <v>0</v>
          </cell>
          <cell r="AN600">
            <v>0</v>
          </cell>
          <cell r="AS600">
            <v>0</v>
          </cell>
          <cell r="AW600">
            <v>0</v>
          </cell>
          <cell r="BA600">
            <v>0</v>
          </cell>
          <cell r="BE600">
            <v>0</v>
          </cell>
        </row>
        <row r="601">
          <cell r="E601">
            <v>0</v>
          </cell>
          <cell r="T601">
            <v>0</v>
          </cell>
          <cell r="AB601">
            <v>0</v>
          </cell>
          <cell r="AF601">
            <v>0</v>
          </cell>
          <cell r="AJ601">
            <v>0</v>
          </cell>
          <cell r="AN601">
            <v>0</v>
          </cell>
          <cell r="AS601">
            <v>0</v>
          </cell>
          <cell r="AW601">
            <v>0</v>
          </cell>
          <cell r="BA601">
            <v>0</v>
          </cell>
          <cell r="BE601">
            <v>0</v>
          </cell>
        </row>
        <row r="603">
          <cell r="E603">
            <v>0</v>
          </cell>
          <cell r="T603">
            <v>0</v>
          </cell>
          <cell r="AB603">
            <v>0</v>
          </cell>
          <cell r="AF603">
            <v>0</v>
          </cell>
          <cell r="AJ603">
            <v>0</v>
          </cell>
          <cell r="AN603">
            <v>0</v>
          </cell>
          <cell r="AS603">
            <v>0</v>
          </cell>
          <cell r="AW603">
            <v>0</v>
          </cell>
          <cell r="BA603">
            <v>0</v>
          </cell>
          <cell r="BE603">
            <v>0</v>
          </cell>
        </row>
        <row r="605">
          <cell r="E605">
            <v>19000</v>
          </cell>
          <cell r="T605">
            <v>19000</v>
          </cell>
          <cell r="AB605">
            <v>4459.0600000000004</v>
          </cell>
          <cell r="AF605">
            <v>14540.94</v>
          </cell>
          <cell r="AJ605">
            <v>0</v>
          </cell>
          <cell r="AN605">
            <v>0</v>
          </cell>
          <cell r="AS605">
            <v>4459.0600000000004</v>
          </cell>
          <cell r="AW605">
            <v>14540.94</v>
          </cell>
          <cell r="BA605">
            <v>0</v>
          </cell>
          <cell r="BE605">
            <v>0</v>
          </cell>
        </row>
        <row r="607">
          <cell r="E607">
            <v>0</v>
          </cell>
          <cell r="T607">
            <v>0</v>
          </cell>
          <cell r="AB607">
            <v>0</v>
          </cell>
          <cell r="AF607">
            <v>0</v>
          </cell>
          <cell r="AJ607">
            <v>0</v>
          </cell>
          <cell r="AN607">
            <v>0</v>
          </cell>
          <cell r="AS607">
            <v>0</v>
          </cell>
          <cell r="AW607">
            <v>0</v>
          </cell>
          <cell r="BA607">
            <v>0</v>
          </cell>
          <cell r="BE607">
            <v>0</v>
          </cell>
        </row>
        <row r="608">
          <cell r="E608">
            <v>5000</v>
          </cell>
          <cell r="T608">
            <v>5000</v>
          </cell>
          <cell r="AB608">
            <v>0</v>
          </cell>
          <cell r="AF608">
            <v>5000</v>
          </cell>
          <cell r="AJ608">
            <v>0</v>
          </cell>
          <cell r="AN608">
            <v>0</v>
          </cell>
          <cell r="AS608">
            <v>0</v>
          </cell>
          <cell r="AW608">
            <v>5000</v>
          </cell>
          <cell r="BA608">
            <v>0</v>
          </cell>
          <cell r="BE608">
            <v>0</v>
          </cell>
        </row>
        <row r="609">
          <cell r="E609">
            <v>0</v>
          </cell>
          <cell r="T609">
            <v>0</v>
          </cell>
          <cell r="AB609">
            <v>0</v>
          </cell>
          <cell r="AF609">
            <v>0</v>
          </cell>
          <cell r="AJ609">
            <v>0</v>
          </cell>
          <cell r="AN609">
            <v>0</v>
          </cell>
          <cell r="AS609">
            <v>0</v>
          </cell>
          <cell r="AW609">
            <v>0</v>
          </cell>
          <cell r="BA609">
            <v>0</v>
          </cell>
          <cell r="BE609">
            <v>0</v>
          </cell>
        </row>
        <row r="611">
          <cell r="E611">
            <v>0</v>
          </cell>
          <cell r="T611">
            <v>0</v>
          </cell>
          <cell r="AB611">
            <v>0</v>
          </cell>
          <cell r="AF611">
            <v>0</v>
          </cell>
          <cell r="AJ611">
            <v>0</v>
          </cell>
          <cell r="AN611">
            <v>0</v>
          </cell>
          <cell r="AS611">
            <v>0</v>
          </cell>
          <cell r="AW611">
            <v>0</v>
          </cell>
          <cell r="BA611">
            <v>0</v>
          </cell>
          <cell r="BE611">
            <v>0</v>
          </cell>
        </row>
        <row r="612">
          <cell r="E612">
            <v>325000</v>
          </cell>
          <cell r="T612">
            <v>325000</v>
          </cell>
          <cell r="AB612">
            <v>0</v>
          </cell>
          <cell r="AF612">
            <v>325000</v>
          </cell>
          <cell r="AJ612">
            <v>0</v>
          </cell>
          <cell r="AN612">
            <v>0</v>
          </cell>
          <cell r="AS612">
            <v>0</v>
          </cell>
          <cell r="AW612">
            <v>325000</v>
          </cell>
          <cell r="BA612">
            <v>0</v>
          </cell>
          <cell r="BE612">
            <v>0</v>
          </cell>
        </row>
        <row r="613">
          <cell r="E613">
            <v>0</v>
          </cell>
          <cell r="T613">
            <v>0</v>
          </cell>
          <cell r="AB613">
            <v>0</v>
          </cell>
          <cell r="AF613">
            <v>0</v>
          </cell>
          <cell r="AJ613">
            <v>0</v>
          </cell>
          <cell r="AN613">
            <v>0</v>
          </cell>
          <cell r="AS613">
            <v>0</v>
          </cell>
          <cell r="AW613">
            <v>0</v>
          </cell>
          <cell r="BA613">
            <v>0</v>
          </cell>
          <cell r="BE613">
            <v>0</v>
          </cell>
        </row>
        <row r="614">
          <cell r="E614">
            <v>0</v>
          </cell>
          <cell r="T614">
            <v>0</v>
          </cell>
          <cell r="AB614">
            <v>0</v>
          </cell>
          <cell r="AF614">
            <v>0</v>
          </cell>
          <cell r="AJ614">
            <v>0</v>
          </cell>
          <cell r="AN614">
            <v>0</v>
          </cell>
          <cell r="AS614">
            <v>0</v>
          </cell>
          <cell r="AW614">
            <v>0</v>
          </cell>
          <cell r="BA614">
            <v>0</v>
          </cell>
          <cell r="BE614">
            <v>0</v>
          </cell>
        </row>
        <row r="616">
          <cell r="E616">
            <v>0</v>
          </cell>
          <cell r="T616">
            <v>0</v>
          </cell>
          <cell r="AB616">
            <v>0</v>
          </cell>
          <cell r="AF616">
            <v>0</v>
          </cell>
          <cell r="AJ616">
            <v>0</v>
          </cell>
          <cell r="AN616">
            <v>0</v>
          </cell>
          <cell r="AS616">
            <v>0</v>
          </cell>
          <cell r="AW616">
            <v>0</v>
          </cell>
          <cell r="BA616">
            <v>0</v>
          </cell>
          <cell r="BE616">
            <v>0</v>
          </cell>
        </row>
        <row r="617">
          <cell r="E617">
            <v>14000</v>
          </cell>
          <cell r="T617">
            <v>14000</v>
          </cell>
          <cell r="AB617">
            <v>3999.99</v>
          </cell>
          <cell r="AF617">
            <v>10000.01</v>
          </cell>
          <cell r="AJ617">
            <v>0</v>
          </cell>
          <cell r="AN617">
            <v>0</v>
          </cell>
          <cell r="AS617">
            <v>3999.99</v>
          </cell>
          <cell r="AW617">
            <v>10000.01</v>
          </cell>
          <cell r="BA617">
            <v>0</v>
          </cell>
          <cell r="BE617">
            <v>0</v>
          </cell>
        </row>
        <row r="618">
          <cell r="E618">
            <v>0</v>
          </cell>
          <cell r="T618">
            <v>0</v>
          </cell>
          <cell r="AB618">
            <v>0</v>
          </cell>
          <cell r="AF618">
            <v>0</v>
          </cell>
          <cell r="AJ618">
            <v>0</v>
          </cell>
          <cell r="AN618">
            <v>0</v>
          </cell>
          <cell r="AS618">
            <v>0</v>
          </cell>
          <cell r="AW618">
            <v>0</v>
          </cell>
          <cell r="BA618">
            <v>0</v>
          </cell>
          <cell r="BE618">
            <v>0</v>
          </cell>
        </row>
        <row r="619">
          <cell r="E619">
            <v>0</v>
          </cell>
          <cell r="T619">
            <v>0</v>
          </cell>
          <cell r="AB619">
            <v>0</v>
          </cell>
          <cell r="AF619">
            <v>0</v>
          </cell>
          <cell r="AJ619">
            <v>0</v>
          </cell>
          <cell r="AN619">
            <v>0</v>
          </cell>
          <cell r="AS619">
            <v>0</v>
          </cell>
          <cell r="AW619">
            <v>0</v>
          </cell>
          <cell r="BA619">
            <v>0</v>
          </cell>
          <cell r="BE619">
            <v>0</v>
          </cell>
        </row>
        <row r="621">
          <cell r="E621">
            <v>0</v>
          </cell>
          <cell r="T621">
            <v>0</v>
          </cell>
          <cell r="AB621">
            <v>0</v>
          </cell>
          <cell r="AF621">
            <v>0</v>
          </cell>
          <cell r="AJ621">
            <v>0</v>
          </cell>
          <cell r="AN621">
            <v>0</v>
          </cell>
          <cell r="AS621">
            <v>0</v>
          </cell>
          <cell r="AW621">
            <v>0</v>
          </cell>
          <cell r="BA621">
            <v>0</v>
          </cell>
          <cell r="BE621">
            <v>0</v>
          </cell>
        </row>
        <row r="622">
          <cell r="E622">
            <v>0</v>
          </cell>
          <cell r="T622">
            <v>0</v>
          </cell>
          <cell r="AB622">
            <v>0</v>
          </cell>
          <cell r="AF622">
            <v>0</v>
          </cell>
          <cell r="AJ622">
            <v>0</v>
          </cell>
          <cell r="AN622">
            <v>0</v>
          </cell>
          <cell r="AS622">
            <v>0</v>
          </cell>
          <cell r="AW622">
            <v>0</v>
          </cell>
          <cell r="BA622">
            <v>0</v>
          </cell>
          <cell r="BE622">
            <v>0</v>
          </cell>
        </row>
        <row r="623">
          <cell r="E623">
            <v>0</v>
          </cell>
          <cell r="T623">
            <v>0</v>
          </cell>
          <cell r="AB623">
            <v>0</v>
          </cell>
          <cell r="AF623">
            <v>0</v>
          </cell>
          <cell r="AJ623">
            <v>0</v>
          </cell>
          <cell r="AN623">
            <v>0</v>
          </cell>
          <cell r="AS623">
            <v>0</v>
          </cell>
          <cell r="AW623">
            <v>0</v>
          </cell>
          <cell r="BA623">
            <v>0</v>
          </cell>
          <cell r="BE623">
            <v>0</v>
          </cell>
        </row>
        <row r="624">
          <cell r="E624">
            <v>50000</v>
          </cell>
          <cell r="T624">
            <v>50000</v>
          </cell>
          <cell r="AB624">
            <v>12516.28</v>
          </cell>
          <cell r="AF624">
            <v>37483.72</v>
          </cell>
          <cell r="AJ624">
            <v>0</v>
          </cell>
          <cell r="AN624">
            <v>0</v>
          </cell>
          <cell r="AS624">
            <v>12516.28</v>
          </cell>
          <cell r="AW624">
            <v>37483.72</v>
          </cell>
          <cell r="BA624">
            <v>0</v>
          </cell>
          <cell r="BE624">
            <v>0</v>
          </cell>
        </row>
        <row r="629">
          <cell r="E629">
            <v>10000000</v>
          </cell>
          <cell r="G629">
            <v>10000000</v>
          </cell>
          <cell r="T629">
            <v>10000000</v>
          </cell>
          <cell r="AB629">
            <v>0</v>
          </cell>
          <cell r="AF629">
            <v>10000000</v>
          </cell>
          <cell r="AJ629">
            <v>0</v>
          </cell>
          <cell r="AN629">
            <v>0</v>
          </cell>
          <cell r="AS629">
            <v>0</v>
          </cell>
          <cell r="AW629">
            <v>7077077.7599999998</v>
          </cell>
          <cell r="BA629">
            <v>2922922.24</v>
          </cell>
          <cell r="BE629">
            <v>0</v>
          </cell>
        </row>
        <row r="630">
          <cell r="E630">
            <v>0</v>
          </cell>
          <cell r="G630">
            <v>0</v>
          </cell>
          <cell r="T630">
            <v>0</v>
          </cell>
          <cell r="AB630">
            <v>0</v>
          </cell>
          <cell r="AF630">
            <v>0</v>
          </cell>
          <cell r="AJ630">
            <v>0</v>
          </cell>
          <cell r="AN630">
            <v>0</v>
          </cell>
          <cell r="AS630">
            <v>0</v>
          </cell>
          <cell r="AW630">
            <v>0</v>
          </cell>
          <cell r="BA630">
            <v>0</v>
          </cell>
          <cell r="BE630">
            <v>0</v>
          </cell>
        </row>
        <row r="631">
          <cell r="E631">
            <v>2500000</v>
          </cell>
          <cell r="G631">
            <v>2500000</v>
          </cell>
          <cell r="T631">
            <v>2500000</v>
          </cell>
          <cell r="AB631">
            <v>0</v>
          </cell>
          <cell r="AF631">
            <v>2083560</v>
          </cell>
          <cell r="AJ631">
            <v>416440</v>
          </cell>
          <cell r="AN631">
            <v>0</v>
          </cell>
          <cell r="AS631">
            <v>0</v>
          </cell>
          <cell r="AW631">
            <v>2083560</v>
          </cell>
          <cell r="BA631">
            <v>416440</v>
          </cell>
          <cell r="BE631">
            <v>0</v>
          </cell>
        </row>
        <row r="632">
          <cell r="E632">
            <v>0</v>
          </cell>
          <cell r="G632">
            <v>0</v>
          </cell>
          <cell r="T632">
            <v>0</v>
          </cell>
          <cell r="AB632">
            <v>0</v>
          </cell>
          <cell r="AF632">
            <v>0</v>
          </cell>
          <cell r="AJ632">
            <v>0</v>
          </cell>
          <cell r="AN632">
            <v>0</v>
          </cell>
          <cell r="AS632">
            <v>0</v>
          </cell>
          <cell r="AW632">
            <v>0</v>
          </cell>
          <cell r="BA632">
            <v>0</v>
          </cell>
          <cell r="BE632">
            <v>0</v>
          </cell>
        </row>
        <row r="633">
          <cell r="E633">
            <v>2500000</v>
          </cell>
          <cell r="G633">
            <v>2500000</v>
          </cell>
          <cell r="T633">
            <v>2500000</v>
          </cell>
          <cell r="AB633">
            <v>0</v>
          </cell>
          <cell r="AF633">
            <v>2047710.4</v>
          </cell>
          <cell r="AJ633">
            <v>452289.6</v>
          </cell>
          <cell r="AN633">
            <v>0</v>
          </cell>
          <cell r="AS633">
            <v>0</v>
          </cell>
          <cell r="AW633">
            <v>1502841.6</v>
          </cell>
          <cell r="BA633">
            <v>452289.6</v>
          </cell>
          <cell r="BE633">
            <v>0</v>
          </cell>
        </row>
        <row r="641">
          <cell r="E641">
            <v>0</v>
          </cell>
          <cell r="T641">
            <v>0</v>
          </cell>
          <cell r="AB641">
            <v>0</v>
          </cell>
          <cell r="AF641">
            <v>0</v>
          </cell>
          <cell r="AJ641">
            <v>0</v>
          </cell>
          <cell r="AN641">
            <v>0</v>
          </cell>
          <cell r="AS641">
            <v>0</v>
          </cell>
          <cell r="AW641">
            <v>0</v>
          </cell>
          <cell r="BA641">
            <v>0</v>
          </cell>
          <cell r="BE641">
            <v>0</v>
          </cell>
        </row>
        <row r="642">
          <cell r="E642">
            <v>0</v>
          </cell>
          <cell r="T642">
            <v>0</v>
          </cell>
          <cell r="AB642">
            <v>0</v>
          </cell>
          <cell r="AF642">
            <v>0</v>
          </cell>
          <cell r="AJ642">
            <v>0</v>
          </cell>
          <cell r="AN642">
            <v>0</v>
          </cell>
          <cell r="AS642">
            <v>0</v>
          </cell>
          <cell r="AW642">
            <v>0</v>
          </cell>
          <cell r="BA642">
            <v>0</v>
          </cell>
          <cell r="BE642">
            <v>0</v>
          </cell>
        </row>
        <row r="644">
          <cell r="E644">
            <v>0</v>
          </cell>
          <cell r="T644">
            <v>0</v>
          </cell>
          <cell r="AB644">
            <v>0</v>
          </cell>
          <cell r="AF644">
            <v>0</v>
          </cell>
          <cell r="AJ644">
            <v>0</v>
          </cell>
          <cell r="AN644">
            <v>0</v>
          </cell>
          <cell r="AS644">
            <v>0</v>
          </cell>
          <cell r="AW644">
            <v>0</v>
          </cell>
          <cell r="BA644">
            <v>0</v>
          </cell>
          <cell r="BE644">
            <v>0</v>
          </cell>
        </row>
        <row r="645">
          <cell r="E645">
            <v>0</v>
          </cell>
          <cell r="T645">
            <v>0</v>
          </cell>
          <cell r="AB645">
            <v>0</v>
          </cell>
          <cell r="AF645">
            <v>0</v>
          </cell>
          <cell r="AJ645">
            <v>0</v>
          </cell>
          <cell r="AN645">
            <v>0</v>
          </cell>
          <cell r="AS645">
            <v>0</v>
          </cell>
          <cell r="AW645">
            <v>0</v>
          </cell>
          <cell r="BA645">
            <v>0</v>
          </cell>
          <cell r="BE645">
            <v>0</v>
          </cell>
        </row>
        <row r="647">
          <cell r="E647">
            <v>0</v>
          </cell>
          <cell r="T647">
            <v>0</v>
          </cell>
          <cell r="AB647">
            <v>0</v>
          </cell>
          <cell r="AF647">
            <v>0</v>
          </cell>
          <cell r="AJ647">
            <v>0</v>
          </cell>
          <cell r="AN647">
            <v>0</v>
          </cell>
          <cell r="AS647">
            <v>0</v>
          </cell>
          <cell r="AW647">
            <v>0</v>
          </cell>
          <cell r="BA647">
            <v>0</v>
          </cell>
          <cell r="BE647">
            <v>0</v>
          </cell>
        </row>
        <row r="648">
          <cell r="E648">
            <v>0</v>
          </cell>
          <cell r="T648">
            <v>0</v>
          </cell>
          <cell r="AB648">
            <v>0</v>
          </cell>
          <cell r="AF648">
            <v>0</v>
          </cell>
          <cell r="AJ648">
            <v>0</v>
          </cell>
          <cell r="AN648">
            <v>0</v>
          </cell>
          <cell r="AS648">
            <v>0</v>
          </cell>
          <cell r="AW648">
            <v>0</v>
          </cell>
          <cell r="BA648">
            <v>0</v>
          </cell>
          <cell r="BE648">
            <v>0</v>
          </cell>
        </row>
        <row r="649">
          <cell r="E649">
            <v>0</v>
          </cell>
          <cell r="T649">
            <v>0</v>
          </cell>
          <cell r="AB649">
            <v>0</v>
          </cell>
          <cell r="AF649">
            <v>0</v>
          </cell>
          <cell r="AJ649">
            <v>0</v>
          </cell>
          <cell r="AN649">
            <v>0</v>
          </cell>
          <cell r="AS649">
            <v>0</v>
          </cell>
          <cell r="AW649">
            <v>0</v>
          </cell>
          <cell r="BA649">
            <v>0</v>
          </cell>
          <cell r="BE649">
            <v>0</v>
          </cell>
        </row>
        <row r="650">
          <cell r="E650">
            <v>0</v>
          </cell>
          <cell r="T650">
            <v>0</v>
          </cell>
          <cell r="AB650">
            <v>0</v>
          </cell>
          <cell r="AF650">
            <v>0</v>
          </cell>
          <cell r="AJ650">
            <v>0</v>
          </cell>
          <cell r="AN650">
            <v>0</v>
          </cell>
          <cell r="AS650">
            <v>0</v>
          </cell>
          <cell r="AW650">
            <v>0</v>
          </cell>
          <cell r="BA650">
            <v>0</v>
          </cell>
          <cell r="BE650">
            <v>0</v>
          </cell>
        </row>
        <row r="652">
          <cell r="E652">
            <v>0</v>
          </cell>
          <cell r="T652">
            <v>0</v>
          </cell>
          <cell r="AB652">
            <v>0</v>
          </cell>
          <cell r="AF652">
            <v>0</v>
          </cell>
          <cell r="AJ652">
            <v>0</v>
          </cell>
          <cell r="AN652">
            <v>0</v>
          </cell>
          <cell r="AS652">
            <v>0</v>
          </cell>
          <cell r="AW652">
            <v>0</v>
          </cell>
          <cell r="BA652">
            <v>0</v>
          </cell>
          <cell r="BE652">
            <v>0</v>
          </cell>
        </row>
        <row r="654">
          <cell r="E654">
            <v>0</v>
          </cell>
          <cell r="T654">
            <v>0</v>
          </cell>
          <cell r="AB654">
            <v>0</v>
          </cell>
          <cell r="AF654">
            <v>0</v>
          </cell>
          <cell r="AJ654">
            <v>0</v>
          </cell>
          <cell r="AN654">
            <v>0</v>
          </cell>
          <cell r="AS654">
            <v>0</v>
          </cell>
          <cell r="AW654">
            <v>0</v>
          </cell>
          <cell r="BA654">
            <v>0</v>
          </cell>
          <cell r="BE654">
            <v>0</v>
          </cell>
        </row>
        <row r="655">
          <cell r="E655">
            <v>0</v>
          </cell>
          <cell r="T655">
            <v>0</v>
          </cell>
          <cell r="AB655">
            <v>0</v>
          </cell>
          <cell r="AF655">
            <v>0</v>
          </cell>
          <cell r="AJ655">
            <v>0</v>
          </cell>
          <cell r="AN655">
            <v>0</v>
          </cell>
          <cell r="AS655">
            <v>0</v>
          </cell>
          <cell r="AW655">
            <v>0</v>
          </cell>
          <cell r="BA655">
            <v>0</v>
          </cell>
          <cell r="BE655">
            <v>0</v>
          </cell>
        </row>
        <row r="657">
          <cell r="E657">
            <v>0</v>
          </cell>
          <cell r="T657">
            <v>0</v>
          </cell>
          <cell r="AB657">
            <v>0</v>
          </cell>
          <cell r="AF657">
            <v>0</v>
          </cell>
          <cell r="AJ657">
            <v>0</v>
          </cell>
          <cell r="AN657">
            <v>0</v>
          </cell>
          <cell r="AS657">
            <v>0</v>
          </cell>
          <cell r="AW657">
            <v>0</v>
          </cell>
          <cell r="BA657">
            <v>0</v>
          </cell>
          <cell r="BE657">
            <v>0</v>
          </cell>
        </row>
        <row r="659">
          <cell r="E659">
            <v>0</v>
          </cell>
          <cell r="T659">
            <v>0</v>
          </cell>
          <cell r="AB659">
            <v>0</v>
          </cell>
          <cell r="AF659">
            <v>0</v>
          </cell>
          <cell r="AJ659">
            <v>0</v>
          </cell>
          <cell r="AN659">
            <v>0</v>
          </cell>
          <cell r="AS659">
            <v>0</v>
          </cell>
          <cell r="AW659">
            <v>0</v>
          </cell>
          <cell r="BA659">
            <v>0</v>
          </cell>
          <cell r="BE659">
            <v>0</v>
          </cell>
        </row>
        <row r="660">
          <cell r="E660">
            <v>0</v>
          </cell>
          <cell r="T660">
            <v>0</v>
          </cell>
          <cell r="AB660">
            <v>0</v>
          </cell>
          <cell r="AF660">
            <v>0</v>
          </cell>
          <cell r="AJ660">
            <v>0</v>
          </cell>
          <cell r="AN660">
            <v>0</v>
          </cell>
          <cell r="AS660">
            <v>0</v>
          </cell>
          <cell r="AW660">
            <v>0</v>
          </cell>
          <cell r="BA660">
            <v>0</v>
          </cell>
          <cell r="BE660">
            <v>0</v>
          </cell>
        </row>
        <row r="661">
          <cell r="E661">
            <v>0</v>
          </cell>
          <cell r="T661">
            <v>0</v>
          </cell>
          <cell r="AB661">
            <v>0</v>
          </cell>
          <cell r="AF661">
            <v>0</v>
          </cell>
          <cell r="AJ661">
            <v>0</v>
          </cell>
          <cell r="AN661">
            <v>0</v>
          </cell>
          <cell r="AS661">
            <v>0</v>
          </cell>
          <cell r="AW661">
            <v>0</v>
          </cell>
          <cell r="BA661">
            <v>0</v>
          </cell>
          <cell r="BE661">
            <v>0</v>
          </cell>
        </row>
        <row r="662">
          <cell r="E662">
            <v>0</v>
          </cell>
          <cell r="T662">
            <v>0</v>
          </cell>
          <cell r="AB662">
            <v>0</v>
          </cell>
          <cell r="AF662">
            <v>0</v>
          </cell>
          <cell r="AJ662">
            <v>0</v>
          </cell>
          <cell r="AN662">
            <v>0</v>
          </cell>
          <cell r="AS662">
            <v>0</v>
          </cell>
          <cell r="AW662">
            <v>0</v>
          </cell>
          <cell r="BA662">
            <v>0</v>
          </cell>
          <cell r="BE662">
            <v>0</v>
          </cell>
        </row>
        <row r="664">
          <cell r="E664">
            <v>0</v>
          </cell>
          <cell r="T664">
            <v>0</v>
          </cell>
          <cell r="AB664">
            <v>0</v>
          </cell>
          <cell r="AF664">
            <v>0</v>
          </cell>
          <cell r="AJ664">
            <v>0</v>
          </cell>
          <cell r="AN664">
            <v>0</v>
          </cell>
          <cell r="AS664">
            <v>0</v>
          </cell>
          <cell r="AW664">
            <v>0</v>
          </cell>
          <cell r="BA664">
            <v>0</v>
          </cell>
          <cell r="BE664">
            <v>0</v>
          </cell>
        </row>
        <row r="666">
          <cell r="E666">
            <v>0</v>
          </cell>
          <cell r="T666">
            <v>0</v>
          </cell>
          <cell r="AB666">
            <v>0</v>
          </cell>
          <cell r="AF666">
            <v>0</v>
          </cell>
          <cell r="AJ666">
            <v>0</v>
          </cell>
          <cell r="AN666">
            <v>0</v>
          </cell>
          <cell r="AS666">
            <v>0</v>
          </cell>
          <cell r="AW666">
            <v>0</v>
          </cell>
          <cell r="BA666">
            <v>0</v>
          </cell>
          <cell r="BE666">
            <v>0</v>
          </cell>
        </row>
        <row r="668">
          <cell r="E668">
            <v>0</v>
          </cell>
          <cell r="T668">
            <v>0</v>
          </cell>
          <cell r="AB668">
            <v>0</v>
          </cell>
          <cell r="AF668">
            <v>0</v>
          </cell>
          <cell r="AJ668">
            <v>0</v>
          </cell>
          <cell r="AN668">
            <v>0</v>
          </cell>
          <cell r="AS668">
            <v>0</v>
          </cell>
          <cell r="AW668">
            <v>0</v>
          </cell>
          <cell r="BA668">
            <v>0</v>
          </cell>
          <cell r="BE668">
            <v>0</v>
          </cell>
        </row>
        <row r="669">
          <cell r="E669">
            <v>0</v>
          </cell>
          <cell r="T669">
            <v>0</v>
          </cell>
          <cell r="AB669">
            <v>0</v>
          </cell>
          <cell r="AF669">
            <v>0</v>
          </cell>
          <cell r="AJ669">
            <v>0</v>
          </cell>
          <cell r="AN669">
            <v>0</v>
          </cell>
          <cell r="AS669">
            <v>0</v>
          </cell>
          <cell r="AW669">
            <v>0</v>
          </cell>
          <cell r="BA669">
            <v>0</v>
          </cell>
          <cell r="BE669">
            <v>0</v>
          </cell>
        </row>
        <row r="671">
          <cell r="E671">
            <v>0</v>
          </cell>
          <cell r="T671">
            <v>0</v>
          </cell>
          <cell r="AB671">
            <v>0</v>
          </cell>
          <cell r="AF671">
            <v>0</v>
          </cell>
          <cell r="AJ671">
            <v>0</v>
          </cell>
          <cell r="AN671">
            <v>0</v>
          </cell>
          <cell r="AS671">
            <v>0</v>
          </cell>
          <cell r="AW671">
            <v>0</v>
          </cell>
          <cell r="BA671">
            <v>0</v>
          </cell>
          <cell r="BE671">
            <v>0</v>
          </cell>
        </row>
        <row r="672">
          <cell r="E672">
            <v>0</v>
          </cell>
          <cell r="T672">
            <v>0</v>
          </cell>
          <cell r="AB672">
            <v>0</v>
          </cell>
          <cell r="AF672">
            <v>0</v>
          </cell>
          <cell r="AJ672">
            <v>0</v>
          </cell>
          <cell r="AN672">
            <v>0</v>
          </cell>
          <cell r="AS672">
            <v>0</v>
          </cell>
          <cell r="AW672">
            <v>0</v>
          </cell>
          <cell r="BA672">
            <v>0</v>
          </cell>
          <cell r="BE672">
            <v>0</v>
          </cell>
        </row>
        <row r="674">
          <cell r="E674">
            <v>0</v>
          </cell>
          <cell r="T674">
            <v>0</v>
          </cell>
          <cell r="AB674">
            <v>0</v>
          </cell>
          <cell r="AF674">
            <v>0</v>
          </cell>
          <cell r="AJ674">
            <v>0</v>
          </cell>
          <cell r="AN674">
            <v>0</v>
          </cell>
          <cell r="AS674">
            <v>0</v>
          </cell>
          <cell r="AW674">
            <v>0</v>
          </cell>
          <cell r="BA674">
            <v>0</v>
          </cell>
          <cell r="BE674">
            <v>0</v>
          </cell>
        </row>
        <row r="675">
          <cell r="E675">
            <v>0</v>
          </cell>
          <cell r="T675">
            <v>0</v>
          </cell>
          <cell r="AB675">
            <v>0</v>
          </cell>
          <cell r="AF675">
            <v>0</v>
          </cell>
          <cell r="AJ675">
            <v>0</v>
          </cell>
          <cell r="AN675">
            <v>0</v>
          </cell>
          <cell r="AS675">
            <v>0</v>
          </cell>
          <cell r="AW675">
            <v>0</v>
          </cell>
          <cell r="BA675">
            <v>0</v>
          </cell>
          <cell r="BE675">
            <v>0</v>
          </cell>
        </row>
        <row r="677">
          <cell r="E677">
            <v>0</v>
          </cell>
          <cell r="T677">
            <v>0</v>
          </cell>
          <cell r="AB677">
            <v>0</v>
          </cell>
          <cell r="AF677">
            <v>0</v>
          </cell>
          <cell r="AJ677">
            <v>0</v>
          </cell>
          <cell r="AN677">
            <v>0</v>
          </cell>
          <cell r="AS677">
            <v>0</v>
          </cell>
          <cell r="AW677">
            <v>0</v>
          </cell>
          <cell r="BA677">
            <v>0</v>
          </cell>
          <cell r="BE677">
            <v>0</v>
          </cell>
        </row>
        <row r="679">
          <cell r="E679">
            <v>0</v>
          </cell>
          <cell r="T679">
            <v>0</v>
          </cell>
          <cell r="AB679">
            <v>0</v>
          </cell>
          <cell r="AF679">
            <v>0</v>
          </cell>
          <cell r="AJ679">
            <v>0</v>
          </cell>
          <cell r="AN679">
            <v>0</v>
          </cell>
          <cell r="AS679">
            <v>0</v>
          </cell>
          <cell r="AW679">
            <v>0</v>
          </cell>
          <cell r="BA679">
            <v>0</v>
          </cell>
          <cell r="BE679">
            <v>0</v>
          </cell>
        </row>
        <row r="680">
          <cell r="E680">
            <v>0</v>
          </cell>
          <cell r="T680">
            <v>0</v>
          </cell>
          <cell r="AB680">
            <v>0</v>
          </cell>
          <cell r="AF680">
            <v>0</v>
          </cell>
          <cell r="AJ680">
            <v>0</v>
          </cell>
          <cell r="AN680">
            <v>0</v>
          </cell>
          <cell r="AS680">
            <v>0</v>
          </cell>
          <cell r="AW680">
            <v>0</v>
          </cell>
          <cell r="BA680">
            <v>0</v>
          </cell>
          <cell r="BE680">
            <v>0</v>
          </cell>
        </row>
        <row r="681">
          <cell r="E681">
            <v>0</v>
          </cell>
          <cell r="T681">
            <v>0</v>
          </cell>
          <cell r="AB681">
            <v>0</v>
          </cell>
          <cell r="AF681">
            <v>0</v>
          </cell>
          <cell r="AJ681">
            <v>0</v>
          </cell>
          <cell r="AN681">
            <v>0</v>
          </cell>
          <cell r="AS681">
            <v>0</v>
          </cell>
          <cell r="AW681">
            <v>0</v>
          </cell>
          <cell r="BA681">
            <v>0</v>
          </cell>
          <cell r="BE681">
            <v>0</v>
          </cell>
        </row>
        <row r="682">
          <cell r="E682">
            <v>0</v>
          </cell>
          <cell r="T682">
            <v>0</v>
          </cell>
          <cell r="AB682">
            <v>0</v>
          </cell>
          <cell r="AF682">
            <v>0</v>
          </cell>
          <cell r="AJ682">
            <v>0</v>
          </cell>
          <cell r="AN682">
            <v>0</v>
          </cell>
          <cell r="AS682">
            <v>0</v>
          </cell>
          <cell r="AW682">
            <v>0</v>
          </cell>
          <cell r="BA682">
            <v>0</v>
          </cell>
          <cell r="BE682">
            <v>0</v>
          </cell>
        </row>
        <row r="683">
          <cell r="E683">
            <v>0</v>
          </cell>
          <cell r="T683">
            <v>0</v>
          </cell>
          <cell r="AB683">
            <v>0</v>
          </cell>
          <cell r="AF683">
            <v>0</v>
          </cell>
          <cell r="AJ683">
            <v>0</v>
          </cell>
          <cell r="AN683">
            <v>0</v>
          </cell>
          <cell r="AS683">
            <v>0</v>
          </cell>
          <cell r="AW683">
            <v>0</v>
          </cell>
          <cell r="BA683">
            <v>0</v>
          </cell>
          <cell r="BE683">
            <v>0</v>
          </cell>
        </row>
        <row r="684">
          <cell r="E684">
            <v>0</v>
          </cell>
          <cell r="T684">
            <v>0</v>
          </cell>
          <cell r="AB684">
            <v>0</v>
          </cell>
          <cell r="AF684">
            <v>0</v>
          </cell>
          <cell r="AJ684">
            <v>0</v>
          </cell>
          <cell r="AN684">
            <v>0</v>
          </cell>
          <cell r="AS684">
            <v>0</v>
          </cell>
          <cell r="AW684">
            <v>0</v>
          </cell>
          <cell r="BA684">
            <v>0</v>
          </cell>
          <cell r="BE684">
            <v>0</v>
          </cell>
        </row>
        <row r="685">
          <cell r="E685">
            <v>0</v>
          </cell>
          <cell r="T685">
            <v>0</v>
          </cell>
          <cell r="AB685">
            <v>0</v>
          </cell>
          <cell r="AF685">
            <v>0</v>
          </cell>
          <cell r="AJ685">
            <v>0</v>
          </cell>
          <cell r="AN685">
            <v>0</v>
          </cell>
          <cell r="AS685">
            <v>0</v>
          </cell>
          <cell r="AW685">
            <v>0</v>
          </cell>
          <cell r="BA685">
            <v>0</v>
          </cell>
          <cell r="BE685">
            <v>0</v>
          </cell>
        </row>
        <row r="686">
          <cell r="E686">
            <v>0</v>
          </cell>
          <cell r="T686">
            <v>0</v>
          </cell>
          <cell r="AB686">
            <v>0</v>
          </cell>
          <cell r="AF686">
            <v>0</v>
          </cell>
          <cell r="AJ686">
            <v>0</v>
          </cell>
          <cell r="AN686">
            <v>0</v>
          </cell>
          <cell r="AS686">
            <v>0</v>
          </cell>
          <cell r="AW686">
            <v>0</v>
          </cell>
          <cell r="BA686">
            <v>0</v>
          </cell>
          <cell r="BE686">
            <v>0</v>
          </cell>
        </row>
        <row r="687">
          <cell r="E687">
            <v>0</v>
          </cell>
          <cell r="T687">
            <v>0</v>
          </cell>
          <cell r="AB687">
            <v>0</v>
          </cell>
          <cell r="AF687">
            <v>0</v>
          </cell>
          <cell r="AJ687">
            <v>0</v>
          </cell>
          <cell r="AN687">
            <v>0</v>
          </cell>
          <cell r="AS687">
            <v>0</v>
          </cell>
          <cell r="AW687">
            <v>0</v>
          </cell>
          <cell r="BA687">
            <v>0</v>
          </cell>
          <cell r="BE687">
            <v>0</v>
          </cell>
        </row>
        <row r="688">
          <cell r="E688">
            <v>0</v>
          </cell>
          <cell r="T688">
            <v>0</v>
          </cell>
          <cell r="AB688">
            <v>0</v>
          </cell>
          <cell r="AF688">
            <v>0</v>
          </cell>
          <cell r="AJ688">
            <v>0</v>
          </cell>
          <cell r="AN688">
            <v>0</v>
          </cell>
          <cell r="AS688">
            <v>0</v>
          </cell>
          <cell r="AW688">
            <v>0</v>
          </cell>
          <cell r="BA688">
            <v>0</v>
          </cell>
          <cell r="BE688">
            <v>0</v>
          </cell>
        </row>
        <row r="689">
          <cell r="E689">
            <v>0</v>
          </cell>
          <cell r="T689">
            <v>0</v>
          </cell>
          <cell r="AB689">
            <v>0</v>
          </cell>
          <cell r="AF689">
            <v>0</v>
          </cell>
          <cell r="AJ689">
            <v>0</v>
          </cell>
          <cell r="AN689">
            <v>0</v>
          </cell>
          <cell r="AS689">
            <v>0</v>
          </cell>
          <cell r="AW689">
            <v>0</v>
          </cell>
          <cell r="BA689">
            <v>0</v>
          </cell>
          <cell r="BE689">
            <v>0</v>
          </cell>
        </row>
        <row r="691">
          <cell r="E691">
            <v>0</v>
          </cell>
          <cell r="T691">
            <v>0</v>
          </cell>
          <cell r="AB691">
            <v>0</v>
          </cell>
          <cell r="AF691">
            <v>0</v>
          </cell>
          <cell r="AJ691">
            <v>0</v>
          </cell>
          <cell r="AN691">
            <v>0</v>
          </cell>
          <cell r="AS691">
            <v>0</v>
          </cell>
          <cell r="AW691">
            <v>0</v>
          </cell>
          <cell r="BA691">
            <v>0</v>
          </cell>
          <cell r="BE691">
            <v>0</v>
          </cell>
        </row>
        <row r="693">
          <cell r="E693">
            <v>0</v>
          </cell>
          <cell r="T693">
            <v>0</v>
          </cell>
          <cell r="AB693">
            <v>0</v>
          </cell>
          <cell r="AF693">
            <v>0</v>
          </cell>
          <cell r="AJ693">
            <v>0</v>
          </cell>
          <cell r="AN693">
            <v>0</v>
          </cell>
          <cell r="AS693">
            <v>0</v>
          </cell>
          <cell r="AW693">
            <v>0</v>
          </cell>
          <cell r="BA693">
            <v>0</v>
          </cell>
          <cell r="BE693">
            <v>0</v>
          </cell>
        </row>
        <row r="695">
          <cell r="E695">
            <v>0</v>
          </cell>
          <cell r="T695">
            <v>0</v>
          </cell>
          <cell r="AB695">
            <v>0</v>
          </cell>
          <cell r="AF695">
            <v>0</v>
          </cell>
          <cell r="AJ695">
            <v>0</v>
          </cell>
          <cell r="AN695">
            <v>0</v>
          </cell>
          <cell r="AS695">
            <v>0</v>
          </cell>
          <cell r="AW695">
            <v>0</v>
          </cell>
          <cell r="BA695">
            <v>0</v>
          </cell>
          <cell r="BE695">
            <v>0</v>
          </cell>
        </row>
        <row r="696">
          <cell r="E696">
            <v>0</v>
          </cell>
          <cell r="T696">
            <v>0</v>
          </cell>
          <cell r="AB696">
            <v>0</v>
          </cell>
          <cell r="AF696">
            <v>0</v>
          </cell>
          <cell r="AJ696">
            <v>0</v>
          </cell>
          <cell r="AN696">
            <v>0</v>
          </cell>
          <cell r="AS696">
            <v>0</v>
          </cell>
          <cell r="AW696">
            <v>0</v>
          </cell>
          <cell r="BA696">
            <v>0</v>
          </cell>
          <cell r="BE696">
            <v>0</v>
          </cell>
        </row>
        <row r="697">
          <cell r="E697">
            <v>0</v>
          </cell>
          <cell r="T697">
            <v>0</v>
          </cell>
          <cell r="AB697">
            <v>0</v>
          </cell>
          <cell r="AF697">
            <v>0</v>
          </cell>
          <cell r="AJ697">
            <v>0</v>
          </cell>
          <cell r="AN697">
            <v>0</v>
          </cell>
          <cell r="AS697">
            <v>0</v>
          </cell>
          <cell r="AW697">
            <v>0</v>
          </cell>
          <cell r="BA697">
            <v>0</v>
          </cell>
          <cell r="BE697">
            <v>0</v>
          </cell>
        </row>
        <row r="699">
          <cell r="E699">
            <v>0</v>
          </cell>
          <cell r="T699">
            <v>0</v>
          </cell>
          <cell r="AB699">
            <v>0</v>
          </cell>
          <cell r="AF699">
            <v>0</v>
          </cell>
          <cell r="AJ699">
            <v>0</v>
          </cell>
          <cell r="AN699">
            <v>0</v>
          </cell>
          <cell r="AS699">
            <v>0</v>
          </cell>
          <cell r="AW699">
            <v>0</v>
          </cell>
          <cell r="BA699">
            <v>0</v>
          </cell>
          <cell r="BE699">
            <v>0</v>
          </cell>
        </row>
        <row r="700">
          <cell r="E700">
            <v>0</v>
          </cell>
          <cell r="T700">
            <v>0</v>
          </cell>
          <cell r="AB700">
            <v>0</v>
          </cell>
          <cell r="AF700">
            <v>0</v>
          </cell>
          <cell r="AJ700">
            <v>0</v>
          </cell>
          <cell r="AN700">
            <v>0</v>
          </cell>
          <cell r="AS700">
            <v>0</v>
          </cell>
          <cell r="AW700">
            <v>0</v>
          </cell>
          <cell r="BA700">
            <v>0</v>
          </cell>
          <cell r="BE700">
            <v>0</v>
          </cell>
        </row>
        <row r="701">
          <cell r="E701">
            <v>0</v>
          </cell>
          <cell r="T701">
            <v>0</v>
          </cell>
          <cell r="AB701">
            <v>0</v>
          </cell>
          <cell r="AF701">
            <v>0</v>
          </cell>
          <cell r="AJ701">
            <v>0</v>
          </cell>
          <cell r="AN701">
            <v>0</v>
          </cell>
          <cell r="AS701">
            <v>0</v>
          </cell>
          <cell r="AW701">
            <v>0</v>
          </cell>
          <cell r="BA701">
            <v>0</v>
          </cell>
          <cell r="BE701">
            <v>0</v>
          </cell>
        </row>
        <row r="702">
          <cell r="E702">
            <v>0</v>
          </cell>
          <cell r="T702">
            <v>0</v>
          </cell>
          <cell r="AB702">
            <v>0</v>
          </cell>
          <cell r="AF702">
            <v>0</v>
          </cell>
          <cell r="AJ702">
            <v>0</v>
          </cell>
          <cell r="AN702">
            <v>0</v>
          </cell>
          <cell r="AS702">
            <v>0</v>
          </cell>
          <cell r="AW702">
            <v>0</v>
          </cell>
          <cell r="BA702">
            <v>0</v>
          </cell>
          <cell r="BE702">
            <v>0</v>
          </cell>
        </row>
        <row r="704">
          <cell r="E704">
            <v>0</v>
          </cell>
          <cell r="T704">
            <v>0</v>
          </cell>
          <cell r="AB704">
            <v>0</v>
          </cell>
          <cell r="AF704">
            <v>0</v>
          </cell>
          <cell r="AJ704">
            <v>0</v>
          </cell>
          <cell r="AN704">
            <v>0</v>
          </cell>
          <cell r="AS704">
            <v>0</v>
          </cell>
          <cell r="AW704">
            <v>0</v>
          </cell>
          <cell r="BA704">
            <v>0</v>
          </cell>
          <cell r="BE704">
            <v>0</v>
          </cell>
        </row>
        <row r="705">
          <cell r="E705">
            <v>0</v>
          </cell>
          <cell r="T705">
            <v>0</v>
          </cell>
          <cell r="AB705">
            <v>0</v>
          </cell>
          <cell r="AF705">
            <v>0</v>
          </cell>
          <cell r="AJ705">
            <v>0</v>
          </cell>
          <cell r="AN705">
            <v>0</v>
          </cell>
          <cell r="AS705">
            <v>0</v>
          </cell>
          <cell r="AW705">
            <v>0</v>
          </cell>
          <cell r="BA705">
            <v>0</v>
          </cell>
          <cell r="BE705">
            <v>0</v>
          </cell>
        </row>
        <row r="706">
          <cell r="E706">
            <v>0</v>
          </cell>
          <cell r="T706">
            <v>0</v>
          </cell>
          <cell r="AB706">
            <v>0</v>
          </cell>
          <cell r="AF706">
            <v>0</v>
          </cell>
          <cell r="AJ706">
            <v>0</v>
          </cell>
          <cell r="AN706">
            <v>0</v>
          </cell>
          <cell r="AS706">
            <v>0</v>
          </cell>
          <cell r="AW706">
            <v>0</v>
          </cell>
          <cell r="BA706">
            <v>0</v>
          </cell>
          <cell r="BE706">
            <v>0</v>
          </cell>
        </row>
        <row r="707">
          <cell r="E707">
            <v>0</v>
          </cell>
          <cell r="T707">
            <v>0</v>
          </cell>
          <cell r="AB707">
            <v>0</v>
          </cell>
          <cell r="AF707">
            <v>0</v>
          </cell>
          <cell r="AJ707">
            <v>0</v>
          </cell>
          <cell r="AN707">
            <v>0</v>
          </cell>
          <cell r="AS707">
            <v>0</v>
          </cell>
          <cell r="AW707">
            <v>0</v>
          </cell>
          <cell r="BA707">
            <v>0</v>
          </cell>
          <cell r="BE707">
            <v>0</v>
          </cell>
        </row>
        <row r="709">
          <cell r="E709">
            <v>0</v>
          </cell>
          <cell r="T709">
            <v>0</v>
          </cell>
          <cell r="AB709">
            <v>0</v>
          </cell>
          <cell r="AF709">
            <v>0</v>
          </cell>
          <cell r="AJ709">
            <v>0</v>
          </cell>
          <cell r="AN709">
            <v>0</v>
          </cell>
          <cell r="AS709">
            <v>0</v>
          </cell>
          <cell r="AW709">
            <v>0</v>
          </cell>
          <cell r="BA709">
            <v>0</v>
          </cell>
          <cell r="BE709">
            <v>0</v>
          </cell>
        </row>
        <row r="710">
          <cell r="E710">
            <v>0</v>
          </cell>
          <cell r="T710">
            <v>0</v>
          </cell>
          <cell r="AB710">
            <v>0</v>
          </cell>
          <cell r="AF710">
            <v>0</v>
          </cell>
          <cell r="AJ710">
            <v>0</v>
          </cell>
          <cell r="AN710">
            <v>0</v>
          </cell>
          <cell r="AS710">
            <v>0</v>
          </cell>
          <cell r="AW710">
            <v>0</v>
          </cell>
          <cell r="BA710">
            <v>0</v>
          </cell>
          <cell r="BE710">
            <v>0</v>
          </cell>
        </row>
        <row r="711">
          <cell r="E711">
            <v>0</v>
          </cell>
          <cell r="T711">
            <v>0</v>
          </cell>
          <cell r="AB711">
            <v>0</v>
          </cell>
          <cell r="AF711">
            <v>0</v>
          </cell>
          <cell r="AJ711">
            <v>0</v>
          </cell>
          <cell r="AN711">
            <v>0</v>
          </cell>
          <cell r="AS711">
            <v>0</v>
          </cell>
          <cell r="AW711">
            <v>0</v>
          </cell>
          <cell r="BA711">
            <v>0</v>
          </cell>
          <cell r="BE711">
            <v>0</v>
          </cell>
        </row>
        <row r="712">
          <cell r="E712">
            <v>0</v>
          </cell>
          <cell r="T712">
            <v>0</v>
          </cell>
          <cell r="AB712">
            <v>0</v>
          </cell>
          <cell r="AF712">
            <v>0</v>
          </cell>
          <cell r="AJ712">
            <v>0</v>
          </cell>
          <cell r="AN712">
            <v>0</v>
          </cell>
          <cell r="AS712">
            <v>0</v>
          </cell>
          <cell r="AW712">
            <v>0</v>
          </cell>
          <cell r="BA712">
            <v>0</v>
          </cell>
          <cell r="BE712">
            <v>0</v>
          </cell>
        </row>
        <row r="719">
          <cell r="E719">
            <v>176826</v>
          </cell>
          <cell r="T719">
            <v>176826</v>
          </cell>
          <cell r="AB719">
            <v>26187.29</v>
          </cell>
          <cell r="AF719">
            <v>147638.71</v>
          </cell>
          <cell r="AJ719">
            <v>-250</v>
          </cell>
          <cell r="AN719">
            <v>0</v>
          </cell>
          <cell r="AS719">
            <v>14186.29</v>
          </cell>
          <cell r="AW719">
            <v>155032.71000000002</v>
          </cell>
          <cell r="BA719">
            <v>3461.3</v>
          </cell>
          <cell r="BE719">
            <v>0</v>
          </cell>
        </row>
        <row r="720">
          <cell r="E720">
            <v>0</v>
          </cell>
          <cell r="T720">
            <v>0</v>
          </cell>
          <cell r="AB720">
            <v>0</v>
          </cell>
          <cell r="AF720">
            <v>0</v>
          </cell>
          <cell r="AJ720">
            <v>0</v>
          </cell>
          <cell r="AN720">
            <v>0</v>
          </cell>
          <cell r="AS720">
            <v>0</v>
          </cell>
          <cell r="AW720">
            <v>0</v>
          </cell>
          <cell r="BA720">
            <v>0</v>
          </cell>
          <cell r="BE720">
            <v>0</v>
          </cell>
        </row>
        <row r="722">
          <cell r="E722">
            <v>1799400</v>
          </cell>
          <cell r="T722">
            <v>1799400</v>
          </cell>
          <cell r="AB722">
            <v>45640.28</v>
          </cell>
          <cell r="AF722">
            <v>1587940.1600000001</v>
          </cell>
          <cell r="AJ722">
            <v>28113.7</v>
          </cell>
          <cell r="AN722">
            <v>0</v>
          </cell>
          <cell r="AS722">
            <v>29938.3</v>
          </cell>
          <cell r="AW722">
            <v>1592852.14</v>
          </cell>
          <cell r="BA722">
            <v>38903.699999999997</v>
          </cell>
          <cell r="BE722">
            <v>0</v>
          </cell>
        </row>
        <row r="723">
          <cell r="E723">
            <v>1151000</v>
          </cell>
          <cell r="T723">
            <v>1151000</v>
          </cell>
          <cell r="AB723">
            <v>251473.6</v>
          </cell>
          <cell r="AF723">
            <v>316526.40000000002</v>
          </cell>
          <cell r="AJ723">
            <v>420000</v>
          </cell>
          <cell r="AN723">
            <v>0</v>
          </cell>
          <cell r="AS723">
            <v>234000</v>
          </cell>
          <cell r="AW723">
            <v>329970</v>
          </cell>
          <cell r="BA723">
            <v>420000</v>
          </cell>
          <cell r="BE723">
            <v>0</v>
          </cell>
        </row>
        <row r="725">
          <cell r="E725">
            <v>214000</v>
          </cell>
          <cell r="T725">
            <v>214000</v>
          </cell>
          <cell r="AB725">
            <v>26320</v>
          </cell>
          <cell r="AF725">
            <v>187680</v>
          </cell>
          <cell r="AJ725">
            <v>0</v>
          </cell>
          <cell r="AN725">
            <v>0</v>
          </cell>
          <cell r="AS725">
            <v>26000</v>
          </cell>
          <cell r="AW725">
            <v>188000</v>
          </cell>
          <cell r="BA725">
            <v>0</v>
          </cell>
          <cell r="BE725">
            <v>0</v>
          </cell>
        </row>
        <row r="726">
          <cell r="E726">
            <v>0</v>
          </cell>
          <cell r="T726">
            <v>0</v>
          </cell>
          <cell r="AB726">
            <v>0</v>
          </cell>
          <cell r="AF726">
            <v>0</v>
          </cell>
          <cell r="AJ726">
            <v>0</v>
          </cell>
          <cell r="AN726">
            <v>0</v>
          </cell>
          <cell r="AS726">
            <v>0</v>
          </cell>
          <cell r="AW726">
            <v>0</v>
          </cell>
          <cell r="BA726">
            <v>0</v>
          </cell>
          <cell r="BE726">
            <v>0</v>
          </cell>
        </row>
        <row r="727">
          <cell r="E727">
            <v>42000</v>
          </cell>
          <cell r="T727">
            <v>42000</v>
          </cell>
          <cell r="AB727">
            <v>7500</v>
          </cell>
          <cell r="AF727">
            <v>34500</v>
          </cell>
          <cell r="AJ727">
            <v>0</v>
          </cell>
          <cell r="AN727">
            <v>0</v>
          </cell>
          <cell r="AS727">
            <v>7500</v>
          </cell>
          <cell r="AW727">
            <v>34500</v>
          </cell>
          <cell r="BA727">
            <v>0</v>
          </cell>
          <cell r="BE727">
            <v>0</v>
          </cell>
        </row>
        <row r="728">
          <cell r="E728">
            <v>0</v>
          </cell>
          <cell r="T728">
            <v>0</v>
          </cell>
          <cell r="AB728">
            <v>0</v>
          </cell>
          <cell r="AF728">
            <v>0</v>
          </cell>
          <cell r="AJ728">
            <v>0</v>
          </cell>
          <cell r="AN728">
            <v>0</v>
          </cell>
          <cell r="AS728">
            <v>0</v>
          </cell>
          <cell r="AW728">
            <v>0</v>
          </cell>
          <cell r="BA728">
            <v>0</v>
          </cell>
          <cell r="BE728">
            <v>0</v>
          </cell>
        </row>
        <row r="730">
          <cell r="E730">
            <v>0</v>
          </cell>
          <cell r="T730">
            <v>0</v>
          </cell>
          <cell r="AB730">
            <v>0</v>
          </cell>
          <cell r="AF730">
            <v>0</v>
          </cell>
          <cell r="AJ730">
            <v>0</v>
          </cell>
          <cell r="AN730">
            <v>0</v>
          </cell>
          <cell r="AS730">
            <v>0</v>
          </cell>
          <cell r="AW730">
            <v>0</v>
          </cell>
          <cell r="BA730">
            <v>0</v>
          </cell>
          <cell r="BE730">
            <v>0</v>
          </cell>
        </row>
        <row r="732">
          <cell r="E732">
            <v>0</v>
          </cell>
          <cell r="T732">
            <v>0</v>
          </cell>
          <cell r="AB732">
            <v>0</v>
          </cell>
          <cell r="AF732">
            <v>0</v>
          </cell>
          <cell r="AJ732">
            <v>0</v>
          </cell>
          <cell r="AN732">
            <v>0</v>
          </cell>
          <cell r="AS732">
            <v>0</v>
          </cell>
          <cell r="AW732">
            <v>0</v>
          </cell>
          <cell r="BA732">
            <v>0</v>
          </cell>
          <cell r="BE732">
            <v>0</v>
          </cell>
        </row>
        <row r="733">
          <cell r="E733">
            <v>0</v>
          </cell>
          <cell r="T733">
            <v>0</v>
          </cell>
          <cell r="AB733">
            <v>0</v>
          </cell>
          <cell r="AF733">
            <v>0</v>
          </cell>
          <cell r="AJ733">
            <v>0</v>
          </cell>
          <cell r="AN733">
            <v>0</v>
          </cell>
          <cell r="AS733">
            <v>0</v>
          </cell>
          <cell r="AW733">
            <v>0</v>
          </cell>
          <cell r="BA733">
            <v>0</v>
          </cell>
          <cell r="BE733">
            <v>0</v>
          </cell>
        </row>
        <row r="735">
          <cell r="E735">
            <v>0</v>
          </cell>
          <cell r="T735">
            <v>0</v>
          </cell>
          <cell r="AB735">
            <v>0</v>
          </cell>
          <cell r="AF735">
            <v>0</v>
          </cell>
          <cell r="AJ735">
            <v>0</v>
          </cell>
          <cell r="AN735">
            <v>0</v>
          </cell>
          <cell r="AS735">
            <v>0</v>
          </cell>
          <cell r="AW735">
            <v>0</v>
          </cell>
          <cell r="BA735">
            <v>0</v>
          </cell>
          <cell r="BE735">
            <v>0</v>
          </cell>
        </row>
        <row r="737">
          <cell r="E737">
            <v>16600</v>
          </cell>
          <cell r="T737">
            <v>16600</v>
          </cell>
          <cell r="AB737">
            <v>3400</v>
          </cell>
          <cell r="AF737">
            <v>13200</v>
          </cell>
          <cell r="AJ737">
            <v>0</v>
          </cell>
          <cell r="AN737">
            <v>0</v>
          </cell>
          <cell r="AS737">
            <v>3400</v>
          </cell>
          <cell r="AW737">
            <v>13200</v>
          </cell>
          <cell r="BA737">
            <v>0</v>
          </cell>
          <cell r="BE737">
            <v>0</v>
          </cell>
        </row>
        <row r="738">
          <cell r="E738">
            <v>0</v>
          </cell>
          <cell r="T738">
            <v>0</v>
          </cell>
          <cell r="AB738">
            <v>0</v>
          </cell>
          <cell r="AF738">
            <v>0</v>
          </cell>
          <cell r="AJ738">
            <v>0</v>
          </cell>
          <cell r="AN738">
            <v>0</v>
          </cell>
          <cell r="AS738">
            <v>0</v>
          </cell>
          <cell r="AW738">
            <v>0</v>
          </cell>
          <cell r="BA738">
            <v>0</v>
          </cell>
          <cell r="BE738">
            <v>0</v>
          </cell>
        </row>
        <row r="739">
          <cell r="E739">
            <v>0</v>
          </cell>
          <cell r="T739">
            <v>0</v>
          </cell>
          <cell r="AB739">
            <v>0</v>
          </cell>
          <cell r="AF739">
            <v>0</v>
          </cell>
          <cell r="AJ739">
            <v>0</v>
          </cell>
          <cell r="AN739">
            <v>0</v>
          </cell>
          <cell r="AS739">
            <v>0</v>
          </cell>
          <cell r="AW739">
            <v>0</v>
          </cell>
          <cell r="BA739">
            <v>0</v>
          </cell>
          <cell r="BE739">
            <v>0</v>
          </cell>
        </row>
        <row r="740">
          <cell r="E740">
            <v>0</v>
          </cell>
          <cell r="T740">
            <v>0</v>
          </cell>
          <cell r="AB740">
            <v>0</v>
          </cell>
          <cell r="AF740">
            <v>0</v>
          </cell>
          <cell r="AJ740">
            <v>0</v>
          </cell>
          <cell r="AN740">
            <v>0</v>
          </cell>
          <cell r="AS740">
            <v>0</v>
          </cell>
          <cell r="AW740">
            <v>0</v>
          </cell>
          <cell r="BA740">
            <v>0</v>
          </cell>
          <cell r="BE740">
            <v>0</v>
          </cell>
        </row>
        <row r="742">
          <cell r="E742">
            <v>0</v>
          </cell>
          <cell r="T742">
            <v>0</v>
          </cell>
          <cell r="AB742">
            <v>0</v>
          </cell>
          <cell r="AF742">
            <v>0</v>
          </cell>
          <cell r="AJ742">
            <v>0</v>
          </cell>
          <cell r="AN742">
            <v>0</v>
          </cell>
          <cell r="AS742">
            <v>0</v>
          </cell>
          <cell r="AW742">
            <v>0</v>
          </cell>
          <cell r="BA742">
            <v>0</v>
          </cell>
          <cell r="BE742">
            <v>0</v>
          </cell>
        </row>
        <row r="744">
          <cell r="E744">
            <v>0</v>
          </cell>
          <cell r="T744">
            <v>0</v>
          </cell>
          <cell r="AB744">
            <v>0</v>
          </cell>
          <cell r="AF744">
            <v>0</v>
          </cell>
          <cell r="AJ744">
            <v>0</v>
          </cell>
          <cell r="AN744">
            <v>0</v>
          </cell>
          <cell r="AS744">
            <v>0</v>
          </cell>
          <cell r="AW744">
            <v>0</v>
          </cell>
          <cell r="BA744">
            <v>0</v>
          </cell>
          <cell r="BE744">
            <v>0</v>
          </cell>
        </row>
        <row r="746">
          <cell r="E746">
            <v>0</v>
          </cell>
          <cell r="T746">
            <v>0</v>
          </cell>
          <cell r="AB746">
            <v>0</v>
          </cell>
          <cell r="AF746">
            <v>0</v>
          </cell>
          <cell r="AJ746">
            <v>0</v>
          </cell>
          <cell r="AN746">
            <v>0</v>
          </cell>
          <cell r="AS746">
            <v>0</v>
          </cell>
          <cell r="AW746">
            <v>0</v>
          </cell>
          <cell r="BA746">
            <v>0</v>
          </cell>
          <cell r="BE746">
            <v>0</v>
          </cell>
        </row>
        <row r="747">
          <cell r="E747">
            <v>0</v>
          </cell>
          <cell r="T747">
            <v>0</v>
          </cell>
          <cell r="AB747">
            <v>0</v>
          </cell>
          <cell r="AF747">
            <v>0</v>
          </cell>
          <cell r="AJ747">
            <v>0</v>
          </cell>
          <cell r="AN747">
            <v>0</v>
          </cell>
          <cell r="AS747">
            <v>0</v>
          </cell>
          <cell r="AW747">
            <v>0</v>
          </cell>
          <cell r="BA747">
            <v>0</v>
          </cell>
          <cell r="BE747">
            <v>0</v>
          </cell>
        </row>
        <row r="749">
          <cell r="E749">
            <v>0</v>
          </cell>
          <cell r="T749">
            <v>0</v>
          </cell>
          <cell r="AB749">
            <v>0</v>
          </cell>
          <cell r="AF749">
            <v>0</v>
          </cell>
          <cell r="AJ749">
            <v>0</v>
          </cell>
          <cell r="AN749">
            <v>0</v>
          </cell>
          <cell r="AS749">
            <v>0</v>
          </cell>
          <cell r="AW749">
            <v>0</v>
          </cell>
          <cell r="BA749">
            <v>0</v>
          </cell>
          <cell r="BE749">
            <v>0</v>
          </cell>
        </row>
        <row r="750">
          <cell r="E750">
            <v>224000</v>
          </cell>
          <cell r="T750">
            <v>224000</v>
          </cell>
          <cell r="AB750">
            <v>6000</v>
          </cell>
          <cell r="AF750">
            <v>218000</v>
          </cell>
          <cell r="AJ750">
            <v>0</v>
          </cell>
          <cell r="AN750">
            <v>0</v>
          </cell>
          <cell r="AS750">
            <v>0</v>
          </cell>
          <cell r="AW750">
            <v>224000</v>
          </cell>
          <cell r="BA750">
            <v>0</v>
          </cell>
          <cell r="BE750">
            <v>0</v>
          </cell>
        </row>
        <row r="752">
          <cell r="E752">
            <v>0</v>
          </cell>
          <cell r="T752">
            <v>0</v>
          </cell>
          <cell r="AB752">
            <v>0</v>
          </cell>
          <cell r="AF752">
            <v>0</v>
          </cell>
          <cell r="AJ752">
            <v>0</v>
          </cell>
          <cell r="AN752">
            <v>0</v>
          </cell>
          <cell r="AS752">
            <v>0</v>
          </cell>
          <cell r="AW752">
            <v>0</v>
          </cell>
          <cell r="BA752">
            <v>0</v>
          </cell>
          <cell r="BE752">
            <v>0</v>
          </cell>
        </row>
        <row r="753">
          <cell r="E753">
            <v>0</v>
          </cell>
          <cell r="T753">
            <v>0</v>
          </cell>
          <cell r="AB753">
            <v>0</v>
          </cell>
          <cell r="AF753">
            <v>0</v>
          </cell>
          <cell r="AJ753">
            <v>0</v>
          </cell>
          <cell r="AN753">
            <v>0</v>
          </cell>
          <cell r="AS753">
            <v>0</v>
          </cell>
          <cell r="AW753">
            <v>0</v>
          </cell>
          <cell r="BA753">
            <v>0</v>
          </cell>
          <cell r="BE753">
            <v>0</v>
          </cell>
        </row>
        <row r="755">
          <cell r="E755">
            <v>0</v>
          </cell>
          <cell r="T755">
            <v>0</v>
          </cell>
          <cell r="AB755">
            <v>0</v>
          </cell>
          <cell r="AF755">
            <v>0</v>
          </cell>
          <cell r="AJ755">
            <v>0</v>
          </cell>
          <cell r="AN755">
            <v>0</v>
          </cell>
          <cell r="AS755">
            <v>0</v>
          </cell>
          <cell r="AW755">
            <v>0</v>
          </cell>
          <cell r="BA755">
            <v>0</v>
          </cell>
          <cell r="BE755">
            <v>0</v>
          </cell>
        </row>
        <row r="757">
          <cell r="E757">
            <v>0</v>
          </cell>
          <cell r="T757">
            <v>0</v>
          </cell>
          <cell r="AB757">
            <v>0</v>
          </cell>
          <cell r="AF757">
            <v>0</v>
          </cell>
          <cell r="AJ757">
            <v>0</v>
          </cell>
          <cell r="AN757">
            <v>0</v>
          </cell>
          <cell r="AS757">
            <v>0</v>
          </cell>
          <cell r="AW757">
            <v>0</v>
          </cell>
          <cell r="BA757">
            <v>0</v>
          </cell>
          <cell r="BE757">
            <v>0</v>
          </cell>
        </row>
        <row r="758">
          <cell r="E758">
            <v>0</v>
          </cell>
          <cell r="T758">
            <v>0</v>
          </cell>
          <cell r="AB758">
            <v>0</v>
          </cell>
          <cell r="AF758">
            <v>0</v>
          </cell>
          <cell r="AJ758">
            <v>0</v>
          </cell>
          <cell r="AN758">
            <v>0</v>
          </cell>
          <cell r="AS758">
            <v>0</v>
          </cell>
          <cell r="AW758">
            <v>0</v>
          </cell>
          <cell r="BA758">
            <v>0</v>
          </cell>
          <cell r="BE758">
            <v>0</v>
          </cell>
        </row>
        <row r="759">
          <cell r="E759">
            <v>0</v>
          </cell>
          <cell r="T759">
            <v>0</v>
          </cell>
          <cell r="AB759">
            <v>0</v>
          </cell>
          <cell r="AF759">
            <v>0</v>
          </cell>
          <cell r="AJ759">
            <v>0</v>
          </cell>
          <cell r="AN759">
            <v>0</v>
          </cell>
          <cell r="AS759">
            <v>0</v>
          </cell>
          <cell r="AW759">
            <v>0</v>
          </cell>
          <cell r="BA759">
            <v>0</v>
          </cell>
          <cell r="BE759">
            <v>0</v>
          </cell>
        </row>
        <row r="760">
          <cell r="E760">
            <v>0</v>
          </cell>
          <cell r="T760">
            <v>0</v>
          </cell>
          <cell r="AB760">
            <v>0</v>
          </cell>
          <cell r="AF760">
            <v>0</v>
          </cell>
          <cell r="AJ760">
            <v>0</v>
          </cell>
          <cell r="AN760">
            <v>0</v>
          </cell>
          <cell r="AS760">
            <v>0</v>
          </cell>
          <cell r="AW760">
            <v>0</v>
          </cell>
          <cell r="BA760">
            <v>0</v>
          </cell>
          <cell r="BE760">
            <v>0</v>
          </cell>
        </row>
        <row r="761">
          <cell r="E761">
            <v>0</v>
          </cell>
          <cell r="T761">
            <v>0</v>
          </cell>
          <cell r="AB761">
            <v>0</v>
          </cell>
          <cell r="AF761">
            <v>0</v>
          </cell>
          <cell r="AJ761">
            <v>0</v>
          </cell>
          <cell r="AN761">
            <v>0</v>
          </cell>
          <cell r="AS761">
            <v>0</v>
          </cell>
          <cell r="AW761">
            <v>0</v>
          </cell>
          <cell r="BA761">
            <v>0</v>
          </cell>
          <cell r="BE761">
            <v>0</v>
          </cell>
        </row>
        <row r="762">
          <cell r="E762">
            <v>0</v>
          </cell>
          <cell r="T762">
            <v>0</v>
          </cell>
          <cell r="AB762">
            <v>0</v>
          </cell>
          <cell r="AF762">
            <v>0</v>
          </cell>
          <cell r="AJ762">
            <v>0</v>
          </cell>
          <cell r="AN762">
            <v>0</v>
          </cell>
          <cell r="AS762">
            <v>0</v>
          </cell>
          <cell r="AW762">
            <v>0</v>
          </cell>
          <cell r="BA762">
            <v>0</v>
          </cell>
          <cell r="BE762">
            <v>0</v>
          </cell>
        </row>
        <row r="763">
          <cell r="E763">
            <v>0</v>
          </cell>
          <cell r="T763">
            <v>0</v>
          </cell>
          <cell r="AB763">
            <v>0</v>
          </cell>
          <cell r="AF763">
            <v>0</v>
          </cell>
          <cell r="AJ763">
            <v>0</v>
          </cell>
          <cell r="AN763">
            <v>0</v>
          </cell>
          <cell r="AS763">
            <v>0</v>
          </cell>
          <cell r="AW763">
            <v>0</v>
          </cell>
          <cell r="BA763">
            <v>0</v>
          </cell>
          <cell r="BE763">
            <v>0</v>
          </cell>
        </row>
        <row r="764">
          <cell r="E764">
            <v>0</v>
          </cell>
          <cell r="T764">
            <v>0</v>
          </cell>
          <cell r="AB764">
            <v>0</v>
          </cell>
          <cell r="AF764">
            <v>0</v>
          </cell>
          <cell r="AJ764">
            <v>0</v>
          </cell>
          <cell r="AN764">
            <v>0</v>
          </cell>
          <cell r="AS764">
            <v>0</v>
          </cell>
          <cell r="AW764">
            <v>0</v>
          </cell>
          <cell r="BA764">
            <v>0</v>
          </cell>
          <cell r="BE764">
            <v>0</v>
          </cell>
        </row>
        <row r="765">
          <cell r="E765">
            <v>0</v>
          </cell>
          <cell r="T765">
            <v>0</v>
          </cell>
          <cell r="AB765">
            <v>0</v>
          </cell>
          <cell r="AF765">
            <v>0</v>
          </cell>
          <cell r="AJ765">
            <v>0</v>
          </cell>
          <cell r="AN765">
            <v>0</v>
          </cell>
          <cell r="AS765">
            <v>0</v>
          </cell>
          <cell r="AW765">
            <v>0</v>
          </cell>
          <cell r="BA765">
            <v>0</v>
          </cell>
          <cell r="BE765">
            <v>0</v>
          </cell>
        </row>
        <row r="766">
          <cell r="E766">
            <v>0</v>
          </cell>
          <cell r="T766">
            <v>0</v>
          </cell>
          <cell r="AB766">
            <v>0</v>
          </cell>
          <cell r="AF766">
            <v>0</v>
          </cell>
          <cell r="AJ766">
            <v>0</v>
          </cell>
          <cell r="AN766">
            <v>0</v>
          </cell>
          <cell r="AS766">
            <v>0</v>
          </cell>
          <cell r="AW766">
            <v>0</v>
          </cell>
          <cell r="BA766">
            <v>0</v>
          </cell>
          <cell r="BE766">
            <v>0</v>
          </cell>
        </row>
        <row r="767">
          <cell r="E767">
            <v>0</v>
          </cell>
          <cell r="T767">
            <v>0</v>
          </cell>
          <cell r="AB767">
            <v>0</v>
          </cell>
          <cell r="AF767">
            <v>0</v>
          </cell>
          <cell r="AJ767">
            <v>0</v>
          </cell>
          <cell r="AN767">
            <v>0</v>
          </cell>
          <cell r="AS767">
            <v>0</v>
          </cell>
          <cell r="AW767">
            <v>0</v>
          </cell>
          <cell r="BA767">
            <v>0</v>
          </cell>
          <cell r="BE767">
            <v>0</v>
          </cell>
        </row>
        <row r="769">
          <cell r="E769">
            <v>0</v>
          </cell>
          <cell r="T769">
            <v>0</v>
          </cell>
          <cell r="AB769">
            <v>0</v>
          </cell>
          <cell r="AF769">
            <v>0</v>
          </cell>
          <cell r="AJ769">
            <v>0</v>
          </cell>
          <cell r="AN769">
            <v>0</v>
          </cell>
          <cell r="AS769">
            <v>0</v>
          </cell>
          <cell r="AW769">
            <v>0</v>
          </cell>
          <cell r="BA769">
            <v>0</v>
          </cell>
          <cell r="BE769">
            <v>0</v>
          </cell>
        </row>
        <row r="771">
          <cell r="E771">
            <v>0</v>
          </cell>
          <cell r="T771">
            <v>0</v>
          </cell>
          <cell r="AB771">
            <v>0</v>
          </cell>
          <cell r="AF771">
            <v>0</v>
          </cell>
          <cell r="AJ771">
            <v>0</v>
          </cell>
          <cell r="AN771">
            <v>0</v>
          </cell>
          <cell r="AS771">
            <v>0</v>
          </cell>
          <cell r="AW771">
            <v>0</v>
          </cell>
          <cell r="BA771">
            <v>0</v>
          </cell>
          <cell r="BE771">
            <v>0</v>
          </cell>
        </row>
        <row r="773">
          <cell r="E773">
            <v>0</v>
          </cell>
          <cell r="T773">
            <v>0</v>
          </cell>
          <cell r="AB773">
            <v>0</v>
          </cell>
          <cell r="AF773">
            <v>0</v>
          </cell>
          <cell r="AJ773">
            <v>0</v>
          </cell>
          <cell r="AN773">
            <v>0</v>
          </cell>
          <cell r="AS773">
            <v>0</v>
          </cell>
          <cell r="AW773">
            <v>0</v>
          </cell>
          <cell r="BA773">
            <v>0</v>
          </cell>
          <cell r="BE773">
            <v>0</v>
          </cell>
        </row>
        <row r="774">
          <cell r="E774">
            <v>0</v>
          </cell>
          <cell r="T774">
            <v>0</v>
          </cell>
          <cell r="AB774">
            <v>0</v>
          </cell>
          <cell r="AF774">
            <v>0</v>
          </cell>
          <cell r="AJ774">
            <v>0</v>
          </cell>
          <cell r="AN774">
            <v>0</v>
          </cell>
          <cell r="AS774">
            <v>0</v>
          </cell>
          <cell r="AW774">
            <v>0</v>
          </cell>
          <cell r="BA774">
            <v>0</v>
          </cell>
          <cell r="BE774">
            <v>0</v>
          </cell>
        </row>
        <row r="775">
          <cell r="E775">
            <v>0</v>
          </cell>
          <cell r="T775">
            <v>0</v>
          </cell>
          <cell r="AB775">
            <v>0</v>
          </cell>
          <cell r="AF775">
            <v>0</v>
          </cell>
          <cell r="AJ775">
            <v>0</v>
          </cell>
          <cell r="AN775">
            <v>0</v>
          </cell>
          <cell r="AS775">
            <v>0</v>
          </cell>
          <cell r="AW775">
            <v>0</v>
          </cell>
          <cell r="BA775">
            <v>0</v>
          </cell>
          <cell r="BE775">
            <v>0</v>
          </cell>
        </row>
        <row r="777">
          <cell r="E777">
            <v>0</v>
          </cell>
          <cell r="T777">
            <v>0</v>
          </cell>
          <cell r="AB777">
            <v>0</v>
          </cell>
          <cell r="AF777">
            <v>0</v>
          </cell>
          <cell r="AJ777">
            <v>0</v>
          </cell>
          <cell r="AN777">
            <v>0</v>
          </cell>
          <cell r="AS777">
            <v>0</v>
          </cell>
          <cell r="AW777">
            <v>0</v>
          </cell>
          <cell r="BA777">
            <v>0</v>
          </cell>
          <cell r="BE777">
            <v>0</v>
          </cell>
        </row>
        <row r="778">
          <cell r="E778">
            <v>0</v>
          </cell>
          <cell r="T778">
            <v>0</v>
          </cell>
          <cell r="AB778">
            <v>0</v>
          </cell>
          <cell r="AF778">
            <v>0</v>
          </cell>
          <cell r="AJ778">
            <v>0</v>
          </cell>
          <cell r="AN778">
            <v>0</v>
          </cell>
          <cell r="AS778">
            <v>0</v>
          </cell>
          <cell r="AW778">
            <v>0</v>
          </cell>
          <cell r="BA778">
            <v>0</v>
          </cell>
          <cell r="BE778">
            <v>0</v>
          </cell>
        </row>
        <row r="779">
          <cell r="E779">
            <v>0</v>
          </cell>
          <cell r="T779">
            <v>0</v>
          </cell>
          <cell r="AB779">
            <v>0</v>
          </cell>
          <cell r="AF779">
            <v>0</v>
          </cell>
          <cell r="AJ779">
            <v>0</v>
          </cell>
          <cell r="AN779">
            <v>0</v>
          </cell>
          <cell r="AS779">
            <v>0</v>
          </cell>
          <cell r="AW779">
            <v>0</v>
          </cell>
          <cell r="BA779">
            <v>0</v>
          </cell>
          <cell r="BE779">
            <v>0</v>
          </cell>
        </row>
        <row r="780">
          <cell r="E780">
            <v>0</v>
          </cell>
          <cell r="T780">
            <v>0</v>
          </cell>
          <cell r="AB780">
            <v>0</v>
          </cell>
          <cell r="AF780">
            <v>0</v>
          </cell>
          <cell r="AJ780">
            <v>0</v>
          </cell>
          <cell r="AN780">
            <v>0</v>
          </cell>
          <cell r="AS780">
            <v>0</v>
          </cell>
          <cell r="AW780">
            <v>0</v>
          </cell>
          <cell r="BA780">
            <v>0</v>
          </cell>
          <cell r="BE780">
            <v>0</v>
          </cell>
        </row>
        <row r="782">
          <cell r="E782">
            <v>0</v>
          </cell>
          <cell r="T782">
            <v>0</v>
          </cell>
          <cell r="AB782">
            <v>0</v>
          </cell>
          <cell r="AF782">
            <v>0</v>
          </cell>
          <cell r="AJ782">
            <v>0</v>
          </cell>
          <cell r="AN782">
            <v>0</v>
          </cell>
          <cell r="AS782">
            <v>0</v>
          </cell>
          <cell r="AW782">
            <v>0</v>
          </cell>
          <cell r="BA782">
            <v>0</v>
          </cell>
          <cell r="BE782">
            <v>0</v>
          </cell>
        </row>
        <row r="783">
          <cell r="E783">
            <v>0</v>
          </cell>
          <cell r="T783">
            <v>0</v>
          </cell>
          <cell r="AB783">
            <v>0</v>
          </cell>
          <cell r="AF783">
            <v>0</v>
          </cell>
          <cell r="AJ783">
            <v>0</v>
          </cell>
          <cell r="AN783">
            <v>0</v>
          </cell>
          <cell r="AS783">
            <v>0</v>
          </cell>
          <cell r="AW783">
            <v>0</v>
          </cell>
          <cell r="BA783">
            <v>0</v>
          </cell>
          <cell r="BE783">
            <v>0</v>
          </cell>
        </row>
        <row r="784">
          <cell r="E784">
            <v>0</v>
          </cell>
          <cell r="T784">
            <v>0</v>
          </cell>
          <cell r="AB784">
            <v>0</v>
          </cell>
          <cell r="AF784">
            <v>0</v>
          </cell>
          <cell r="AJ784">
            <v>0</v>
          </cell>
          <cell r="AN784">
            <v>0</v>
          </cell>
          <cell r="AS784">
            <v>0</v>
          </cell>
          <cell r="AW784">
            <v>0</v>
          </cell>
          <cell r="BA784">
            <v>0</v>
          </cell>
          <cell r="BE784">
            <v>0</v>
          </cell>
        </row>
        <row r="785">
          <cell r="E785">
            <v>0</v>
          </cell>
          <cell r="T785">
            <v>0</v>
          </cell>
          <cell r="AB785">
            <v>0</v>
          </cell>
          <cell r="AF785">
            <v>0</v>
          </cell>
          <cell r="AJ785">
            <v>0</v>
          </cell>
          <cell r="AN785">
            <v>0</v>
          </cell>
          <cell r="AS785">
            <v>0</v>
          </cell>
          <cell r="AW785">
            <v>0</v>
          </cell>
          <cell r="BA785">
            <v>0</v>
          </cell>
          <cell r="BE785">
            <v>0</v>
          </cell>
        </row>
        <row r="787">
          <cell r="E787">
            <v>0</v>
          </cell>
          <cell r="T787">
            <v>0</v>
          </cell>
          <cell r="AB787">
            <v>0</v>
          </cell>
          <cell r="AF787">
            <v>0</v>
          </cell>
          <cell r="AJ787">
            <v>0</v>
          </cell>
          <cell r="AN787">
            <v>0</v>
          </cell>
          <cell r="AS787">
            <v>0</v>
          </cell>
          <cell r="AW787">
            <v>0</v>
          </cell>
          <cell r="BA787">
            <v>0</v>
          </cell>
          <cell r="BE787">
            <v>0</v>
          </cell>
        </row>
        <row r="788">
          <cell r="E788">
            <v>0</v>
          </cell>
          <cell r="T788">
            <v>0</v>
          </cell>
          <cell r="AB788">
            <v>0</v>
          </cell>
          <cell r="AF788">
            <v>0</v>
          </cell>
          <cell r="AJ788">
            <v>0</v>
          </cell>
          <cell r="AN788">
            <v>0</v>
          </cell>
          <cell r="AS788">
            <v>0</v>
          </cell>
          <cell r="AW788">
            <v>0</v>
          </cell>
          <cell r="BA788">
            <v>0</v>
          </cell>
          <cell r="BE788">
            <v>0</v>
          </cell>
        </row>
        <row r="789">
          <cell r="E789">
            <v>0</v>
          </cell>
          <cell r="T789">
            <v>0</v>
          </cell>
          <cell r="AB789">
            <v>0</v>
          </cell>
          <cell r="AF789">
            <v>0</v>
          </cell>
          <cell r="AJ789">
            <v>0</v>
          </cell>
          <cell r="AN789">
            <v>0</v>
          </cell>
          <cell r="AS789">
            <v>0</v>
          </cell>
          <cell r="AW789">
            <v>0</v>
          </cell>
          <cell r="BA789">
            <v>0</v>
          </cell>
          <cell r="BE789">
            <v>0</v>
          </cell>
        </row>
        <row r="790">
          <cell r="E790">
            <v>0</v>
          </cell>
          <cell r="T790">
            <v>0</v>
          </cell>
          <cell r="AB790">
            <v>0</v>
          </cell>
          <cell r="AF790">
            <v>0</v>
          </cell>
          <cell r="AJ790">
            <v>0</v>
          </cell>
          <cell r="AN790">
            <v>0</v>
          </cell>
          <cell r="AS790">
            <v>0</v>
          </cell>
          <cell r="AW790">
            <v>0</v>
          </cell>
          <cell r="BA790">
            <v>0</v>
          </cell>
          <cell r="BE790">
            <v>0</v>
          </cell>
        </row>
        <row r="797">
          <cell r="E797">
            <v>70910</v>
          </cell>
          <cell r="T797">
            <v>70910</v>
          </cell>
          <cell r="AB797">
            <v>10000</v>
          </cell>
          <cell r="AF797">
            <v>11052.03</v>
          </cell>
          <cell r="AJ797">
            <v>16916.75</v>
          </cell>
          <cell r="AN797">
            <v>0</v>
          </cell>
          <cell r="AS797">
            <v>10000</v>
          </cell>
          <cell r="AW797">
            <v>11052.029999999999</v>
          </cell>
          <cell r="BA797">
            <v>14057.86</v>
          </cell>
          <cell r="BE797">
            <v>0</v>
          </cell>
        </row>
        <row r="798">
          <cell r="E798">
            <v>0</v>
          </cell>
          <cell r="T798">
            <v>0</v>
          </cell>
          <cell r="AB798">
            <v>0</v>
          </cell>
          <cell r="AF798">
            <v>0</v>
          </cell>
          <cell r="AJ798">
            <v>0</v>
          </cell>
          <cell r="AN798">
            <v>0</v>
          </cell>
          <cell r="AS798">
            <v>0</v>
          </cell>
          <cell r="AW798">
            <v>0</v>
          </cell>
          <cell r="BA798">
            <v>0</v>
          </cell>
          <cell r="BE798">
            <v>0</v>
          </cell>
        </row>
        <row r="800">
          <cell r="E800">
            <v>1012000</v>
          </cell>
          <cell r="T800">
            <v>1012000</v>
          </cell>
          <cell r="AB800">
            <v>105835</v>
          </cell>
          <cell r="AF800">
            <v>417127.16</v>
          </cell>
          <cell r="AJ800">
            <v>352767.34</v>
          </cell>
          <cell r="AN800">
            <v>0</v>
          </cell>
          <cell r="AS800">
            <v>105835</v>
          </cell>
          <cell r="AW800">
            <v>357127.16000000003</v>
          </cell>
          <cell r="BA800">
            <v>390667.34</v>
          </cell>
          <cell r="BE800">
            <v>0</v>
          </cell>
        </row>
        <row r="801">
          <cell r="E801">
            <v>0</v>
          </cell>
          <cell r="T801">
            <v>0</v>
          </cell>
          <cell r="AB801">
            <v>0</v>
          </cell>
          <cell r="AF801">
            <v>0</v>
          </cell>
          <cell r="AJ801">
            <v>0</v>
          </cell>
          <cell r="AN801">
            <v>0</v>
          </cell>
          <cell r="AS801">
            <v>0</v>
          </cell>
          <cell r="AW801">
            <v>0</v>
          </cell>
          <cell r="BA801">
            <v>0</v>
          </cell>
          <cell r="BE801">
            <v>0</v>
          </cell>
        </row>
        <row r="803">
          <cell r="E803">
            <v>105000</v>
          </cell>
          <cell r="T803">
            <v>105000</v>
          </cell>
          <cell r="AB803">
            <v>17531.03</v>
          </cell>
          <cell r="AF803">
            <v>0</v>
          </cell>
          <cell r="AJ803">
            <v>50000</v>
          </cell>
          <cell r="AN803">
            <v>0</v>
          </cell>
          <cell r="AS803">
            <v>18174.93</v>
          </cell>
          <cell r="AW803">
            <v>-643.9</v>
          </cell>
          <cell r="BA803">
            <v>50000</v>
          </cell>
          <cell r="BE803">
            <v>0</v>
          </cell>
        </row>
        <row r="804">
          <cell r="E804">
            <v>0</v>
          </cell>
          <cell r="T804">
            <v>0</v>
          </cell>
          <cell r="AB804">
            <v>0</v>
          </cell>
          <cell r="AF804">
            <v>0</v>
          </cell>
          <cell r="AJ804">
            <v>0</v>
          </cell>
          <cell r="AN804">
            <v>0</v>
          </cell>
          <cell r="AS804">
            <v>0</v>
          </cell>
          <cell r="AW804">
            <v>0</v>
          </cell>
          <cell r="BA804">
            <v>0</v>
          </cell>
          <cell r="BE804">
            <v>0</v>
          </cell>
        </row>
        <row r="805">
          <cell r="E805">
            <v>12000</v>
          </cell>
          <cell r="T805">
            <v>12000</v>
          </cell>
          <cell r="AB805">
            <v>3000</v>
          </cell>
          <cell r="AF805">
            <v>0</v>
          </cell>
          <cell r="AJ805">
            <v>0</v>
          </cell>
          <cell r="AN805">
            <v>0</v>
          </cell>
          <cell r="AS805">
            <v>0</v>
          </cell>
          <cell r="AW805">
            <v>3000</v>
          </cell>
          <cell r="BA805">
            <v>0</v>
          </cell>
          <cell r="BE805">
            <v>0</v>
          </cell>
        </row>
        <row r="806">
          <cell r="E806">
            <v>0</v>
          </cell>
          <cell r="T806">
            <v>0</v>
          </cell>
          <cell r="AB806">
            <v>0</v>
          </cell>
          <cell r="AF806">
            <v>0</v>
          </cell>
          <cell r="AJ806">
            <v>0</v>
          </cell>
          <cell r="AN806">
            <v>0</v>
          </cell>
          <cell r="AS806">
            <v>0</v>
          </cell>
          <cell r="AW806">
            <v>0</v>
          </cell>
          <cell r="BA806">
            <v>0</v>
          </cell>
          <cell r="BE806">
            <v>0</v>
          </cell>
        </row>
        <row r="808">
          <cell r="E808">
            <v>0</v>
          </cell>
          <cell r="T808">
            <v>0</v>
          </cell>
          <cell r="AB808">
            <v>0</v>
          </cell>
          <cell r="AF808">
            <v>0</v>
          </cell>
          <cell r="AJ808">
            <v>0</v>
          </cell>
          <cell r="AN808">
            <v>0</v>
          </cell>
          <cell r="AS808">
            <v>0</v>
          </cell>
          <cell r="AW808">
            <v>0</v>
          </cell>
          <cell r="BA808">
            <v>0</v>
          </cell>
          <cell r="BE808">
            <v>0</v>
          </cell>
        </row>
        <row r="810">
          <cell r="E810">
            <v>0</v>
          </cell>
          <cell r="T810">
            <v>0</v>
          </cell>
          <cell r="AB810">
            <v>0</v>
          </cell>
          <cell r="AF810">
            <v>0</v>
          </cell>
          <cell r="AJ810">
            <v>0</v>
          </cell>
          <cell r="AN810">
            <v>0</v>
          </cell>
          <cell r="AS810">
            <v>0</v>
          </cell>
          <cell r="AW810">
            <v>0</v>
          </cell>
          <cell r="BA810">
            <v>0</v>
          </cell>
          <cell r="BE810">
            <v>0</v>
          </cell>
        </row>
        <row r="811">
          <cell r="E811">
            <v>0</v>
          </cell>
          <cell r="T811">
            <v>0</v>
          </cell>
          <cell r="AB811">
            <v>0</v>
          </cell>
          <cell r="AF811">
            <v>0</v>
          </cell>
          <cell r="AJ811">
            <v>0</v>
          </cell>
          <cell r="AN811">
            <v>0</v>
          </cell>
          <cell r="AS811">
            <v>0</v>
          </cell>
          <cell r="AW811">
            <v>0</v>
          </cell>
          <cell r="BA811">
            <v>0</v>
          </cell>
          <cell r="BE811">
            <v>0</v>
          </cell>
        </row>
        <row r="813">
          <cell r="E813">
            <v>0</v>
          </cell>
          <cell r="T813">
            <v>0</v>
          </cell>
          <cell r="AB813">
            <v>0</v>
          </cell>
          <cell r="AF813">
            <v>0</v>
          </cell>
          <cell r="AJ813">
            <v>0</v>
          </cell>
          <cell r="AN813">
            <v>0</v>
          </cell>
          <cell r="AS813">
            <v>0</v>
          </cell>
          <cell r="AW813">
            <v>0</v>
          </cell>
          <cell r="BA813">
            <v>0</v>
          </cell>
          <cell r="BE813">
            <v>0</v>
          </cell>
        </row>
        <row r="815">
          <cell r="E815">
            <v>5000</v>
          </cell>
          <cell r="T815">
            <v>5000</v>
          </cell>
          <cell r="AB815">
            <v>1506.5</v>
          </cell>
          <cell r="AF815">
            <v>3299</v>
          </cell>
          <cell r="AJ815">
            <v>0</v>
          </cell>
          <cell r="AN815">
            <v>0</v>
          </cell>
          <cell r="AS815">
            <v>1506.5</v>
          </cell>
          <cell r="AW815">
            <v>3299</v>
          </cell>
          <cell r="BA815">
            <v>0</v>
          </cell>
          <cell r="BE815">
            <v>0</v>
          </cell>
        </row>
        <row r="816">
          <cell r="E816">
            <v>0</v>
          </cell>
          <cell r="T816">
            <v>0</v>
          </cell>
          <cell r="AB816">
            <v>0</v>
          </cell>
          <cell r="AF816">
            <v>0</v>
          </cell>
          <cell r="AJ816">
            <v>0</v>
          </cell>
          <cell r="AN816">
            <v>0</v>
          </cell>
          <cell r="AS816">
            <v>0</v>
          </cell>
          <cell r="AW816">
            <v>0</v>
          </cell>
          <cell r="BA816">
            <v>0</v>
          </cell>
          <cell r="BE816">
            <v>0</v>
          </cell>
        </row>
        <row r="817">
          <cell r="E817">
            <v>0</v>
          </cell>
          <cell r="T817">
            <v>0</v>
          </cell>
          <cell r="AB817">
            <v>0</v>
          </cell>
          <cell r="AF817">
            <v>0</v>
          </cell>
          <cell r="AJ817">
            <v>0</v>
          </cell>
          <cell r="AN817">
            <v>0</v>
          </cell>
          <cell r="AS817">
            <v>0</v>
          </cell>
          <cell r="AW817">
            <v>0</v>
          </cell>
          <cell r="BA817">
            <v>0</v>
          </cell>
          <cell r="BE817">
            <v>0</v>
          </cell>
        </row>
        <row r="818">
          <cell r="E818">
            <v>0</v>
          </cell>
          <cell r="T818">
            <v>0</v>
          </cell>
          <cell r="AB818">
            <v>0</v>
          </cell>
          <cell r="AF818">
            <v>0</v>
          </cell>
          <cell r="AJ818">
            <v>0</v>
          </cell>
          <cell r="AN818">
            <v>0</v>
          </cell>
          <cell r="AS818">
            <v>0</v>
          </cell>
          <cell r="AW818">
            <v>0</v>
          </cell>
          <cell r="BA818">
            <v>0</v>
          </cell>
          <cell r="BE818">
            <v>0</v>
          </cell>
        </row>
        <row r="820">
          <cell r="E820">
            <v>0</v>
          </cell>
          <cell r="T820">
            <v>0</v>
          </cell>
          <cell r="AB820">
            <v>0</v>
          </cell>
          <cell r="AF820">
            <v>0</v>
          </cell>
          <cell r="AJ820">
            <v>0</v>
          </cell>
          <cell r="AN820">
            <v>0</v>
          </cell>
          <cell r="AS820">
            <v>0</v>
          </cell>
          <cell r="AW820">
            <v>0</v>
          </cell>
          <cell r="BA820">
            <v>0</v>
          </cell>
          <cell r="BE820">
            <v>0</v>
          </cell>
        </row>
        <row r="822">
          <cell r="E822">
            <v>0</v>
          </cell>
          <cell r="T822">
            <v>0</v>
          </cell>
          <cell r="AB822">
            <v>0</v>
          </cell>
          <cell r="AF822">
            <v>0</v>
          </cell>
          <cell r="AJ822">
            <v>0</v>
          </cell>
          <cell r="AN822">
            <v>0</v>
          </cell>
          <cell r="AS822">
            <v>0</v>
          </cell>
          <cell r="AW822">
            <v>0</v>
          </cell>
          <cell r="BA822">
            <v>0</v>
          </cell>
          <cell r="BE822">
            <v>0</v>
          </cell>
        </row>
        <row r="824">
          <cell r="E824">
            <v>0</v>
          </cell>
          <cell r="T824">
            <v>0</v>
          </cell>
          <cell r="AB824">
            <v>0</v>
          </cell>
          <cell r="AF824">
            <v>0</v>
          </cell>
          <cell r="AJ824">
            <v>0</v>
          </cell>
          <cell r="AN824">
            <v>0</v>
          </cell>
          <cell r="AS824">
            <v>0</v>
          </cell>
          <cell r="AW824">
            <v>0</v>
          </cell>
          <cell r="BA824">
            <v>0</v>
          </cell>
          <cell r="BE824">
            <v>0</v>
          </cell>
        </row>
        <row r="825">
          <cell r="E825">
            <v>0</v>
          </cell>
          <cell r="T825">
            <v>0</v>
          </cell>
          <cell r="AB825">
            <v>0</v>
          </cell>
          <cell r="AF825">
            <v>0</v>
          </cell>
          <cell r="AJ825">
            <v>0</v>
          </cell>
          <cell r="AN825">
            <v>0</v>
          </cell>
          <cell r="AS825">
            <v>0</v>
          </cell>
          <cell r="AW825">
            <v>0</v>
          </cell>
          <cell r="BA825">
            <v>0</v>
          </cell>
          <cell r="BE825">
            <v>0</v>
          </cell>
        </row>
        <row r="827">
          <cell r="E827">
            <v>0</v>
          </cell>
          <cell r="T827">
            <v>0</v>
          </cell>
          <cell r="AB827">
            <v>0</v>
          </cell>
          <cell r="AF827">
            <v>0</v>
          </cell>
          <cell r="AJ827">
            <v>0</v>
          </cell>
          <cell r="AN827">
            <v>0</v>
          </cell>
          <cell r="AS827">
            <v>0</v>
          </cell>
          <cell r="AW827">
            <v>0</v>
          </cell>
          <cell r="BA827">
            <v>0</v>
          </cell>
          <cell r="BE827">
            <v>0</v>
          </cell>
        </row>
        <row r="828">
          <cell r="E828">
            <v>20000</v>
          </cell>
          <cell r="T828">
            <v>20000</v>
          </cell>
          <cell r="AB828">
            <v>0</v>
          </cell>
          <cell r="AF828">
            <v>5200</v>
          </cell>
          <cell r="AJ828">
            <v>0</v>
          </cell>
          <cell r="AN828">
            <v>0</v>
          </cell>
          <cell r="AS828">
            <v>0</v>
          </cell>
          <cell r="AW828">
            <v>5200</v>
          </cell>
          <cell r="BA828">
            <v>0</v>
          </cell>
          <cell r="BE828">
            <v>0</v>
          </cell>
        </row>
        <row r="830">
          <cell r="E830">
            <v>0</v>
          </cell>
          <cell r="T830">
            <v>0</v>
          </cell>
          <cell r="AB830">
            <v>0</v>
          </cell>
          <cell r="AF830">
            <v>0</v>
          </cell>
          <cell r="AJ830">
            <v>0</v>
          </cell>
          <cell r="AN830">
            <v>0</v>
          </cell>
          <cell r="AS830">
            <v>0</v>
          </cell>
          <cell r="AW830">
            <v>0</v>
          </cell>
          <cell r="BA830">
            <v>0</v>
          </cell>
          <cell r="BE830">
            <v>0</v>
          </cell>
        </row>
        <row r="831">
          <cell r="E831">
            <v>0</v>
          </cell>
          <cell r="T831">
            <v>0</v>
          </cell>
          <cell r="AB831">
            <v>0</v>
          </cell>
          <cell r="AF831">
            <v>0</v>
          </cell>
          <cell r="AJ831">
            <v>0</v>
          </cell>
          <cell r="AN831">
            <v>0</v>
          </cell>
          <cell r="AS831">
            <v>0</v>
          </cell>
          <cell r="AW831">
            <v>0</v>
          </cell>
          <cell r="BA831">
            <v>0</v>
          </cell>
          <cell r="BE831">
            <v>0</v>
          </cell>
        </row>
        <row r="833">
          <cell r="E833">
            <v>0</v>
          </cell>
          <cell r="T833">
            <v>0</v>
          </cell>
          <cell r="AB833">
            <v>0</v>
          </cell>
          <cell r="AF833">
            <v>0</v>
          </cell>
          <cell r="AJ833">
            <v>0</v>
          </cell>
          <cell r="AN833">
            <v>0</v>
          </cell>
          <cell r="AS833">
            <v>0</v>
          </cell>
          <cell r="AW833">
            <v>0</v>
          </cell>
          <cell r="BA833">
            <v>0</v>
          </cell>
          <cell r="BE833">
            <v>0</v>
          </cell>
        </row>
        <row r="835">
          <cell r="E835">
            <v>0</v>
          </cell>
          <cell r="T835">
            <v>0</v>
          </cell>
          <cell r="AB835">
            <v>0</v>
          </cell>
          <cell r="AF835">
            <v>0</v>
          </cell>
          <cell r="AJ835">
            <v>0</v>
          </cell>
          <cell r="AN835">
            <v>0</v>
          </cell>
          <cell r="AS835">
            <v>0</v>
          </cell>
          <cell r="AW835">
            <v>0</v>
          </cell>
          <cell r="BA835">
            <v>0</v>
          </cell>
          <cell r="BE835">
            <v>0</v>
          </cell>
        </row>
        <row r="836">
          <cell r="E836">
            <v>0</v>
          </cell>
          <cell r="T836">
            <v>0</v>
          </cell>
          <cell r="AB836">
            <v>0</v>
          </cell>
          <cell r="AF836">
            <v>0</v>
          </cell>
          <cell r="AJ836">
            <v>0</v>
          </cell>
          <cell r="AN836">
            <v>0</v>
          </cell>
          <cell r="AS836">
            <v>0</v>
          </cell>
          <cell r="AW836">
            <v>0</v>
          </cell>
          <cell r="BA836">
            <v>0</v>
          </cell>
          <cell r="BE836">
            <v>0</v>
          </cell>
        </row>
        <row r="837">
          <cell r="E837">
            <v>0</v>
          </cell>
          <cell r="T837">
            <v>0</v>
          </cell>
          <cell r="AB837">
            <v>0</v>
          </cell>
          <cell r="AF837">
            <v>0</v>
          </cell>
          <cell r="AJ837">
            <v>0</v>
          </cell>
          <cell r="AN837">
            <v>0</v>
          </cell>
          <cell r="AS837">
            <v>0</v>
          </cell>
          <cell r="AW837">
            <v>0</v>
          </cell>
          <cell r="BA837">
            <v>0</v>
          </cell>
          <cell r="BE837">
            <v>0</v>
          </cell>
        </row>
        <row r="838">
          <cell r="E838">
            <v>0</v>
          </cell>
          <cell r="T838">
            <v>0</v>
          </cell>
          <cell r="AB838">
            <v>0</v>
          </cell>
          <cell r="AF838">
            <v>0</v>
          </cell>
          <cell r="AJ838">
            <v>0</v>
          </cell>
          <cell r="AN838">
            <v>0</v>
          </cell>
          <cell r="AS838">
            <v>0</v>
          </cell>
          <cell r="AW838">
            <v>0</v>
          </cell>
          <cell r="BA838">
            <v>0</v>
          </cell>
          <cell r="BE838">
            <v>0</v>
          </cell>
        </row>
        <row r="839">
          <cell r="E839">
            <v>0</v>
          </cell>
          <cell r="T839">
            <v>0</v>
          </cell>
          <cell r="AB839">
            <v>0</v>
          </cell>
          <cell r="AF839">
            <v>0</v>
          </cell>
          <cell r="AJ839">
            <v>0</v>
          </cell>
          <cell r="AN839">
            <v>0</v>
          </cell>
          <cell r="AS839">
            <v>0</v>
          </cell>
          <cell r="AW839">
            <v>0</v>
          </cell>
          <cell r="BA839">
            <v>0</v>
          </cell>
          <cell r="BE839">
            <v>0</v>
          </cell>
        </row>
        <row r="840">
          <cell r="E840">
            <v>0</v>
          </cell>
          <cell r="T840">
            <v>0</v>
          </cell>
          <cell r="AB840">
            <v>0</v>
          </cell>
          <cell r="AF840">
            <v>0</v>
          </cell>
          <cell r="AJ840">
            <v>0</v>
          </cell>
          <cell r="AN840">
            <v>0</v>
          </cell>
          <cell r="AS840">
            <v>0</v>
          </cell>
          <cell r="AW840">
            <v>0</v>
          </cell>
          <cell r="BA840">
            <v>0</v>
          </cell>
          <cell r="BE840">
            <v>0</v>
          </cell>
        </row>
        <row r="841">
          <cell r="E841">
            <v>0</v>
          </cell>
          <cell r="T841">
            <v>0</v>
          </cell>
          <cell r="AB841">
            <v>0</v>
          </cell>
          <cell r="AF841">
            <v>0</v>
          </cell>
          <cell r="AJ841">
            <v>0</v>
          </cell>
          <cell r="AN841">
            <v>0</v>
          </cell>
          <cell r="AS841">
            <v>0</v>
          </cell>
          <cell r="AW841">
            <v>0</v>
          </cell>
          <cell r="BA841">
            <v>0</v>
          </cell>
          <cell r="BE841">
            <v>0</v>
          </cell>
        </row>
        <row r="842">
          <cell r="E842">
            <v>0</v>
          </cell>
          <cell r="T842">
            <v>0</v>
          </cell>
          <cell r="AB842">
            <v>0</v>
          </cell>
          <cell r="AF842">
            <v>0</v>
          </cell>
          <cell r="AJ842">
            <v>0</v>
          </cell>
          <cell r="AN842">
            <v>0</v>
          </cell>
          <cell r="AS842">
            <v>0</v>
          </cell>
          <cell r="AW842">
            <v>0</v>
          </cell>
          <cell r="BA842">
            <v>0</v>
          </cell>
          <cell r="BE842">
            <v>0</v>
          </cell>
        </row>
        <row r="843">
          <cell r="E843">
            <v>0</v>
          </cell>
          <cell r="T843">
            <v>0</v>
          </cell>
          <cell r="AB843">
            <v>0</v>
          </cell>
          <cell r="AF843">
            <v>0</v>
          </cell>
          <cell r="AJ843">
            <v>0</v>
          </cell>
          <cell r="AN843">
            <v>0</v>
          </cell>
          <cell r="AS843">
            <v>0</v>
          </cell>
          <cell r="AW843">
            <v>0</v>
          </cell>
          <cell r="BA843">
            <v>0</v>
          </cell>
          <cell r="BE843">
            <v>0</v>
          </cell>
        </row>
        <row r="844">
          <cell r="E844">
            <v>0</v>
          </cell>
          <cell r="T844">
            <v>0</v>
          </cell>
          <cell r="AB844">
            <v>0</v>
          </cell>
          <cell r="AF844">
            <v>0</v>
          </cell>
          <cell r="AJ844">
            <v>0</v>
          </cell>
          <cell r="AN844">
            <v>0</v>
          </cell>
          <cell r="AS844">
            <v>0</v>
          </cell>
          <cell r="AW844">
            <v>0</v>
          </cell>
          <cell r="BA844">
            <v>0</v>
          </cell>
          <cell r="BE844">
            <v>0</v>
          </cell>
        </row>
        <row r="845">
          <cell r="E845">
            <v>0</v>
          </cell>
          <cell r="T845">
            <v>0</v>
          </cell>
          <cell r="AB845">
            <v>0</v>
          </cell>
          <cell r="AF845">
            <v>0</v>
          </cell>
          <cell r="AJ845">
            <v>0</v>
          </cell>
          <cell r="AN845">
            <v>0</v>
          </cell>
          <cell r="AS845">
            <v>0</v>
          </cell>
          <cell r="AW845">
            <v>0</v>
          </cell>
          <cell r="BA845">
            <v>0</v>
          </cell>
          <cell r="BE845">
            <v>0</v>
          </cell>
        </row>
        <row r="847">
          <cell r="E847">
            <v>0</v>
          </cell>
          <cell r="T847">
            <v>0</v>
          </cell>
          <cell r="AB847">
            <v>0</v>
          </cell>
          <cell r="AF847">
            <v>0</v>
          </cell>
          <cell r="AJ847">
            <v>0</v>
          </cell>
          <cell r="AN847">
            <v>0</v>
          </cell>
          <cell r="AS847">
            <v>0</v>
          </cell>
          <cell r="AW847">
            <v>0</v>
          </cell>
          <cell r="BA847">
            <v>0</v>
          </cell>
          <cell r="BE847">
            <v>0</v>
          </cell>
        </row>
        <row r="849">
          <cell r="E849">
            <v>0</v>
          </cell>
          <cell r="T849">
            <v>0</v>
          </cell>
          <cell r="AB849">
            <v>0</v>
          </cell>
          <cell r="AF849">
            <v>0</v>
          </cell>
          <cell r="AJ849">
            <v>0</v>
          </cell>
          <cell r="AN849">
            <v>0</v>
          </cell>
          <cell r="AS849">
            <v>0</v>
          </cell>
          <cell r="AW849">
            <v>0</v>
          </cell>
          <cell r="BA849">
            <v>0</v>
          </cell>
          <cell r="BE849">
            <v>0</v>
          </cell>
        </row>
        <row r="851">
          <cell r="E851">
            <v>0</v>
          </cell>
          <cell r="T851">
            <v>0</v>
          </cell>
          <cell r="AB851">
            <v>0</v>
          </cell>
          <cell r="AF851">
            <v>0</v>
          </cell>
          <cell r="AJ851">
            <v>0</v>
          </cell>
          <cell r="AN851">
            <v>0</v>
          </cell>
          <cell r="AS851">
            <v>0</v>
          </cell>
          <cell r="AW851">
            <v>0</v>
          </cell>
          <cell r="BA851">
            <v>0</v>
          </cell>
          <cell r="BE851">
            <v>0</v>
          </cell>
        </row>
        <row r="852">
          <cell r="E852">
            <v>0</v>
          </cell>
          <cell r="T852">
            <v>0</v>
          </cell>
          <cell r="AB852">
            <v>0</v>
          </cell>
          <cell r="AF852">
            <v>0</v>
          </cell>
          <cell r="AJ852">
            <v>0</v>
          </cell>
          <cell r="AN852">
            <v>0</v>
          </cell>
          <cell r="AS852">
            <v>0</v>
          </cell>
          <cell r="AW852">
            <v>0</v>
          </cell>
          <cell r="BA852">
            <v>0</v>
          </cell>
          <cell r="BE852">
            <v>0</v>
          </cell>
        </row>
        <row r="853">
          <cell r="E853">
            <v>0</v>
          </cell>
          <cell r="T853">
            <v>0</v>
          </cell>
          <cell r="AB853">
            <v>0</v>
          </cell>
          <cell r="AF853">
            <v>0</v>
          </cell>
          <cell r="AJ853">
            <v>0</v>
          </cell>
          <cell r="AN853">
            <v>0</v>
          </cell>
          <cell r="AS853">
            <v>0</v>
          </cell>
          <cell r="AW853">
            <v>0</v>
          </cell>
          <cell r="BA853">
            <v>0</v>
          </cell>
          <cell r="BE853">
            <v>0</v>
          </cell>
        </row>
        <row r="855">
          <cell r="E855">
            <v>0</v>
          </cell>
          <cell r="T855">
            <v>0</v>
          </cell>
          <cell r="AB855">
            <v>0</v>
          </cell>
          <cell r="AF855">
            <v>0</v>
          </cell>
          <cell r="AJ855">
            <v>0</v>
          </cell>
          <cell r="AN855">
            <v>0</v>
          </cell>
          <cell r="AS855">
            <v>0</v>
          </cell>
          <cell r="AW855">
            <v>0</v>
          </cell>
          <cell r="BA855">
            <v>0</v>
          </cell>
          <cell r="BE855">
            <v>0</v>
          </cell>
        </row>
        <row r="856">
          <cell r="E856">
            <v>0</v>
          </cell>
          <cell r="T856">
            <v>0</v>
          </cell>
          <cell r="AB856">
            <v>0</v>
          </cell>
          <cell r="AF856">
            <v>0</v>
          </cell>
          <cell r="AJ856">
            <v>0</v>
          </cell>
          <cell r="AN856">
            <v>0</v>
          </cell>
          <cell r="AS856">
            <v>0</v>
          </cell>
          <cell r="AW856">
            <v>0</v>
          </cell>
          <cell r="BA856">
            <v>0</v>
          </cell>
          <cell r="BE856">
            <v>0</v>
          </cell>
        </row>
        <row r="857">
          <cell r="E857">
            <v>0</v>
          </cell>
          <cell r="T857">
            <v>0</v>
          </cell>
          <cell r="AB857">
            <v>0</v>
          </cell>
          <cell r="AF857">
            <v>0</v>
          </cell>
          <cell r="AJ857">
            <v>0</v>
          </cell>
          <cell r="AN857">
            <v>0</v>
          </cell>
          <cell r="AS857">
            <v>0</v>
          </cell>
          <cell r="AW857">
            <v>0</v>
          </cell>
          <cell r="BA857">
            <v>0</v>
          </cell>
          <cell r="BE857">
            <v>0</v>
          </cell>
        </row>
        <row r="858">
          <cell r="E858">
            <v>0</v>
          </cell>
          <cell r="T858">
            <v>0</v>
          </cell>
          <cell r="AB858">
            <v>0</v>
          </cell>
          <cell r="AF858">
            <v>0</v>
          </cell>
          <cell r="AJ858">
            <v>0</v>
          </cell>
          <cell r="AN858">
            <v>0</v>
          </cell>
          <cell r="AS858">
            <v>0</v>
          </cell>
          <cell r="AW858">
            <v>0</v>
          </cell>
          <cell r="BA858">
            <v>0</v>
          </cell>
          <cell r="BE858">
            <v>0</v>
          </cell>
        </row>
        <row r="860">
          <cell r="E860">
            <v>0</v>
          </cell>
          <cell r="T860">
            <v>0</v>
          </cell>
          <cell r="AB860">
            <v>0</v>
          </cell>
          <cell r="AF860">
            <v>0</v>
          </cell>
          <cell r="AJ860">
            <v>0</v>
          </cell>
          <cell r="AN860">
            <v>0</v>
          </cell>
          <cell r="AS860">
            <v>0</v>
          </cell>
          <cell r="AW860">
            <v>0</v>
          </cell>
          <cell r="BA860">
            <v>0</v>
          </cell>
          <cell r="BE860">
            <v>0</v>
          </cell>
        </row>
        <row r="861">
          <cell r="E861">
            <v>0</v>
          </cell>
          <cell r="T861">
            <v>0</v>
          </cell>
          <cell r="AB861">
            <v>0</v>
          </cell>
          <cell r="AF861">
            <v>0</v>
          </cell>
          <cell r="AJ861">
            <v>0</v>
          </cell>
          <cell r="AN861">
            <v>0</v>
          </cell>
          <cell r="AS861">
            <v>0</v>
          </cell>
          <cell r="AW861">
            <v>0</v>
          </cell>
          <cell r="BA861">
            <v>0</v>
          </cell>
          <cell r="BE861">
            <v>0</v>
          </cell>
        </row>
        <row r="862">
          <cell r="E862">
            <v>0</v>
          </cell>
          <cell r="T862">
            <v>0</v>
          </cell>
          <cell r="AB862">
            <v>0</v>
          </cell>
          <cell r="AF862">
            <v>0</v>
          </cell>
          <cell r="AJ862">
            <v>0</v>
          </cell>
          <cell r="AN862">
            <v>0</v>
          </cell>
          <cell r="AS862">
            <v>0</v>
          </cell>
          <cell r="AW862">
            <v>0</v>
          </cell>
          <cell r="BA862">
            <v>0</v>
          </cell>
          <cell r="BE862">
            <v>0</v>
          </cell>
        </row>
        <row r="863">
          <cell r="E863">
            <v>0</v>
          </cell>
          <cell r="T863">
            <v>0</v>
          </cell>
          <cell r="AB863">
            <v>0</v>
          </cell>
          <cell r="AF863">
            <v>0</v>
          </cell>
          <cell r="AJ863">
            <v>0</v>
          </cell>
          <cell r="AN863">
            <v>0</v>
          </cell>
          <cell r="AS863">
            <v>0</v>
          </cell>
          <cell r="AW863">
            <v>0</v>
          </cell>
          <cell r="BA863">
            <v>0</v>
          </cell>
          <cell r="BE863">
            <v>0</v>
          </cell>
        </row>
        <row r="865">
          <cell r="E865">
            <v>0</v>
          </cell>
          <cell r="T865">
            <v>0</v>
          </cell>
          <cell r="AB865">
            <v>0</v>
          </cell>
          <cell r="AF865">
            <v>0</v>
          </cell>
          <cell r="AJ865">
            <v>0</v>
          </cell>
          <cell r="AN865">
            <v>0</v>
          </cell>
          <cell r="AS865">
            <v>0</v>
          </cell>
          <cell r="AW865">
            <v>0</v>
          </cell>
          <cell r="BA865">
            <v>0</v>
          </cell>
          <cell r="BE865">
            <v>0</v>
          </cell>
        </row>
        <row r="866">
          <cell r="E866">
            <v>0</v>
          </cell>
          <cell r="T866">
            <v>0</v>
          </cell>
          <cell r="AB866">
            <v>0</v>
          </cell>
          <cell r="AF866">
            <v>0</v>
          </cell>
          <cell r="AJ866">
            <v>0</v>
          </cell>
          <cell r="AN866">
            <v>0</v>
          </cell>
          <cell r="AS866">
            <v>0</v>
          </cell>
          <cell r="AW866">
            <v>0</v>
          </cell>
          <cell r="BA866">
            <v>0</v>
          </cell>
          <cell r="BE866">
            <v>0</v>
          </cell>
        </row>
        <row r="867">
          <cell r="E867">
            <v>0</v>
          </cell>
          <cell r="T867">
            <v>0</v>
          </cell>
          <cell r="AB867">
            <v>0</v>
          </cell>
          <cell r="AF867">
            <v>0</v>
          </cell>
          <cell r="AJ867">
            <v>0</v>
          </cell>
          <cell r="AN867">
            <v>0</v>
          </cell>
          <cell r="AS867">
            <v>0</v>
          </cell>
          <cell r="AW867">
            <v>0</v>
          </cell>
          <cell r="BA867">
            <v>0</v>
          </cell>
          <cell r="BE867">
            <v>0</v>
          </cell>
        </row>
        <row r="868">
          <cell r="E868">
            <v>0</v>
          </cell>
          <cell r="T868">
            <v>0</v>
          </cell>
          <cell r="AB868">
            <v>0</v>
          </cell>
          <cell r="AF868">
            <v>0</v>
          </cell>
          <cell r="AJ868">
            <v>0</v>
          </cell>
          <cell r="AN868">
            <v>0</v>
          </cell>
          <cell r="AS868">
            <v>0</v>
          </cell>
          <cell r="AW868">
            <v>0</v>
          </cell>
          <cell r="BA868">
            <v>0</v>
          </cell>
          <cell r="BE868">
            <v>0</v>
          </cell>
        </row>
        <row r="874">
          <cell r="E874">
            <v>841145.04999999993</v>
          </cell>
          <cell r="T874">
            <v>841145.04999999993</v>
          </cell>
          <cell r="AF874">
            <v>243554.4</v>
          </cell>
          <cell r="AJ874">
            <v>90807.49</v>
          </cell>
          <cell r="AN874">
            <v>0</v>
          </cell>
          <cell r="AS874">
            <v>493666.92</v>
          </cell>
          <cell r="AW874">
            <v>243554.4</v>
          </cell>
          <cell r="BA874">
            <v>0</v>
          </cell>
          <cell r="BE874">
            <v>0</v>
          </cell>
        </row>
        <row r="884">
          <cell r="E884">
            <v>0</v>
          </cell>
          <cell r="T884">
            <v>0</v>
          </cell>
          <cell r="AB884">
            <v>0</v>
          </cell>
          <cell r="AF884">
            <v>0</v>
          </cell>
          <cell r="AJ884">
            <v>0</v>
          </cell>
          <cell r="AN884">
            <v>0</v>
          </cell>
          <cell r="AS884">
            <v>0</v>
          </cell>
          <cell r="AW884">
            <v>0</v>
          </cell>
          <cell r="BA884">
            <v>0</v>
          </cell>
          <cell r="BE884">
            <v>0</v>
          </cell>
        </row>
        <row r="889">
          <cell r="E889">
            <v>0</v>
          </cell>
          <cell r="T889">
            <v>0</v>
          </cell>
          <cell r="AB889">
            <v>0</v>
          </cell>
          <cell r="AF889">
            <v>0</v>
          </cell>
          <cell r="AJ889">
            <v>0</v>
          </cell>
          <cell r="AN889">
            <v>0</v>
          </cell>
          <cell r="AS889">
            <v>0</v>
          </cell>
          <cell r="AW889">
            <v>0</v>
          </cell>
          <cell r="BA889">
            <v>0</v>
          </cell>
          <cell r="BE889">
            <v>0</v>
          </cell>
        </row>
        <row r="891">
          <cell r="E891">
            <v>0</v>
          </cell>
          <cell r="T891">
            <v>0</v>
          </cell>
          <cell r="AB891">
            <v>0</v>
          </cell>
          <cell r="AF891">
            <v>0</v>
          </cell>
          <cell r="AJ891">
            <v>0</v>
          </cell>
          <cell r="AN891">
            <v>0</v>
          </cell>
          <cell r="AS891">
            <v>0</v>
          </cell>
          <cell r="AW891">
            <v>0</v>
          </cell>
          <cell r="BA891">
            <v>0</v>
          </cell>
          <cell r="BE891">
            <v>0</v>
          </cell>
        </row>
        <row r="892">
          <cell r="E892">
            <v>0</v>
          </cell>
          <cell r="T892">
            <v>0</v>
          </cell>
          <cell r="AB892">
            <v>0</v>
          </cell>
          <cell r="AF892">
            <v>0</v>
          </cell>
          <cell r="AJ892">
            <v>0</v>
          </cell>
          <cell r="AN892">
            <v>0</v>
          </cell>
          <cell r="AS892">
            <v>0</v>
          </cell>
          <cell r="AW892">
            <v>0</v>
          </cell>
          <cell r="BA892">
            <v>0</v>
          </cell>
          <cell r="BE892">
            <v>0</v>
          </cell>
        </row>
        <row r="893">
          <cell r="E893">
            <v>0</v>
          </cell>
          <cell r="T893">
            <v>0</v>
          </cell>
          <cell r="AB893">
            <v>0</v>
          </cell>
          <cell r="AF893">
            <v>0</v>
          </cell>
          <cell r="AJ893">
            <v>0</v>
          </cell>
          <cell r="AN893">
            <v>0</v>
          </cell>
          <cell r="AS893">
            <v>0</v>
          </cell>
          <cell r="AW893">
            <v>0</v>
          </cell>
          <cell r="BA893">
            <v>0</v>
          </cell>
          <cell r="BE893">
            <v>0</v>
          </cell>
        </row>
        <row r="895">
          <cell r="E895">
            <v>0</v>
          </cell>
          <cell r="T895">
            <v>0</v>
          </cell>
          <cell r="AB895">
            <v>0</v>
          </cell>
          <cell r="AF895">
            <v>0</v>
          </cell>
          <cell r="AJ895">
            <v>0</v>
          </cell>
          <cell r="AN895">
            <v>0</v>
          </cell>
          <cell r="AS895">
            <v>0</v>
          </cell>
          <cell r="AW895">
            <v>0</v>
          </cell>
          <cell r="BA895">
            <v>0</v>
          </cell>
          <cell r="BE895">
            <v>0</v>
          </cell>
        </row>
        <row r="897">
          <cell r="E897">
            <v>0</v>
          </cell>
          <cell r="T897">
            <v>0</v>
          </cell>
          <cell r="AB897">
            <v>0</v>
          </cell>
          <cell r="AF897">
            <v>0</v>
          </cell>
          <cell r="AJ897">
            <v>0</v>
          </cell>
          <cell r="AN897">
            <v>0</v>
          </cell>
          <cell r="AS897">
            <v>0</v>
          </cell>
          <cell r="AW897">
            <v>0</v>
          </cell>
          <cell r="BA897">
            <v>0</v>
          </cell>
          <cell r="BE897">
            <v>0</v>
          </cell>
        </row>
        <row r="899">
          <cell r="E899">
            <v>0</v>
          </cell>
          <cell r="T899">
            <v>0</v>
          </cell>
          <cell r="AB899">
            <v>0</v>
          </cell>
          <cell r="AF899">
            <v>0</v>
          </cell>
          <cell r="AJ899">
            <v>0</v>
          </cell>
          <cell r="AN899">
            <v>0</v>
          </cell>
          <cell r="AS899">
            <v>0</v>
          </cell>
          <cell r="AW899">
            <v>0</v>
          </cell>
          <cell r="BA899">
            <v>0</v>
          </cell>
          <cell r="BE899">
            <v>0</v>
          </cell>
        </row>
        <row r="901">
          <cell r="E901">
            <v>0</v>
          </cell>
          <cell r="T901">
            <v>0</v>
          </cell>
          <cell r="AB901">
            <v>0</v>
          </cell>
          <cell r="AF901">
            <v>0</v>
          </cell>
          <cell r="AJ901">
            <v>0</v>
          </cell>
          <cell r="AN901">
            <v>0</v>
          </cell>
          <cell r="AS901">
            <v>0</v>
          </cell>
          <cell r="AW901">
            <v>0</v>
          </cell>
          <cell r="BA901">
            <v>0</v>
          </cell>
          <cell r="BE901">
            <v>0</v>
          </cell>
        </row>
        <row r="902">
          <cell r="E902">
            <v>98000</v>
          </cell>
          <cell r="T902">
            <v>98000</v>
          </cell>
          <cell r="AB902">
            <v>0</v>
          </cell>
          <cell r="AF902">
            <v>0</v>
          </cell>
          <cell r="AJ902">
            <v>98000</v>
          </cell>
          <cell r="AN902">
            <v>0</v>
          </cell>
          <cell r="AS902">
            <v>0</v>
          </cell>
          <cell r="AW902">
            <v>0</v>
          </cell>
          <cell r="BA902">
            <v>98000</v>
          </cell>
        </row>
        <row r="903">
          <cell r="E903">
            <v>0</v>
          </cell>
          <cell r="T903">
            <v>0</v>
          </cell>
          <cell r="AB903">
            <v>0</v>
          </cell>
          <cell r="AF903">
            <v>0</v>
          </cell>
          <cell r="AJ903">
            <v>0</v>
          </cell>
          <cell r="AN903">
            <v>0</v>
          </cell>
          <cell r="AS903">
            <v>0</v>
          </cell>
          <cell r="AW903">
            <v>0</v>
          </cell>
          <cell r="BA903">
            <v>0</v>
          </cell>
          <cell r="BE903">
            <v>0</v>
          </cell>
        </row>
        <row r="904">
          <cell r="E904">
            <v>0</v>
          </cell>
          <cell r="T904">
            <v>0</v>
          </cell>
          <cell r="AB904">
            <v>0</v>
          </cell>
          <cell r="AF904">
            <v>0</v>
          </cell>
          <cell r="AJ904">
            <v>0</v>
          </cell>
          <cell r="AN904">
            <v>0</v>
          </cell>
          <cell r="AS904">
            <v>0</v>
          </cell>
          <cell r="AW904">
            <v>0</v>
          </cell>
          <cell r="BA904">
            <v>0</v>
          </cell>
          <cell r="BE904">
            <v>0</v>
          </cell>
        </row>
        <row r="906">
          <cell r="E906">
            <v>0</v>
          </cell>
          <cell r="T906">
            <v>0</v>
          </cell>
          <cell r="AB906">
            <v>0</v>
          </cell>
          <cell r="AF906">
            <v>0</v>
          </cell>
          <cell r="AJ906">
            <v>0</v>
          </cell>
          <cell r="AN906">
            <v>0</v>
          </cell>
          <cell r="AS906">
            <v>0</v>
          </cell>
          <cell r="AW906">
            <v>0</v>
          </cell>
          <cell r="BA906">
            <v>0</v>
          </cell>
          <cell r="BE906">
            <v>0</v>
          </cell>
        </row>
        <row r="907">
          <cell r="E907">
            <v>0</v>
          </cell>
          <cell r="T907">
            <v>0</v>
          </cell>
          <cell r="AB907">
            <v>0</v>
          </cell>
          <cell r="AF907">
            <v>0</v>
          </cell>
          <cell r="AJ907">
            <v>0</v>
          </cell>
          <cell r="AN907">
            <v>0</v>
          </cell>
          <cell r="AS907">
            <v>0</v>
          </cell>
          <cell r="AW907">
            <v>0</v>
          </cell>
          <cell r="BA907">
            <v>0</v>
          </cell>
          <cell r="BE907">
            <v>0</v>
          </cell>
        </row>
        <row r="908">
          <cell r="E908">
            <v>0</v>
          </cell>
          <cell r="T908">
            <v>0</v>
          </cell>
          <cell r="AB908">
            <v>0</v>
          </cell>
          <cell r="AF908">
            <v>0</v>
          </cell>
          <cell r="AJ908">
            <v>0</v>
          </cell>
          <cell r="AN908">
            <v>0</v>
          </cell>
          <cell r="AS908">
            <v>0</v>
          </cell>
          <cell r="AW908">
            <v>0</v>
          </cell>
          <cell r="BA908">
            <v>0</v>
          </cell>
          <cell r="BE908">
            <v>0</v>
          </cell>
        </row>
        <row r="909">
          <cell r="E909">
            <v>0</v>
          </cell>
          <cell r="T909">
            <v>0</v>
          </cell>
          <cell r="AB909">
            <v>0</v>
          </cell>
          <cell r="AF909">
            <v>0</v>
          </cell>
          <cell r="AJ909">
            <v>0</v>
          </cell>
          <cell r="AN909">
            <v>0</v>
          </cell>
          <cell r="AS909">
            <v>0</v>
          </cell>
          <cell r="AW909">
            <v>0</v>
          </cell>
          <cell r="BA909">
            <v>0</v>
          </cell>
          <cell r="BE909">
            <v>0</v>
          </cell>
        </row>
        <row r="911">
          <cell r="E911">
            <v>0</v>
          </cell>
          <cell r="T911">
            <v>0</v>
          </cell>
          <cell r="AB911">
            <v>0</v>
          </cell>
          <cell r="AF911">
            <v>0</v>
          </cell>
          <cell r="AJ911">
            <v>0</v>
          </cell>
          <cell r="AN911">
            <v>0</v>
          </cell>
          <cell r="AS911">
            <v>0</v>
          </cell>
          <cell r="AW911">
            <v>0</v>
          </cell>
          <cell r="BA911">
            <v>0</v>
          </cell>
          <cell r="BE911">
            <v>0</v>
          </cell>
        </row>
        <row r="912">
          <cell r="E912">
            <v>0</v>
          </cell>
          <cell r="T912">
            <v>0</v>
          </cell>
          <cell r="AB912">
            <v>0</v>
          </cell>
          <cell r="AF912">
            <v>0</v>
          </cell>
          <cell r="AJ912">
            <v>0</v>
          </cell>
          <cell r="AN912">
            <v>0</v>
          </cell>
          <cell r="AS912">
            <v>0</v>
          </cell>
          <cell r="AW912">
            <v>0</v>
          </cell>
          <cell r="BA912">
            <v>0</v>
          </cell>
          <cell r="BE912">
            <v>0</v>
          </cell>
        </row>
        <row r="994">
          <cell r="E994">
            <v>0</v>
          </cell>
          <cell r="T994">
            <v>0</v>
          </cell>
          <cell r="AB994">
            <v>0</v>
          </cell>
          <cell r="AF994">
            <v>0</v>
          </cell>
          <cell r="AJ994">
            <v>0</v>
          </cell>
          <cell r="AN994">
            <v>0</v>
          </cell>
          <cell r="AS994">
            <v>0</v>
          </cell>
          <cell r="AW994">
            <v>0</v>
          </cell>
          <cell r="BA994">
            <v>0</v>
          </cell>
          <cell r="BE994">
            <v>0</v>
          </cell>
        </row>
        <row r="995">
          <cell r="E995">
            <v>0</v>
          </cell>
          <cell r="T995">
            <v>0</v>
          </cell>
          <cell r="AB995">
            <v>0</v>
          </cell>
          <cell r="AF995">
            <v>0</v>
          </cell>
          <cell r="AJ995">
            <v>0</v>
          </cell>
          <cell r="AN995">
            <v>0</v>
          </cell>
          <cell r="AS995">
            <v>0</v>
          </cell>
          <cell r="AW995">
            <v>0</v>
          </cell>
          <cell r="BA995">
            <v>0</v>
          </cell>
          <cell r="BE995">
            <v>0</v>
          </cell>
        </row>
        <row r="996">
          <cell r="E996">
            <v>0</v>
          </cell>
          <cell r="T996">
            <v>0</v>
          </cell>
          <cell r="AB996">
            <v>0</v>
          </cell>
          <cell r="AF996">
            <v>0</v>
          </cell>
          <cell r="AJ996">
            <v>0</v>
          </cell>
          <cell r="AN996">
            <v>0</v>
          </cell>
          <cell r="AS996">
            <v>0</v>
          </cell>
          <cell r="AW996">
            <v>0</v>
          </cell>
          <cell r="BA996">
            <v>0</v>
          </cell>
          <cell r="BE996">
            <v>0</v>
          </cell>
        </row>
        <row r="997">
          <cell r="E997">
            <v>0</v>
          </cell>
          <cell r="T997">
            <v>0</v>
          </cell>
          <cell r="AB997">
            <v>0</v>
          </cell>
          <cell r="AF997">
            <v>0</v>
          </cell>
          <cell r="AJ997">
            <v>0</v>
          </cell>
          <cell r="AN997">
            <v>0</v>
          </cell>
          <cell r="AS997">
            <v>0</v>
          </cell>
          <cell r="AW997">
            <v>0</v>
          </cell>
          <cell r="BA997">
            <v>0</v>
          </cell>
          <cell r="BE997">
            <v>0</v>
          </cell>
        </row>
        <row r="998">
          <cell r="E998">
            <v>0</v>
          </cell>
          <cell r="T998">
            <v>0</v>
          </cell>
          <cell r="AB998">
            <v>0</v>
          </cell>
          <cell r="AF998">
            <v>0</v>
          </cell>
          <cell r="AJ998">
            <v>0</v>
          </cell>
          <cell r="AN998">
            <v>0</v>
          </cell>
          <cell r="AS998">
            <v>0</v>
          </cell>
          <cell r="AW998">
            <v>0</v>
          </cell>
          <cell r="BA998">
            <v>0</v>
          </cell>
          <cell r="BE998">
            <v>0</v>
          </cell>
        </row>
      </sheetData>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S"/>
      <sheetName val="MOOE"/>
      <sheetName val="MOOE-REG "/>
      <sheetName val="OA"/>
      <sheetName val="RICE"/>
      <sheetName val="E-RICE "/>
      <sheetName val="HVCDP"/>
      <sheetName val="CORN"/>
      <sheetName val="RBO"/>
      <sheetName val="4H"/>
      <sheetName val="LIVESTOCK"/>
      <sheetName val="VESETS"/>
      <sheetName val="COMMODITIES"/>
      <sheetName val="PS REGULAR"/>
      <sheetName val="DISB"/>
      <sheetName val="REGULA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C24">
            <v>206040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13"/>
  </sheetPr>
  <dimension ref="A1:AE216"/>
  <sheetViews>
    <sheetView tabSelected="1" topLeftCell="I12" zoomScale="90" zoomScaleNormal="90" zoomScaleSheetLayoutView="70" workbookViewId="0">
      <selection activeCell="J45" sqref="J45"/>
    </sheetView>
  </sheetViews>
  <sheetFormatPr defaultRowHeight="12.75"/>
  <cols>
    <col min="1" max="1" width="2.42578125" style="1376" hidden="1" customWidth="1"/>
    <col min="2" max="4" width="5.7109375" style="1534" customWidth="1"/>
    <col min="5" max="5" width="4.5703125" style="1534" customWidth="1"/>
    <col min="6" max="6" width="14.140625" style="1534" customWidth="1"/>
    <col min="7" max="7" width="3.28515625" style="1534" customWidth="1"/>
    <col min="8" max="8" width="3.5703125" style="1534" customWidth="1"/>
    <col min="9" max="9" width="12" style="1534" customWidth="1"/>
    <col min="10" max="10" width="12.5703125" style="1534" customWidth="1"/>
    <col min="11" max="11" width="13.28515625" style="1376" customWidth="1"/>
    <col min="12" max="12" width="16.28515625" style="1376" customWidth="1"/>
    <col min="13" max="14" width="14.140625" style="1536" customWidth="1"/>
    <col min="15" max="17" width="14.28515625" style="1536" customWidth="1"/>
    <col min="18" max="18" width="16.7109375" style="1536" customWidth="1"/>
    <col min="19" max="19" width="14.28515625" style="1536" customWidth="1"/>
    <col min="20" max="20" width="12.85546875" style="1536" customWidth="1"/>
    <col min="21" max="21" width="18.85546875" style="1536" customWidth="1"/>
    <col min="22" max="256" width="9.140625" style="1376"/>
    <col min="257" max="257" width="2.42578125" style="1376" customWidth="1"/>
    <col min="258" max="260" width="5.7109375" style="1376" customWidth="1"/>
    <col min="261" max="261" width="4.5703125" style="1376" customWidth="1"/>
    <col min="262" max="262" width="14.140625" style="1376" customWidth="1"/>
    <col min="263" max="263" width="3.28515625" style="1376" customWidth="1"/>
    <col min="264" max="264" width="3.5703125" style="1376" customWidth="1"/>
    <col min="265" max="265" width="12" style="1376" customWidth="1"/>
    <col min="266" max="266" width="12.5703125" style="1376" customWidth="1"/>
    <col min="267" max="267" width="13.28515625" style="1376" customWidth="1"/>
    <col min="268" max="268" width="16.28515625" style="1376" customWidth="1"/>
    <col min="269" max="270" width="14.140625" style="1376" customWidth="1"/>
    <col min="271" max="273" width="14.28515625" style="1376" customWidth="1"/>
    <col min="274" max="274" width="16.7109375" style="1376" customWidth="1"/>
    <col min="275" max="275" width="14.28515625" style="1376" customWidth="1"/>
    <col min="276" max="276" width="12.85546875" style="1376" customWidth="1"/>
    <col min="277" max="277" width="18.85546875" style="1376" customWidth="1"/>
    <col min="278" max="512" width="9.140625" style="1376"/>
    <col min="513" max="513" width="2.42578125" style="1376" customWidth="1"/>
    <col min="514" max="516" width="5.7109375" style="1376" customWidth="1"/>
    <col min="517" max="517" width="4.5703125" style="1376" customWidth="1"/>
    <col min="518" max="518" width="14.140625" style="1376" customWidth="1"/>
    <col min="519" max="519" width="3.28515625" style="1376" customWidth="1"/>
    <col min="520" max="520" width="3.5703125" style="1376" customWidth="1"/>
    <col min="521" max="521" width="12" style="1376" customWidth="1"/>
    <col min="522" max="522" width="12.5703125" style="1376" customWidth="1"/>
    <col min="523" max="523" width="13.28515625" style="1376" customWidth="1"/>
    <col min="524" max="524" width="16.28515625" style="1376" customWidth="1"/>
    <col min="525" max="526" width="14.140625" style="1376" customWidth="1"/>
    <col min="527" max="529" width="14.28515625" style="1376" customWidth="1"/>
    <col min="530" max="530" width="16.7109375" style="1376" customWidth="1"/>
    <col min="531" max="531" width="14.28515625" style="1376" customWidth="1"/>
    <col min="532" max="532" width="12.85546875" style="1376" customWidth="1"/>
    <col min="533" max="533" width="18.85546875" style="1376" customWidth="1"/>
    <col min="534" max="768" width="9.140625" style="1376"/>
    <col min="769" max="769" width="2.42578125" style="1376" customWidth="1"/>
    <col min="770" max="772" width="5.7109375" style="1376" customWidth="1"/>
    <col min="773" max="773" width="4.5703125" style="1376" customWidth="1"/>
    <col min="774" max="774" width="14.140625" style="1376" customWidth="1"/>
    <col min="775" max="775" width="3.28515625" style="1376" customWidth="1"/>
    <col min="776" max="776" width="3.5703125" style="1376" customWidth="1"/>
    <col min="777" max="777" width="12" style="1376" customWidth="1"/>
    <col min="778" max="778" width="12.5703125" style="1376" customWidth="1"/>
    <col min="779" max="779" width="13.28515625" style="1376" customWidth="1"/>
    <col min="780" max="780" width="16.28515625" style="1376" customWidth="1"/>
    <col min="781" max="782" width="14.140625" style="1376" customWidth="1"/>
    <col min="783" max="785" width="14.28515625" style="1376" customWidth="1"/>
    <col min="786" max="786" width="16.7109375" style="1376" customWidth="1"/>
    <col min="787" max="787" width="14.28515625" style="1376" customWidth="1"/>
    <col min="788" max="788" width="12.85546875" style="1376" customWidth="1"/>
    <col min="789" max="789" width="18.85546875" style="1376" customWidth="1"/>
    <col min="790" max="1024" width="9.140625" style="1376"/>
    <col min="1025" max="1025" width="2.42578125" style="1376" customWidth="1"/>
    <col min="1026" max="1028" width="5.7109375" style="1376" customWidth="1"/>
    <col min="1029" max="1029" width="4.5703125" style="1376" customWidth="1"/>
    <col min="1030" max="1030" width="14.140625" style="1376" customWidth="1"/>
    <col min="1031" max="1031" width="3.28515625" style="1376" customWidth="1"/>
    <col min="1032" max="1032" width="3.5703125" style="1376" customWidth="1"/>
    <col min="1033" max="1033" width="12" style="1376" customWidth="1"/>
    <col min="1034" max="1034" width="12.5703125" style="1376" customWidth="1"/>
    <col min="1035" max="1035" width="13.28515625" style="1376" customWidth="1"/>
    <col min="1036" max="1036" width="16.28515625" style="1376" customWidth="1"/>
    <col min="1037" max="1038" width="14.140625" style="1376" customWidth="1"/>
    <col min="1039" max="1041" width="14.28515625" style="1376" customWidth="1"/>
    <col min="1042" max="1042" width="16.7109375" style="1376" customWidth="1"/>
    <col min="1043" max="1043" width="14.28515625" style="1376" customWidth="1"/>
    <col min="1044" max="1044" width="12.85546875" style="1376" customWidth="1"/>
    <col min="1045" max="1045" width="18.85546875" style="1376" customWidth="1"/>
    <col min="1046" max="1280" width="9.140625" style="1376"/>
    <col min="1281" max="1281" width="2.42578125" style="1376" customWidth="1"/>
    <col min="1282" max="1284" width="5.7109375" style="1376" customWidth="1"/>
    <col min="1285" max="1285" width="4.5703125" style="1376" customWidth="1"/>
    <col min="1286" max="1286" width="14.140625" style="1376" customWidth="1"/>
    <col min="1287" max="1287" width="3.28515625" style="1376" customWidth="1"/>
    <col min="1288" max="1288" width="3.5703125" style="1376" customWidth="1"/>
    <col min="1289" max="1289" width="12" style="1376" customWidth="1"/>
    <col min="1290" max="1290" width="12.5703125" style="1376" customWidth="1"/>
    <col min="1291" max="1291" width="13.28515625" style="1376" customWidth="1"/>
    <col min="1292" max="1292" width="16.28515625" style="1376" customWidth="1"/>
    <col min="1293" max="1294" width="14.140625" style="1376" customWidth="1"/>
    <col min="1295" max="1297" width="14.28515625" style="1376" customWidth="1"/>
    <col min="1298" max="1298" width="16.7109375" style="1376" customWidth="1"/>
    <col min="1299" max="1299" width="14.28515625" style="1376" customWidth="1"/>
    <col min="1300" max="1300" width="12.85546875" style="1376" customWidth="1"/>
    <col min="1301" max="1301" width="18.85546875" style="1376" customWidth="1"/>
    <col min="1302" max="1536" width="9.140625" style="1376"/>
    <col min="1537" max="1537" width="2.42578125" style="1376" customWidth="1"/>
    <col min="1538" max="1540" width="5.7109375" style="1376" customWidth="1"/>
    <col min="1541" max="1541" width="4.5703125" style="1376" customWidth="1"/>
    <col min="1542" max="1542" width="14.140625" style="1376" customWidth="1"/>
    <col min="1543" max="1543" width="3.28515625" style="1376" customWidth="1"/>
    <col min="1544" max="1544" width="3.5703125" style="1376" customWidth="1"/>
    <col min="1545" max="1545" width="12" style="1376" customWidth="1"/>
    <col min="1546" max="1546" width="12.5703125" style="1376" customWidth="1"/>
    <col min="1547" max="1547" width="13.28515625" style="1376" customWidth="1"/>
    <col min="1548" max="1548" width="16.28515625" style="1376" customWidth="1"/>
    <col min="1549" max="1550" width="14.140625" style="1376" customWidth="1"/>
    <col min="1551" max="1553" width="14.28515625" style="1376" customWidth="1"/>
    <col min="1554" max="1554" width="16.7109375" style="1376" customWidth="1"/>
    <col min="1555" max="1555" width="14.28515625" style="1376" customWidth="1"/>
    <col min="1556" max="1556" width="12.85546875" style="1376" customWidth="1"/>
    <col min="1557" max="1557" width="18.85546875" style="1376" customWidth="1"/>
    <col min="1558" max="1792" width="9.140625" style="1376"/>
    <col min="1793" max="1793" width="2.42578125" style="1376" customWidth="1"/>
    <col min="1794" max="1796" width="5.7109375" style="1376" customWidth="1"/>
    <col min="1797" max="1797" width="4.5703125" style="1376" customWidth="1"/>
    <col min="1798" max="1798" width="14.140625" style="1376" customWidth="1"/>
    <col min="1799" max="1799" width="3.28515625" style="1376" customWidth="1"/>
    <col min="1800" max="1800" width="3.5703125" style="1376" customWidth="1"/>
    <col min="1801" max="1801" width="12" style="1376" customWidth="1"/>
    <col min="1802" max="1802" width="12.5703125" style="1376" customWidth="1"/>
    <col min="1803" max="1803" width="13.28515625" style="1376" customWidth="1"/>
    <col min="1804" max="1804" width="16.28515625" style="1376" customWidth="1"/>
    <col min="1805" max="1806" width="14.140625" style="1376" customWidth="1"/>
    <col min="1807" max="1809" width="14.28515625" style="1376" customWidth="1"/>
    <col min="1810" max="1810" width="16.7109375" style="1376" customWidth="1"/>
    <col min="1811" max="1811" width="14.28515625" style="1376" customWidth="1"/>
    <col min="1812" max="1812" width="12.85546875" style="1376" customWidth="1"/>
    <col min="1813" max="1813" width="18.85546875" style="1376" customWidth="1"/>
    <col min="1814" max="2048" width="9.140625" style="1376"/>
    <col min="2049" max="2049" width="2.42578125" style="1376" customWidth="1"/>
    <col min="2050" max="2052" width="5.7109375" style="1376" customWidth="1"/>
    <col min="2053" max="2053" width="4.5703125" style="1376" customWidth="1"/>
    <col min="2054" max="2054" width="14.140625" style="1376" customWidth="1"/>
    <col min="2055" max="2055" width="3.28515625" style="1376" customWidth="1"/>
    <col min="2056" max="2056" width="3.5703125" style="1376" customWidth="1"/>
    <col min="2057" max="2057" width="12" style="1376" customWidth="1"/>
    <col min="2058" max="2058" width="12.5703125" style="1376" customWidth="1"/>
    <col min="2059" max="2059" width="13.28515625" style="1376" customWidth="1"/>
    <col min="2060" max="2060" width="16.28515625" style="1376" customWidth="1"/>
    <col min="2061" max="2062" width="14.140625" style="1376" customWidth="1"/>
    <col min="2063" max="2065" width="14.28515625" style="1376" customWidth="1"/>
    <col min="2066" max="2066" width="16.7109375" style="1376" customWidth="1"/>
    <col min="2067" max="2067" width="14.28515625" style="1376" customWidth="1"/>
    <col min="2068" max="2068" width="12.85546875" style="1376" customWidth="1"/>
    <col min="2069" max="2069" width="18.85546875" style="1376" customWidth="1"/>
    <col min="2070" max="2304" width="9.140625" style="1376"/>
    <col min="2305" max="2305" width="2.42578125" style="1376" customWidth="1"/>
    <col min="2306" max="2308" width="5.7109375" style="1376" customWidth="1"/>
    <col min="2309" max="2309" width="4.5703125" style="1376" customWidth="1"/>
    <col min="2310" max="2310" width="14.140625" style="1376" customWidth="1"/>
    <col min="2311" max="2311" width="3.28515625" style="1376" customWidth="1"/>
    <col min="2312" max="2312" width="3.5703125" style="1376" customWidth="1"/>
    <col min="2313" max="2313" width="12" style="1376" customWidth="1"/>
    <col min="2314" max="2314" width="12.5703125" style="1376" customWidth="1"/>
    <col min="2315" max="2315" width="13.28515625" style="1376" customWidth="1"/>
    <col min="2316" max="2316" width="16.28515625" style="1376" customWidth="1"/>
    <col min="2317" max="2318" width="14.140625" style="1376" customWidth="1"/>
    <col min="2319" max="2321" width="14.28515625" style="1376" customWidth="1"/>
    <col min="2322" max="2322" width="16.7109375" style="1376" customWidth="1"/>
    <col min="2323" max="2323" width="14.28515625" style="1376" customWidth="1"/>
    <col min="2324" max="2324" width="12.85546875" style="1376" customWidth="1"/>
    <col min="2325" max="2325" width="18.85546875" style="1376" customWidth="1"/>
    <col min="2326" max="2560" width="9.140625" style="1376"/>
    <col min="2561" max="2561" width="2.42578125" style="1376" customWidth="1"/>
    <col min="2562" max="2564" width="5.7109375" style="1376" customWidth="1"/>
    <col min="2565" max="2565" width="4.5703125" style="1376" customWidth="1"/>
    <col min="2566" max="2566" width="14.140625" style="1376" customWidth="1"/>
    <col min="2567" max="2567" width="3.28515625" style="1376" customWidth="1"/>
    <col min="2568" max="2568" width="3.5703125" style="1376" customWidth="1"/>
    <col min="2569" max="2569" width="12" style="1376" customWidth="1"/>
    <col min="2570" max="2570" width="12.5703125" style="1376" customWidth="1"/>
    <col min="2571" max="2571" width="13.28515625" style="1376" customWidth="1"/>
    <col min="2572" max="2572" width="16.28515625" style="1376" customWidth="1"/>
    <col min="2573" max="2574" width="14.140625" style="1376" customWidth="1"/>
    <col min="2575" max="2577" width="14.28515625" style="1376" customWidth="1"/>
    <col min="2578" max="2578" width="16.7109375" style="1376" customWidth="1"/>
    <col min="2579" max="2579" width="14.28515625" style="1376" customWidth="1"/>
    <col min="2580" max="2580" width="12.85546875" style="1376" customWidth="1"/>
    <col min="2581" max="2581" width="18.85546875" style="1376" customWidth="1"/>
    <col min="2582" max="2816" width="9.140625" style="1376"/>
    <col min="2817" max="2817" width="2.42578125" style="1376" customWidth="1"/>
    <col min="2818" max="2820" width="5.7109375" style="1376" customWidth="1"/>
    <col min="2821" max="2821" width="4.5703125" style="1376" customWidth="1"/>
    <col min="2822" max="2822" width="14.140625" style="1376" customWidth="1"/>
    <col min="2823" max="2823" width="3.28515625" style="1376" customWidth="1"/>
    <col min="2824" max="2824" width="3.5703125" style="1376" customWidth="1"/>
    <col min="2825" max="2825" width="12" style="1376" customWidth="1"/>
    <col min="2826" max="2826" width="12.5703125" style="1376" customWidth="1"/>
    <col min="2827" max="2827" width="13.28515625" style="1376" customWidth="1"/>
    <col min="2828" max="2828" width="16.28515625" style="1376" customWidth="1"/>
    <col min="2829" max="2830" width="14.140625" style="1376" customWidth="1"/>
    <col min="2831" max="2833" width="14.28515625" style="1376" customWidth="1"/>
    <col min="2834" max="2834" width="16.7109375" style="1376" customWidth="1"/>
    <col min="2835" max="2835" width="14.28515625" style="1376" customWidth="1"/>
    <col min="2836" max="2836" width="12.85546875" style="1376" customWidth="1"/>
    <col min="2837" max="2837" width="18.85546875" style="1376" customWidth="1"/>
    <col min="2838" max="3072" width="9.140625" style="1376"/>
    <col min="3073" max="3073" width="2.42578125" style="1376" customWidth="1"/>
    <col min="3074" max="3076" width="5.7109375" style="1376" customWidth="1"/>
    <col min="3077" max="3077" width="4.5703125" style="1376" customWidth="1"/>
    <col min="3078" max="3078" width="14.140625" style="1376" customWidth="1"/>
    <col min="3079" max="3079" width="3.28515625" style="1376" customWidth="1"/>
    <col min="3080" max="3080" width="3.5703125" style="1376" customWidth="1"/>
    <col min="3081" max="3081" width="12" style="1376" customWidth="1"/>
    <col min="3082" max="3082" width="12.5703125" style="1376" customWidth="1"/>
    <col min="3083" max="3083" width="13.28515625" style="1376" customWidth="1"/>
    <col min="3084" max="3084" width="16.28515625" style="1376" customWidth="1"/>
    <col min="3085" max="3086" width="14.140625" style="1376" customWidth="1"/>
    <col min="3087" max="3089" width="14.28515625" style="1376" customWidth="1"/>
    <col min="3090" max="3090" width="16.7109375" style="1376" customWidth="1"/>
    <col min="3091" max="3091" width="14.28515625" style="1376" customWidth="1"/>
    <col min="3092" max="3092" width="12.85546875" style="1376" customWidth="1"/>
    <col min="3093" max="3093" width="18.85546875" style="1376" customWidth="1"/>
    <col min="3094" max="3328" width="9.140625" style="1376"/>
    <col min="3329" max="3329" width="2.42578125" style="1376" customWidth="1"/>
    <col min="3330" max="3332" width="5.7109375" style="1376" customWidth="1"/>
    <col min="3333" max="3333" width="4.5703125" style="1376" customWidth="1"/>
    <col min="3334" max="3334" width="14.140625" style="1376" customWidth="1"/>
    <col min="3335" max="3335" width="3.28515625" style="1376" customWidth="1"/>
    <col min="3336" max="3336" width="3.5703125" style="1376" customWidth="1"/>
    <col min="3337" max="3337" width="12" style="1376" customWidth="1"/>
    <col min="3338" max="3338" width="12.5703125" style="1376" customWidth="1"/>
    <col min="3339" max="3339" width="13.28515625" style="1376" customWidth="1"/>
    <col min="3340" max="3340" width="16.28515625" style="1376" customWidth="1"/>
    <col min="3341" max="3342" width="14.140625" style="1376" customWidth="1"/>
    <col min="3343" max="3345" width="14.28515625" style="1376" customWidth="1"/>
    <col min="3346" max="3346" width="16.7109375" style="1376" customWidth="1"/>
    <col min="3347" max="3347" width="14.28515625" style="1376" customWidth="1"/>
    <col min="3348" max="3348" width="12.85546875" style="1376" customWidth="1"/>
    <col min="3349" max="3349" width="18.85546875" style="1376" customWidth="1"/>
    <col min="3350" max="3584" width="9.140625" style="1376"/>
    <col min="3585" max="3585" width="2.42578125" style="1376" customWidth="1"/>
    <col min="3586" max="3588" width="5.7109375" style="1376" customWidth="1"/>
    <col min="3589" max="3589" width="4.5703125" style="1376" customWidth="1"/>
    <col min="3590" max="3590" width="14.140625" style="1376" customWidth="1"/>
    <col min="3591" max="3591" width="3.28515625" style="1376" customWidth="1"/>
    <col min="3592" max="3592" width="3.5703125" style="1376" customWidth="1"/>
    <col min="3593" max="3593" width="12" style="1376" customWidth="1"/>
    <col min="3594" max="3594" width="12.5703125" style="1376" customWidth="1"/>
    <col min="3595" max="3595" width="13.28515625" style="1376" customWidth="1"/>
    <col min="3596" max="3596" width="16.28515625" style="1376" customWidth="1"/>
    <col min="3597" max="3598" width="14.140625" style="1376" customWidth="1"/>
    <col min="3599" max="3601" width="14.28515625" style="1376" customWidth="1"/>
    <col min="3602" max="3602" width="16.7109375" style="1376" customWidth="1"/>
    <col min="3603" max="3603" width="14.28515625" style="1376" customWidth="1"/>
    <col min="3604" max="3604" width="12.85546875" style="1376" customWidth="1"/>
    <col min="3605" max="3605" width="18.85546875" style="1376" customWidth="1"/>
    <col min="3606" max="3840" width="9.140625" style="1376"/>
    <col min="3841" max="3841" width="2.42578125" style="1376" customWidth="1"/>
    <col min="3842" max="3844" width="5.7109375" style="1376" customWidth="1"/>
    <col min="3845" max="3845" width="4.5703125" style="1376" customWidth="1"/>
    <col min="3846" max="3846" width="14.140625" style="1376" customWidth="1"/>
    <col min="3847" max="3847" width="3.28515625" style="1376" customWidth="1"/>
    <col min="3848" max="3848" width="3.5703125" style="1376" customWidth="1"/>
    <col min="3849" max="3849" width="12" style="1376" customWidth="1"/>
    <col min="3850" max="3850" width="12.5703125" style="1376" customWidth="1"/>
    <col min="3851" max="3851" width="13.28515625" style="1376" customWidth="1"/>
    <col min="3852" max="3852" width="16.28515625" style="1376" customWidth="1"/>
    <col min="3853" max="3854" width="14.140625" style="1376" customWidth="1"/>
    <col min="3855" max="3857" width="14.28515625" style="1376" customWidth="1"/>
    <col min="3858" max="3858" width="16.7109375" style="1376" customWidth="1"/>
    <col min="3859" max="3859" width="14.28515625" style="1376" customWidth="1"/>
    <col min="3860" max="3860" width="12.85546875" style="1376" customWidth="1"/>
    <col min="3861" max="3861" width="18.85546875" style="1376" customWidth="1"/>
    <col min="3862" max="4096" width="9.140625" style="1376"/>
    <col min="4097" max="4097" width="2.42578125" style="1376" customWidth="1"/>
    <col min="4098" max="4100" width="5.7109375" style="1376" customWidth="1"/>
    <col min="4101" max="4101" width="4.5703125" style="1376" customWidth="1"/>
    <col min="4102" max="4102" width="14.140625" style="1376" customWidth="1"/>
    <col min="4103" max="4103" width="3.28515625" style="1376" customWidth="1"/>
    <col min="4104" max="4104" width="3.5703125" style="1376" customWidth="1"/>
    <col min="4105" max="4105" width="12" style="1376" customWidth="1"/>
    <col min="4106" max="4106" width="12.5703125" style="1376" customWidth="1"/>
    <col min="4107" max="4107" width="13.28515625" style="1376" customWidth="1"/>
    <col min="4108" max="4108" width="16.28515625" style="1376" customWidth="1"/>
    <col min="4109" max="4110" width="14.140625" style="1376" customWidth="1"/>
    <col min="4111" max="4113" width="14.28515625" style="1376" customWidth="1"/>
    <col min="4114" max="4114" width="16.7109375" style="1376" customWidth="1"/>
    <col min="4115" max="4115" width="14.28515625" style="1376" customWidth="1"/>
    <col min="4116" max="4116" width="12.85546875" style="1376" customWidth="1"/>
    <col min="4117" max="4117" width="18.85546875" style="1376" customWidth="1"/>
    <col min="4118" max="4352" width="9.140625" style="1376"/>
    <col min="4353" max="4353" width="2.42578125" style="1376" customWidth="1"/>
    <col min="4354" max="4356" width="5.7109375" style="1376" customWidth="1"/>
    <col min="4357" max="4357" width="4.5703125" style="1376" customWidth="1"/>
    <col min="4358" max="4358" width="14.140625" style="1376" customWidth="1"/>
    <col min="4359" max="4359" width="3.28515625" style="1376" customWidth="1"/>
    <col min="4360" max="4360" width="3.5703125" style="1376" customWidth="1"/>
    <col min="4361" max="4361" width="12" style="1376" customWidth="1"/>
    <col min="4362" max="4362" width="12.5703125" style="1376" customWidth="1"/>
    <col min="4363" max="4363" width="13.28515625" style="1376" customWidth="1"/>
    <col min="4364" max="4364" width="16.28515625" style="1376" customWidth="1"/>
    <col min="4365" max="4366" width="14.140625" style="1376" customWidth="1"/>
    <col min="4367" max="4369" width="14.28515625" style="1376" customWidth="1"/>
    <col min="4370" max="4370" width="16.7109375" style="1376" customWidth="1"/>
    <col min="4371" max="4371" width="14.28515625" style="1376" customWidth="1"/>
    <col min="4372" max="4372" width="12.85546875" style="1376" customWidth="1"/>
    <col min="4373" max="4373" width="18.85546875" style="1376" customWidth="1"/>
    <col min="4374" max="4608" width="9.140625" style="1376"/>
    <col min="4609" max="4609" width="2.42578125" style="1376" customWidth="1"/>
    <col min="4610" max="4612" width="5.7109375" style="1376" customWidth="1"/>
    <col min="4613" max="4613" width="4.5703125" style="1376" customWidth="1"/>
    <col min="4614" max="4614" width="14.140625" style="1376" customWidth="1"/>
    <col min="4615" max="4615" width="3.28515625" style="1376" customWidth="1"/>
    <col min="4616" max="4616" width="3.5703125" style="1376" customWidth="1"/>
    <col min="4617" max="4617" width="12" style="1376" customWidth="1"/>
    <col min="4618" max="4618" width="12.5703125" style="1376" customWidth="1"/>
    <col min="4619" max="4619" width="13.28515625" style="1376" customWidth="1"/>
    <col min="4620" max="4620" width="16.28515625" style="1376" customWidth="1"/>
    <col min="4621" max="4622" width="14.140625" style="1376" customWidth="1"/>
    <col min="4623" max="4625" width="14.28515625" style="1376" customWidth="1"/>
    <col min="4626" max="4626" width="16.7109375" style="1376" customWidth="1"/>
    <col min="4627" max="4627" width="14.28515625" style="1376" customWidth="1"/>
    <col min="4628" max="4628" width="12.85546875" style="1376" customWidth="1"/>
    <col min="4629" max="4629" width="18.85546875" style="1376" customWidth="1"/>
    <col min="4630" max="4864" width="9.140625" style="1376"/>
    <col min="4865" max="4865" width="2.42578125" style="1376" customWidth="1"/>
    <col min="4866" max="4868" width="5.7109375" style="1376" customWidth="1"/>
    <col min="4869" max="4869" width="4.5703125" style="1376" customWidth="1"/>
    <col min="4870" max="4870" width="14.140625" style="1376" customWidth="1"/>
    <col min="4871" max="4871" width="3.28515625" style="1376" customWidth="1"/>
    <col min="4872" max="4872" width="3.5703125" style="1376" customWidth="1"/>
    <col min="4873" max="4873" width="12" style="1376" customWidth="1"/>
    <col min="4874" max="4874" width="12.5703125" style="1376" customWidth="1"/>
    <col min="4875" max="4875" width="13.28515625" style="1376" customWidth="1"/>
    <col min="4876" max="4876" width="16.28515625" style="1376" customWidth="1"/>
    <col min="4877" max="4878" width="14.140625" style="1376" customWidth="1"/>
    <col min="4879" max="4881" width="14.28515625" style="1376" customWidth="1"/>
    <col min="4882" max="4882" width="16.7109375" style="1376" customWidth="1"/>
    <col min="4883" max="4883" width="14.28515625" style="1376" customWidth="1"/>
    <col min="4884" max="4884" width="12.85546875" style="1376" customWidth="1"/>
    <col min="4885" max="4885" width="18.85546875" style="1376" customWidth="1"/>
    <col min="4886" max="5120" width="9.140625" style="1376"/>
    <col min="5121" max="5121" width="2.42578125" style="1376" customWidth="1"/>
    <col min="5122" max="5124" width="5.7109375" style="1376" customWidth="1"/>
    <col min="5125" max="5125" width="4.5703125" style="1376" customWidth="1"/>
    <col min="5126" max="5126" width="14.140625" style="1376" customWidth="1"/>
    <col min="5127" max="5127" width="3.28515625" style="1376" customWidth="1"/>
    <col min="5128" max="5128" width="3.5703125" style="1376" customWidth="1"/>
    <col min="5129" max="5129" width="12" style="1376" customWidth="1"/>
    <col min="5130" max="5130" width="12.5703125" style="1376" customWidth="1"/>
    <col min="5131" max="5131" width="13.28515625" style="1376" customWidth="1"/>
    <col min="5132" max="5132" width="16.28515625" style="1376" customWidth="1"/>
    <col min="5133" max="5134" width="14.140625" style="1376" customWidth="1"/>
    <col min="5135" max="5137" width="14.28515625" style="1376" customWidth="1"/>
    <col min="5138" max="5138" width="16.7109375" style="1376" customWidth="1"/>
    <col min="5139" max="5139" width="14.28515625" style="1376" customWidth="1"/>
    <col min="5140" max="5140" width="12.85546875" style="1376" customWidth="1"/>
    <col min="5141" max="5141" width="18.85546875" style="1376" customWidth="1"/>
    <col min="5142" max="5376" width="9.140625" style="1376"/>
    <col min="5377" max="5377" width="2.42578125" style="1376" customWidth="1"/>
    <col min="5378" max="5380" width="5.7109375" style="1376" customWidth="1"/>
    <col min="5381" max="5381" width="4.5703125" style="1376" customWidth="1"/>
    <col min="5382" max="5382" width="14.140625" style="1376" customWidth="1"/>
    <col min="5383" max="5383" width="3.28515625" style="1376" customWidth="1"/>
    <col min="5384" max="5384" width="3.5703125" style="1376" customWidth="1"/>
    <col min="5385" max="5385" width="12" style="1376" customWidth="1"/>
    <col min="5386" max="5386" width="12.5703125" style="1376" customWidth="1"/>
    <col min="5387" max="5387" width="13.28515625" style="1376" customWidth="1"/>
    <col min="5388" max="5388" width="16.28515625" style="1376" customWidth="1"/>
    <col min="5389" max="5390" width="14.140625" style="1376" customWidth="1"/>
    <col min="5391" max="5393" width="14.28515625" style="1376" customWidth="1"/>
    <col min="5394" max="5394" width="16.7109375" style="1376" customWidth="1"/>
    <col min="5395" max="5395" width="14.28515625" style="1376" customWidth="1"/>
    <col min="5396" max="5396" width="12.85546875" style="1376" customWidth="1"/>
    <col min="5397" max="5397" width="18.85546875" style="1376" customWidth="1"/>
    <col min="5398" max="5632" width="9.140625" style="1376"/>
    <col min="5633" max="5633" width="2.42578125" style="1376" customWidth="1"/>
    <col min="5634" max="5636" width="5.7109375" style="1376" customWidth="1"/>
    <col min="5637" max="5637" width="4.5703125" style="1376" customWidth="1"/>
    <col min="5638" max="5638" width="14.140625" style="1376" customWidth="1"/>
    <col min="5639" max="5639" width="3.28515625" style="1376" customWidth="1"/>
    <col min="5640" max="5640" width="3.5703125" style="1376" customWidth="1"/>
    <col min="5641" max="5641" width="12" style="1376" customWidth="1"/>
    <col min="5642" max="5642" width="12.5703125" style="1376" customWidth="1"/>
    <col min="5643" max="5643" width="13.28515625" style="1376" customWidth="1"/>
    <col min="5644" max="5644" width="16.28515625" style="1376" customWidth="1"/>
    <col min="5645" max="5646" width="14.140625" style="1376" customWidth="1"/>
    <col min="5647" max="5649" width="14.28515625" style="1376" customWidth="1"/>
    <col min="5650" max="5650" width="16.7109375" style="1376" customWidth="1"/>
    <col min="5651" max="5651" width="14.28515625" style="1376" customWidth="1"/>
    <col min="5652" max="5652" width="12.85546875" style="1376" customWidth="1"/>
    <col min="5653" max="5653" width="18.85546875" style="1376" customWidth="1"/>
    <col min="5654" max="5888" width="9.140625" style="1376"/>
    <col min="5889" max="5889" width="2.42578125" style="1376" customWidth="1"/>
    <col min="5890" max="5892" width="5.7109375" style="1376" customWidth="1"/>
    <col min="5893" max="5893" width="4.5703125" style="1376" customWidth="1"/>
    <col min="5894" max="5894" width="14.140625" style="1376" customWidth="1"/>
    <col min="5895" max="5895" width="3.28515625" style="1376" customWidth="1"/>
    <col min="5896" max="5896" width="3.5703125" style="1376" customWidth="1"/>
    <col min="5897" max="5897" width="12" style="1376" customWidth="1"/>
    <col min="5898" max="5898" width="12.5703125" style="1376" customWidth="1"/>
    <col min="5899" max="5899" width="13.28515625" style="1376" customWidth="1"/>
    <col min="5900" max="5900" width="16.28515625" style="1376" customWidth="1"/>
    <col min="5901" max="5902" width="14.140625" style="1376" customWidth="1"/>
    <col min="5903" max="5905" width="14.28515625" style="1376" customWidth="1"/>
    <col min="5906" max="5906" width="16.7109375" style="1376" customWidth="1"/>
    <col min="5907" max="5907" width="14.28515625" style="1376" customWidth="1"/>
    <col min="5908" max="5908" width="12.85546875" style="1376" customWidth="1"/>
    <col min="5909" max="5909" width="18.85546875" style="1376" customWidth="1"/>
    <col min="5910" max="6144" width="9.140625" style="1376"/>
    <col min="6145" max="6145" width="2.42578125" style="1376" customWidth="1"/>
    <col min="6146" max="6148" width="5.7109375" style="1376" customWidth="1"/>
    <col min="6149" max="6149" width="4.5703125" style="1376" customWidth="1"/>
    <col min="6150" max="6150" width="14.140625" style="1376" customWidth="1"/>
    <col min="6151" max="6151" width="3.28515625" style="1376" customWidth="1"/>
    <col min="6152" max="6152" width="3.5703125" style="1376" customWidth="1"/>
    <col min="6153" max="6153" width="12" style="1376" customWidth="1"/>
    <col min="6154" max="6154" width="12.5703125" style="1376" customWidth="1"/>
    <col min="6155" max="6155" width="13.28515625" style="1376" customWidth="1"/>
    <col min="6156" max="6156" width="16.28515625" style="1376" customWidth="1"/>
    <col min="6157" max="6158" width="14.140625" style="1376" customWidth="1"/>
    <col min="6159" max="6161" width="14.28515625" style="1376" customWidth="1"/>
    <col min="6162" max="6162" width="16.7109375" style="1376" customWidth="1"/>
    <col min="6163" max="6163" width="14.28515625" style="1376" customWidth="1"/>
    <col min="6164" max="6164" width="12.85546875" style="1376" customWidth="1"/>
    <col min="6165" max="6165" width="18.85546875" style="1376" customWidth="1"/>
    <col min="6166" max="6400" width="9.140625" style="1376"/>
    <col min="6401" max="6401" width="2.42578125" style="1376" customWidth="1"/>
    <col min="6402" max="6404" width="5.7109375" style="1376" customWidth="1"/>
    <col min="6405" max="6405" width="4.5703125" style="1376" customWidth="1"/>
    <col min="6406" max="6406" width="14.140625" style="1376" customWidth="1"/>
    <col min="6407" max="6407" width="3.28515625" style="1376" customWidth="1"/>
    <col min="6408" max="6408" width="3.5703125" style="1376" customWidth="1"/>
    <col min="6409" max="6409" width="12" style="1376" customWidth="1"/>
    <col min="6410" max="6410" width="12.5703125" style="1376" customWidth="1"/>
    <col min="6411" max="6411" width="13.28515625" style="1376" customWidth="1"/>
    <col min="6412" max="6412" width="16.28515625" style="1376" customWidth="1"/>
    <col min="6413" max="6414" width="14.140625" style="1376" customWidth="1"/>
    <col min="6415" max="6417" width="14.28515625" style="1376" customWidth="1"/>
    <col min="6418" max="6418" width="16.7109375" style="1376" customWidth="1"/>
    <col min="6419" max="6419" width="14.28515625" style="1376" customWidth="1"/>
    <col min="6420" max="6420" width="12.85546875" style="1376" customWidth="1"/>
    <col min="6421" max="6421" width="18.85546875" style="1376" customWidth="1"/>
    <col min="6422" max="6656" width="9.140625" style="1376"/>
    <col min="6657" max="6657" width="2.42578125" style="1376" customWidth="1"/>
    <col min="6658" max="6660" width="5.7109375" style="1376" customWidth="1"/>
    <col min="6661" max="6661" width="4.5703125" style="1376" customWidth="1"/>
    <col min="6662" max="6662" width="14.140625" style="1376" customWidth="1"/>
    <col min="6663" max="6663" width="3.28515625" style="1376" customWidth="1"/>
    <col min="6664" max="6664" width="3.5703125" style="1376" customWidth="1"/>
    <col min="6665" max="6665" width="12" style="1376" customWidth="1"/>
    <col min="6666" max="6666" width="12.5703125" style="1376" customWidth="1"/>
    <col min="6667" max="6667" width="13.28515625" style="1376" customWidth="1"/>
    <col min="6668" max="6668" width="16.28515625" style="1376" customWidth="1"/>
    <col min="6669" max="6670" width="14.140625" style="1376" customWidth="1"/>
    <col min="6671" max="6673" width="14.28515625" style="1376" customWidth="1"/>
    <col min="6674" max="6674" width="16.7109375" style="1376" customWidth="1"/>
    <col min="6675" max="6675" width="14.28515625" style="1376" customWidth="1"/>
    <col min="6676" max="6676" width="12.85546875" style="1376" customWidth="1"/>
    <col min="6677" max="6677" width="18.85546875" style="1376" customWidth="1"/>
    <col min="6678" max="6912" width="9.140625" style="1376"/>
    <col min="6913" max="6913" width="2.42578125" style="1376" customWidth="1"/>
    <col min="6914" max="6916" width="5.7109375" style="1376" customWidth="1"/>
    <col min="6917" max="6917" width="4.5703125" style="1376" customWidth="1"/>
    <col min="6918" max="6918" width="14.140625" style="1376" customWidth="1"/>
    <col min="6919" max="6919" width="3.28515625" style="1376" customWidth="1"/>
    <col min="6920" max="6920" width="3.5703125" style="1376" customWidth="1"/>
    <col min="6921" max="6921" width="12" style="1376" customWidth="1"/>
    <col min="6922" max="6922" width="12.5703125" style="1376" customWidth="1"/>
    <col min="6923" max="6923" width="13.28515625" style="1376" customWidth="1"/>
    <col min="6924" max="6924" width="16.28515625" style="1376" customWidth="1"/>
    <col min="6925" max="6926" width="14.140625" style="1376" customWidth="1"/>
    <col min="6927" max="6929" width="14.28515625" style="1376" customWidth="1"/>
    <col min="6930" max="6930" width="16.7109375" style="1376" customWidth="1"/>
    <col min="6931" max="6931" width="14.28515625" style="1376" customWidth="1"/>
    <col min="6932" max="6932" width="12.85546875" style="1376" customWidth="1"/>
    <col min="6933" max="6933" width="18.85546875" style="1376" customWidth="1"/>
    <col min="6934" max="7168" width="9.140625" style="1376"/>
    <col min="7169" max="7169" width="2.42578125" style="1376" customWidth="1"/>
    <col min="7170" max="7172" width="5.7109375" style="1376" customWidth="1"/>
    <col min="7173" max="7173" width="4.5703125" style="1376" customWidth="1"/>
    <col min="7174" max="7174" width="14.140625" style="1376" customWidth="1"/>
    <col min="7175" max="7175" width="3.28515625" style="1376" customWidth="1"/>
    <col min="7176" max="7176" width="3.5703125" style="1376" customWidth="1"/>
    <col min="7177" max="7177" width="12" style="1376" customWidth="1"/>
    <col min="7178" max="7178" width="12.5703125" style="1376" customWidth="1"/>
    <col min="7179" max="7179" width="13.28515625" style="1376" customWidth="1"/>
    <col min="7180" max="7180" width="16.28515625" style="1376" customWidth="1"/>
    <col min="7181" max="7182" width="14.140625" style="1376" customWidth="1"/>
    <col min="7183" max="7185" width="14.28515625" style="1376" customWidth="1"/>
    <col min="7186" max="7186" width="16.7109375" style="1376" customWidth="1"/>
    <col min="7187" max="7187" width="14.28515625" style="1376" customWidth="1"/>
    <col min="7188" max="7188" width="12.85546875" style="1376" customWidth="1"/>
    <col min="7189" max="7189" width="18.85546875" style="1376" customWidth="1"/>
    <col min="7190" max="7424" width="9.140625" style="1376"/>
    <col min="7425" max="7425" width="2.42578125" style="1376" customWidth="1"/>
    <col min="7426" max="7428" width="5.7109375" style="1376" customWidth="1"/>
    <col min="7429" max="7429" width="4.5703125" style="1376" customWidth="1"/>
    <col min="7430" max="7430" width="14.140625" style="1376" customWidth="1"/>
    <col min="7431" max="7431" width="3.28515625" style="1376" customWidth="1"/>
    <col min="7432" max="7432" width="3.5703125" style="1376" customWidth="1"/>
    <col min="7433" max="7433" width="12" style="1376" customWidth="1"/>
    <col min="7434" max="7434" width="12.5703125" style="1376" customWidth="1"/>
    <col min="7435" max="7435" width="13.28515625" style="1376" customWidth="1"/>
    <col min="7436" max="7436" width="16.28515625" style="1376" customWidth="1"/>
    <col min="7437" max="7438" width="14.140625" style="1376" customWidth="1"/>
    <col min="7439" max="7441" width="14.28515625" style="1376" customWidth="1"/>
    <col min="7442" max="7442" width="16.7109375" style="1376" customWidth="1"/>
    <col min="7443" max="7443" width="14.28515625" style="1376" customWidth="1"/>
    <col min="7444" max="7444" width="12.85546875" style="1376" customWidth="1"/>
    <col min="7445" max="7445" width="18.85546875" style="1376" customWidth="1"/>
    <col min="7446" max="7680" width="9.140625" style="1376"/>
    <col min="7681" max="7681" width="2.42578125" style="1376" customWidth="1"/>
    <col min="7682" max="7684" width="5.7109375" style="1376" customWidth="1"/>
    <col min="7685" max="7685" width="4.5703125" style="1376" customWidth="1"/>
    <col min="7686" max="7686" width="14.140625" style="1376" customWidth="1"/>
    <col min="7687" max="7687" width="3.28515625" style="1376" customWidth="1"/>
    <col min="7688" max="7688" width="3.5703125" style="1376" customWidth="1"/>
    <col min="7689" max="7689" width="12" style="1376" customWidth="1"/>
    <col min="7690" max="7690" width="12.5703125" style="1376" customWidth="1"/>
    <col min="7691" max="7691" width="13.28515625" style="1376" customWidth="1"/>
    <col min="7692" max="7692" width="16.28515625" style="1376" customWidth="1"/>
    <col min="7693" max="7694" width="14.140625" style="1376" customWidth="1"/>
    <col min="7695" max="7697" width="14.28515625" style="1376" customWidth="1"/>
    <col min="7698" max="7698" width="16.7109375" style="1376" customWidth="1"/>
    <col min="7699" max="7699" width="14.28515625" style="1376" customWidth="1"/>
    <col min="7700" max="7700" width="12.85546875" style="1376" customWidth="1"/>
    <col min="7701" max="7701" width="18.85546875" style="1376" customWidth="1"/>
    <col min="7702" max="7936" width="9.140625" style="1376"/>
    <col min="7937" max="7937" width="2.42578125" style="1376" customWidth="1"/>
    <col min="7938" max="7940" width="5.7109375" style="1376" customWidth="1"/>
    <col min="7941" max="7941" width="4.5703125" style="1376" customWidth="1"/>
    <col min="7942" max="7942" width="14.140625" style="1376" customWidth="1"/>
    <col min="7943" max="7943" width="3.28515625" style="1376" customWidth="1"/>
    <col min="7944" max="7944" width="3.5703125" style="1376" customWidth="1"/>
    <col min="7945" max="7945" width="12" style="1376" customWidth="1"/>
    <col min="7946" max="7946" width="12.5703125" style="1376" customWidth="1"/>
    <col min="7947" max="7947" width="13.28515625" style="1376" customWidth="1"/>
    <col min="7948" max="7948" width="16.28515625" style="1376" customWidth="1"/>
    <col min="7949" max="7950" width="14.140625" style="1376" customWidth="1"/>
    <col min="7951" max="7953" width="14.28515625" style="1376" customWidth="1"/>
    <col min="7954" max="7954" width="16.7109375" style="1376" customWidth="1"/>
    <col min="7955" max="7955" width="14.28515625" style="1376" customWidth="1"/>
    <col min="7956" max="7956" width="12.85546875" style="1376" customWidth="1"/>
    <col min="7957" max="7957" width="18.85546875" style="1376" customWidth="1"/>
    <col min="7958" max="8192" width="9.140625" style="1376"/>
    <col min="8193" max="8193" width="2.42578125" style="1376" customWidth="1"/>
    <col min="8194" max="8196" width="5.7109375" style="1376" customWidth="1"/>
    <col min="8197" max="8197" width="4.5703125" style="1376" customWidth="1"/>
    <col min="8198" max="8198" width="14.140625" style="1376" customWidth="1"/>
    <col min="8199" max="8199" width="3.28515625" style="1376" customWidth="1"/>
    <col min="8200" max="8200" width="3.5703125" style="1376" customWidth="1"/>
    <col min="8201" max="8201" width="12" style="1376" customWidth="1"/>
    <col min="8202" max="8202" width="12.5703125" style="1376" customWidth="1"/>
    <col min="8203" max="8203" width="13.28515625" style="1376" customWidth="1"/>
    <col min="8204" max="8204" width="16.28515625" style="1376" customWidth="1"/>
    <col min="8205" max="8206" width="14.140625" style="1376" customWidth="1"/>
    <col min="8207" max="8209" width="14.28515625" style="1376" customWidth="1"/>
    <col min="8210" max="8210" width="16.7109375" style="1376" customWidth="1"/>
    <col min="8211" max="8211" width="14.28515625" style="1376" customWidth="1"/>
    <col min="8212" max="8212" width="12.85546875" style="1376" customWidth="1"/>
    <col min="8213" max="8213" width="18.85546875" style="1376" customWidth="1"/>
    <col min="8214" max="8448" width="9.140625" style="1376"/>
    <col min="8449" max="8449" width="2.42578125" style="1376" customWidth="1"/>
    <col min="8450" max="8452" width="5.7109375" style="1376" customWidth="1"/>
    <col min="8453" max="8453" width="4.5703125" style="1376" customWidth="1"/>
    <col min="8454" max="8454" width="14.140625" style="1376" customWidth="1"/>
    <col min="8455" max="8455" width="3.28515625" style="1376" customWidth="1"/>
    <col min="8456" max="8456" width="3.5703125" style="1376" customWidth="1"/>
    <col min="8457" max="8457" width="12" style="1376" customWidth="1"/>
    <col min="8458" max="8458" width="12.5703125" style="1376" customWidth="1"/>
    <col min="8459" max="8459" width="13.28515625" style="1376" customWidth="1"/>
    <col min="8460" max="8460" width="16.28515625" style="1376" customWidth="1"/>
    <col min="8461" max="8462" width="14.140625" style="1376" customWidth="1"/>
    <col min="8463" max="8465" width="14.28515625" style="1376" customWidth="1"/>
    <col min="8466" max="8466" width="16.7109375" style="1376" customWidth="1"/>
    <col min="8467" max="8467" width="14.28515625" style="1376" customWidth="1"/>
    <col min="8468" max="8468" width="12.85546875" style="1376" customWidth="1"/>
    <col min="8469" max="8469" width="18.85546875" style="1376" customWidth="1"/>
    <col min="8470" max="8704" width="9.140625" style="1376"/>
    <col min="8705" max="8705" width="2.42578125" style="1376" customWidth="1"/>
    <col min="8706" max="8708" width="5.7109375" style="1376" customWidth="1"/>
    <col min="8709" max="8709" width="4.5703125" style="1376" customWidth="1"/>
    <col min="8710" max="8710" width="14.140625" style="1376" customWidth="1"/>
    <col min="8711" max="8711" width="3.28515625" style="1376" customWidth="1"/>
    <col min="8712" max="8712" width="3.5703125" style="1376" customWidth="1"/>
    <col min="8713" max="8713" width="12" style="1376" customWidth="1"/>
    <col min="8714" max="8714" width="12.5703125" style="1376" customWidth="1"/>
    <col min="8715" max="8715" width="13.28515625" style="1376" customWidth="1"/>
    <col min="8716" max="8716" width="16.28515625" style="1376" customWidth="1"/>
    <col min="8717" max="8718" width="14.140625" style="1376" customWidth="1"/>
    <col min="8719" max="8721" width="14.28515625" style="1376" customWidth="1"/>
    <col min="8722" max="8722" width="16.7109375" style="1376" customWidth="1"/>
    <col min="8723" max="8723" width="14.28515625" style="1376" customWidth="1"/>
    <col min="8724" max="8724" width="12.85546875" style="1376" customWidth="1"/>
    <col min="8725" max="8725" width="18.85546875" style="1376" customWidth="1"/>
    <col min="8726" max="8960" width="9.140625" style="1376"/>
    <col min="8961" max="8961" width="2.42578125" style="1376" customWidth="1"/>
    <col min="8962" max="8964" width="5.7109375" style="1376" customWidth="1"/>
    <col min="8965" max="8965" width="4.5703125" style="1376" customWidth="1"/>
    <col min="8966" max="8966" width="14.140625" style="1376" customWidth="1"/>
    <col min="8967" max="8967" width="3.28515625" style="1376" customWidth="1"/>
    <col min="8968" max="8968" width="3.5703125" style="1376" customWidth="1"/>
    <col min="8969" max="8969" width="12" style="1376" customWidth="1"/>
    <col min="8970" max="8970" width="12.5703125" style="1376" customWidth="1"/>
    <col min="8971" max="8971" width="13.28515625" style="1376" customWidth="1"/>
    <col min="8972" max="8972" width="16.28515625" style="1376" customWidth="1"/>
    <col min="8973" max="8974" width="14.140625" style="1376" customWidth="1"/>
    <col min="8975" max="8977" width="14.28515625" style="1376" customWidth="1"/>
    <col min="8978" max="8978" width="16.7109375" style="1376" customWidth="1"/>
    <col min="8979" max="8979" width="14.28515625" style="1376" customWidth="1"/>
    <col min="8980" max="8980" width="12.85546875" style="1376" customWidth="1"/>
    <col min="8981" max="8981" width="18.85546875" style="1376" customWidth="1"/>
    <col min="8982" max="9216" width="9.140625" style="1376"/>
    <col min="9217" max="9217" width="2.42578125" style="1376" customWidth="1"/>
    <col min="9218" max="9220" width="5.7109375" style="1376" customWidth="1"/>
    <col min="9221" max="9221" width="4.5703125" style="1376" customWidth="1"/>
    <col min="9222" max="9222" width="14.140625" style="1376" customWidth="1"/>
    <col min="9223" max="9223" width="3.28515625" style="1376" customWidth="1"/>
    <col min="9224" max="9224" width="3.5703125" style="1376" customWidth="1"/>
    <col min="9225" max="9225" width="12" style="1376" customWidth="1"/>
    <col min="9226" max="9226" width="12.5703125" style="1376" customWidth="1"/>
    <col min="9227" max="9227" width="13.28515625" style="1376" customWidth="1"/>
    <col min="9228" max="9228" width="16.28515625" style="1376" customWidth="1"/>
    <col min="9229" max="9230" width="14.140625" style="1376" customWidth="1"/>
    <col min="9231" max="9233" width="14.28515625" style="1376" customWidth="1"/>
    <col min="9234" max="9234" width="16.7109375" style="1376" customWidth="1"/>
    <col min="9235" max="9235" width="14.28515625" style="1376" customWidth="1"/>
    <col min="9236" max="9236" width="12.85546875" style="1376" customWidth="1"/>
    <col min="9237" max="9237" width="18.85546875" style="1376" customWidth="1"/>
    <col min="9238" max="9472" width="9.140625" style="1376"/>
    <col min="9473" max="9473" width="2.42578125" style="1376" customWidth="1"/>
    <col min="9474" max="9476" width="5.7109375" style="1376" customWidth="1"/>
    <col min="9477" max="9477" width="4.5703125" style="1376" customWidth="1"/>
    <col min="9478" max="9478" width="14.140625" style="1376" customWidth="1"/>
    <col min="9479" max="9479" width="3.28515625" style="1376" customWidth="1"/>
    <col min="9480" max="9480" width="3.5703125" style="1376" customWidth="1"/>
    <col min="9481" max="9481" width="12" style="1376" customWidth="1"/>
    <col min="9482" max="9482" width="12.5703125" style="1376" customWidth="1"/>
    <col min="9483" max="9483" width="13.28515625" style="1376" customWidth="1"/>
    <col min="9484" max="9484" width="16.28515625" style="1376" customWidth="1"/>
    <col min="9485" max="9486" width="14.140625" style="1376" customWidth="1"/>
    <col min="9487" max="9489" width="14.28515625" style="1376" customWidth="1"/>
    <col min="9490" max="9490" width="16.7109375" style="1376" customWidth="1"/>
    <col min="9491" max="9491" width="14.28515625" style="1376" customWidth="1"/>
    <col min="9492" max="9492" width="12.85546875" style="1376" customWidth="1"/>
    <col min="9493" max="9493" width="18.85546875" style="1376" customWidth="1"/>
    <col min="9494" max="9728" width="9.140625" style="1376"/>
    <col min="9729" max="9729" width="2.42578125" style="1376" customWidth="1"/>
    <col min="9730" max="9732" width="5.7109375" style="1376" customWidth="1"/>
    <col min="9733" max="9733" width="4.5703125" style="1376" customWidth="1"/>
    <col min="9734" max="9734" width="14.140625" style="1376" customWidth="1"/>
    <col min="9735" max="9735" width="3.28515625" style="1376" customWidth="1"/>
    <col min="9736" max="9736" width="3.5703125" style="1376" customWidth="1"/>
    <col min="9737" max="9737" width="12" style="1376" customWidth="1"/>
    <col min="9738" max="9738" width="12.5703125" style="1376" customWidth="1"/>
    <col min="9739" max="9739" width="13.28515625" style="1376" customWidth="1"/>
    <col min="9740" max="9740" width="16.28515625" style="1376" customWidth="1"/>
    <col min="9741" max="9742" width="14.140625" style="1376" customWidth="1"/>
    <col min="9743" max="9745" width="14.28515625" style="1376" customWidth="1"/>
    <col min="9746" max="9746" width="16.7109375" style="1376" customWidth="1"/>
    <col min="9747" max="9747" width="14.28515625" style="1376" customWidth="1"/>
    <col min="9748" max="9748" width="12.85546875" style="1376" customWidth="1"/>
    <col min="9749" max="9749" width="18.85546875" style="1376" customWidth="1"/>
    <col min="9750" max="9984" width="9.140625" style="1376"/>
    <col min="9985" max="9985" width="2.42578125" style="1376" customWidth="1"/>
    <col min="9986" max="9988" width="5.7109375" style="1376" customWidth="1"/>
    <col min="9989" max="9989" width="4.5703125" style="1376" customWidth="1"/>
    <col min="9990" max="9990" width="14.140625" style="1376" customWidth="1"/>
    <col min="9991" max="9991" width="3.28515625" style="1376" customWidth="1"/>
    <col min="9992" max="9992" width="3.5703125" style="1376" customWidth="1"/>
    <col min="9993" max="9993" width="12" style="1376" customWidth="1"/>
    <col min="9994" max="9994" width="12.5703125" style="1376" customWidth="1"/>
    <col min="9995" max="9995" width="13.28515625" style="1376" customWidth="1"/>
    <col min="9996" max="9996" width="16.28515625" style="1376" customWidth="1"/>
    <col min="9997" max="9998" width="14.140625" style="1376" customWidth="1"/>
    <col min="9999" max="10001" width="14.28515625" style="1376" customWidth="1"/>
    <col min="10002" max="10002" width="16.7109375" style="1376" customWidth="1"/>
    <col min="10003" max="10003" width="14.28515625" style="1376" customWidth="1"/>
    <col min="10004" max="10004" width="12.85546875" style="1376" customWidth="1"/>
    <col min="10005" max="10005" width="18.85546875" style="1376" customWidth="1"/>
    <col min="10006" max="10240" width="9.140625" style="1376"/>
    <col min="10241" max="10241" width="2.42578125" style="1376" customWidth="1"/>
    <col min="10242" max="10244" width="5.7109375" style="1376" customWidth="1"/>
    <col min="10245" max="10245" width="4.5703125" style="1376" customWidth="1"/>
    <col min="10246" max="10246" width="14.140625" style="1376" customWidth="1"/>
    <col min="10247" max="10247" width="3.28515625" style="1376" customWidth="1"/>
    <col min="10248" max="10248" width="3.5703125" style="1376" customWidth="1"/>
    <col min="10249" max="10249" width="12" style="1376" customWidth="1"/>
    <col min="10250" max="10250" width="12.5703125" style="1376" customWidth="1"/>
    <col min="10251" max="10251" width="13.28515625" style="1376" customWidth="1"/>
    <col min="10252" max="10252" width="16.28515625" style="1376" customWidth="1"/>
    <col min="10253" max="10254" width="14.140625" style="1376" customWidth="1"/>
    <col min="10255" max="10257" width="14.28515625" style="1376" customWidth="1"/>
    <col min="10258" max="10258" width="16.7109375" style="1376" customWidth="1"/>
    <col min="10259" max="10259" width="14.28515625" style="1376" customWidth="1"/>
    <col min="10260" max="10260" width="12.85546875" style="1376" customWidth="1"/>
    <col min="10261" max="10261" width="18.85546875" style="1376" customWidth="1"/>
    <col min="10262" max="10496" width="9.140625" style="1376"/>
    <col min="10497" max="10497" width="2.42578125" style="1376" customWidth="1"/>
    <col min="10498" max="10500" width="5.7109375" style="1376" customWidth="1"/>
    <col min="10501" max="10501" width="4.5703125" style="1376" customWidth="1"/>
    <col min="10502" max="10502" width="14.140625" style="1376" customWidth="1"/>
    <col min="10503" max="10503" width="3.28515625" style="1376" customWidth="1"/>
    <col min="10504" max="10504" width="3.5703125" style="1376" customWidth="1"/>
    <col min="10505" max="10505" width="12" style="1376" customWidth="1"/>
    <col min="10506" max="10506" width="12.5703125" style="1376" customWidth="1"/>
    <col min="10507" max="10507" width="13.28515625" style="1376" customWidth="1"/>
    <col min="10508" max="10508" width="16.28515625" style="1376" customWidth="1"/>
    <col min="10509" max="10510" width="14.140625" style="1376" customWidth="1"/>
    <col min="10511" max="10513" width="14.28515625" style="1376" customWidth="1"/>
    <col min="10514" max="10514" width="16.7109375" style="1376" customWidth="1"/>
    <col min="10515" max="10515" width="14.28515625" style="1376" customWidth="1"/>
    <col min="10516" max="10516" width="12.85546875" style="1376" customWidth="1"/>
    <col min="10517" max="10517" width="18.85546875" style="1376" customWidth="1"/>
    <col min="10518" max="10752" width="9.140625" style="1376"/>
    <col min="10753" max="10753" width="2.42578125" style="1376" customWidth="1"/>
    <col min="10754" max="10756" width="5.7109375" style="1376" customWidth="1"/>
    <col min="10757" max="10757" width="4.5703125" style="1376" customWidth="1"/>
    <col min="10758" max="10758" width="14.140625" style="1376" customWidth="1"/>
    <col min="10759" max="10759" width="3.28515625" style="1376" customWidth="1"/>
    <col min="10760" max="10760" width="3.5703125" style="1376" customWidth="1"/>
    <col min="10761" max="10761" width="12" style="1376" customWidth="1"/>
    <col min="10762" max="10762" width="12.5703125" style="1376" customWidth="1"/>
    <col min="10763" max="10763" width="13.28515625" style="1376" customWidth="1"/>
    <col min="10764" max="10764" width="16.28515625" style="1376" customWidth="1"/>
    <col min="10765" max="10766" width="14.140625" style="1376" customWidth="1"/>
    <col min="10767" max="10769" width="14.28515625" style="1376" customWidth="1"/>
    <col min="10770" max="10770" width="16.7109375" style="1376" customWidth="1"/>
    <col min="10771" max="10771" width="14.28515625" style="1376" customWidth="1"/>
    <col min="10772" max="10772" width="12.85546875" style="1376" customWidth="1"/>
    <col min="10773" max="10773" width="18.85546875" style="1376" customWidth="1"/>
    <col min="10774" max="11008" width="9.140625" style="1376"/>
    <col min="11009" max="11009" width="2.42578125" style="1376" customWidth="1"/>
    <col min="11010" max="11012" width="5.7109375" style="1376" customWidth="1"/>
    <col min="11013" max="11013" width="4.5703125" style="1376" customWidth="1"/>
    <col min="11014" max="11014" width="14.140625" style="1376" customWidth="1"/>
    <col min="11015" max="11015" width="3.28515625" style="1376" customWidth="1"/>
    <col min="11016" max="11016" width="3.5703125" style="1376" customWidth="1"/>
    <col min="11017" max="11017" width="12" style="1376" customWidth="1"/>
    <col min="11018" max="11018" width="12.5703125" style="1376" customWidth="1"/>
    <col min="11019" max="11019" width="13.28515625" style="1376" customWidth="1"/>
    <col min="11020" max="11020" width="16.28515625" style="1376" customWidth="1"/>
    <col min="11021" max="11022" width="14.140625" style="1376" customWidth="1"/>
    <col min="11023" max="11025" width="14.28515625" style="1376" customWidth="1"/>
    <col min="11026" max="11026" width="16.7109375" style="1376" customWidth="1"/>
    <col min="11027" max="11027" width="14.28515625" style="1376" customWidth="1"/>
    <col min="11028" max="11028" width="12.85546875" style="1376" customWidth="1"/>
    <col min="11029" max="11029" width="18.85546875" style="1376" customWidth="1"/>
    <col min="11030" max="11264" width="9.140625" style="1376"/>
    <col min="11265" max="11265" width="2.42578125" style="1376" customWidth="1"/>
    <col min="11266" max="11268" width="5.7109375" style="1376" customWidth="1"/>
    <col min="11269" max="11269" width="4.5703125" style="1376" customWidth="1"/>
    <col min="11270" max="11270" width="14.140625" style="1376" customWidth="1"/>
    <col min="11271" max="11271" width="3.28515625" style="1376" customWidth="1"/>
    <col min="11272" max="11272" width="3.5703125" style="1376" customWidth="1"/>
    <col min="11273" max="11273" width="12" style="1376" customWidth="1"/>
    <col min="11274" max="11274" width="12.5703125" style="1376" customWidth="1"/>
    <col min="11275" max="11275" width="13.28515625" style="1376" customWidth="1"/>
    <col min="11276" max="11276" width="16.28515625" style="1376" customWidth="1"/>
    <col min="11277" max="11278" width="14.140625" style="1376" customWidth="1"/>
    <col min="11279" max="11281" width="14.28515625" style="1376" customWidth="1"/>
    <col min="11282" max="11282" width="16.7109375" style="1376" customWidth="1"/>
    <col min="11283" max="11283" width="14.28515625" style="1376" customWidth="1"/>
    <col min="11284" max="11284" width="12.85546875" style="1376" customWidth="1"/>
    <col min="11285" max="11285" width="18.85546875" style="1376" customWidth="1"/>
    <col min="11286" max="11520" width="9.140625" style="1376"/>
    <col min="11521" max="11521" width="2.42578125" style="1376" customWidth="1"/>
    <col min="11522" max="11524" width="5.7109375" style="1376" customWidth="1"/>
    <col min="11525" max="11525" width="4.5703125" style="1376" customWidth="1"/>
    <col min="11526" max="11526" width="14.140625" style="1376" customWidth="1"/>
    <col min="11527" max="11527" width="3.28515625" style="1376" customWidth="1"/>
    <col min="11528" max="11528" width="3.5703125" style="1376" customWidth="1"/>
    <col min="11529" max="11529" width="12" style="1376" customWidth="1"/>
    <col min="11530" max="11530" width="12.5703125" style="1376" customWidth="1"/>
    <col min="11531" max="11531" width="13.28515625" style="1376" customWidth="1"/>
    <col min="11532" max="11532" width="16.28515625" style="1376" customWidth="1"/>
    <col min="11533" max="11534" width="14.140625" style="1376" customWidth="1"/>
    <col min="11535" max="11537" width="14.28515625" style="1376" customWidth="1"/>
    <col min="11538" max="11538" width="16.7109375" style="1376" customWidth="1"/>
    <col min="11539" max="11539" width="14.28515625" style="1376" customWidth="1"/>
    <col min="11540" max="11540" width="12.85546875" style="1376" customWidth="1"/>
    <col min="11541" max="11541" width="18.85546875" style="1376" customWidth="1"/>
    <col min="11542" max="11776" width="9.140625" style="1376"/>
    <col min="11777" max="11777" width="2.42578125" style="1376" customWidth="1"/>
    <col min="11778" max="11780" width="5.7109375" style="1376" customWidth="1"/>
    <col min="11781" max="11781" width="4.5703125" style="1376" customWidth="1"/>
    <col min="11782" max="11782" width="14.140625" style="1376" customWidth="1"/>
    <col min="11783" max="11783" width="3.28515625" style="1376" customWidth="1"/>
    <col min="11784" max="11784" width="3.5703125" style="1376" customWidth="1"/>
    <col min="11785" max="11785" width="12" style="1376" customWidth="1"/>
    <col min="11786" max="11786" width="12.5703125" style="1376" customWidth="1"/>
    <col min="11787" max="11787" width="13.28515625" style="1376" customWidth="1"/>
    <col min="11788" max="11788" width="16.28515625" style="1376" customWidth="1"/>
    <col min="11789" max="11790" width="14.140625" style="1376" customWidth="1"/>
    <col min="11791" max="11793" width="14.28515625" style="1376" customWidth="1"/>
    <col min="11794" max="11794" width="16.7109375" style="1376" customWidth="1"/>
    <col min="11795" max="11795" width="14.28515625" style="1376" customWidth="1"/>
    <col min="11796" max="11796" width="12.85546875" style="1376" customWidth="1"/>
    <col min="11797" max="11797" width="18.85546875" style="1376" customWidth="1"/>
    <col min="11798" max="12032" width="9.140625" style="1376"/>
    <col min="12033" max="12033" width="2.42578125" style="1376" customWidth="1"/>
    <col min="12034" max="12036" width="5.7109375" style="1376" customWidth="1"/>
    <col min="12037" max="12037" width="4.5703125" style="1376" customWidth="1"/>
    <col min="12038" max="12038" width="14.140625" style="1376" customWidth="1"/>
    <col min="12039" max="12039" width="3.28515625" style="1376" customWidth="1"/>
    <col min="12040" max="12040" width="3.5703125" style="1376" customWidth="1"/>
    <col min="12041" max="12041" width="12" style="1376" customWidth="1"/>
    <col min="12042" max="12042" width="12.5703125" style="1376" customWidth="1"/>
    <col min="12043" max="12043" width="13.28515625" style="1376" customWidth="1"/>
    <col min="12044" max="12044" width="16.28515625" style="1376" customWidth="1"/>
    <col min="12045" max="12046" width="14.140625" style="1376" customWidth="1"/>
    <col min="12047" max="12049" width="14.28515625" style="1376" customWidth="1"/>
    <col min="12050" max="12050" width="16.7109375" style="1376" customWidth="1"/>
    <col min="12051" max="12051" width="14.28515625" style="1376" customWidth="1"/>
    <col min="12052" max="12052" width="12.85546875" style="1376" customWidth="1"/>
    <col min="12053" max="12053" width="18.85546875" style="1376" customWidth="1"/>
    <col min="12054" max="12288" width="9.140625" style="1376"/>
    <col min="12289" max="12289" width="2.42578125" style="1376" customWidth="1"/>
    <col min="12290" max="12292" width="5.7109375" style="1376" customWidth="1"/>
    <col min="12293" max="12293" width="4.5703125" style="1376" customWidth="1"/>
    <col min="12294" max="12294" width="14.140625" style="1376" customWidth="1"/>
    <col min="12295" max="12295" width="3.28515625" style="1376" customWidth="1"/>
    <col min="12296" max="12296" width="3.5703125" style="1376" customWidth="1"/>
    <col min="12297" max="12297" width="12" style="1376" customWidth="1"/>
    <col min="12298" max="12298" width="12.5703125" style="1376" customWidth="1"/>
    <col min="12299" max="12299" width="13.28515625" style="1376" customWidth="1"/>
    <col min="12300" max="12300" width="16.28515625" style="1376" customWidth="1"/>
    <col min="12301" max="12302" width="14.140625" style="1376" customWidth="1"/>
    <col min="12303" max="12305" width="14.28515625" style="1376" customWidth="1"/>
    <col min="12306" max="12306" width="16.7109375" style="1376" customWidth="1"/>
    <col min="12307" max="12307" width="14.28515625" style="1376" customWidth="1"/>
    <col min="12308" max="12308" width="12.85546875" style="1376" customWidth="1"/>
    <col min="12309" max="12309" width="18.85546875" style="1376" customWidth="1"/>
    <col min="12310" max="12544" width="9.140625" style="1376"/>
    <col min="12545" max="12545" width="2.42578125" style="1376" customWidth="1"/>
    <col min="12546" max="12548" width="5.7109375" style="1376" customWidth="1"/>
    <col min="12549" max="12549" width="4.5703125" style="1376" customWidth="1"/>
    <col min="12550" max="12550" width="14.140625" style="1376" customWidth="1"/>
    <col min="12551" max="12551" width="3.28515625" style="1376" customWidth="1"/>
    <col min="12552" max="12552" width="3.5703125" style="1376" customWidth="1"/>
    <col min="12553" max="12553" width="12" style="1376" customWidth="1"/>
    <col min="12554" max="12554" width="12.5703125" style="1376" customWidth="1"/>
    <col min="12555" max="12555" width="13.28515625" style="1376" customWidth="1"/>
    <col min="12556" max="12556" width="16.28515625" style="1376" customWidth="1"/>
    <col min="12557" max="12558" width="14.140625" style="1376" customWidth="1"/>
    <col min="12559" max="12561" width="14.28515625" style="1376" customWidth="1"/>
    <col min="12562" max="12562" width="16.7109375" style="1376" customWidth="1"/>
    <col min="12563" max="12563" width="14.28515625" style="1376" customWidth="1"/>
    <col min="12564" max="12564" width="12.85546875" style="1376" customWidth="1"/>
    <col min="12565" max="12565" width="18.85546875" style="1376" customWidth="1"/>
    <col min="12566" max="12800" width="9.140625" style="1376"/>
    <col min="12801" max="12801" width="2.42578125" style="1376" customWidth="1"/>
    <col min="12802" max="12804" width="5.7109375" style="1376" customWidth="1"/>
    <col min="12805" max="12805" width="4.5703125" style="1376" customWidth="1"/>
    <col min="12806" max="12806" width="14.140625" style="1376" customWidth="1"/>
    <col min="12807" max="12807" width="3.28515625" style="1376" customWidth="1"/>
    <col min="12808" max="12808" width="3.5703125" style="1376" customWidth="1"/>
    <col min="12809" max="12809" width="12" style="1376" customWidth="1"/>
    <col min="12810" max="12810" width="12.5703125" style="1376" customWidth="1"/>
    <col min="12811" max="12811" width="13.28515625" style="1376" customWidth="1"/>
    <col min="12812" max="12812" width="16.28515625" style="1376" customWidth="1"/>
    <col min="12813" max="12814" width="14.140625" style="1376" customWidth="1"/>
    <col min="12815" max="12817" width="14.28515625" style="1376" customWidth="1"/>
    <col min="12818" max="12818" width="16.7109375" style="1376" customWidth="1"/>
    <col min="12819" max="12819" width="14.28515625" style="1376" customWidth="1"/>
    <col min="12820" max="12820" width="12.85546875" style="1376" customWidth="1"/>
    <col min="12821" max="12821" width="18.85546875" style="1376" customWidth="1"/>
    <col min="12822" max="13056" width="9.140625" style="1376"/>
    <col min="13057" max="13057" width="2.42578125" style="1376" customWidth="1"/>
    <col min="13058" max="13060" width="5.7109375" style="1376" customWidth="1"/>
    <col min="13061" max="13061" width="4.5703125" style="1376" customWidth="1"/>
    <col min="13062" max="13062" width="14.140625" style="1376" customWidth="1"/>
    <col min="13063" max="13063" width="3.28515625" style="1376" customWidth="1"/>
    <col min="13064" max="13064" width="3.5703125" style="1376" customWidth="1"/>
    <col min="13065" max="13065" width="12" style="1376" customWidth="1"/>
    <col min="13066" max="13066" width="12.5703125" style="1376" customWidth="1"/>
    <col min="13067" max="13067" width="13.28515625" style="1376" customWidth="1"/>
    <col min="13068" max="13068" width="16.28515625" style="1376" customWidth="1"/>
    <col min="13069" max="13070" width="14.140625" style="1376" customWidth="1"/>
    <col min="13071" max="13073" width="14.28515625" style="1376" customWidth="1"/>
    <col min="13074" max="13074" width="16.7109375" style="1376" customWidth="1"/>
    <col min="13075" max="13075" width="14.28515625" style="1376" customWidth="1"/>
    <col min="13076" max="13076" width="12.85546875" style="1376" customWidth="1"/>
    <col min="13077" max="13077" width="18.85546875" style="1376" customWidth="1"/>
    <col min="13078" max="13312" width="9.140625" style="1376"/>
    <col min="13313" max="13313" width="2.42578125" style="1376" customWidth="1"/>
    <col min="13314" max="13316" width="5.7109375" style="1376" customWidth="1"/>
    <col min="13317" max="13317" width="4.5703125" style="1376" customWidth="1"/>
    <col min="13318" max="13318" width="14.140625" style="1376" customWidth="1"/>
    <col min="13319" max="13319" width="3.28515625" style="1376" customWidth="1"/>
    <col min="13320" max="13320" width="3.5703125" style="1376" customWidth="1"/>
    <col min="13321" max="13321" width="12" style="1376" customWidth="1"/>
    <col min="13322" max="13322" width="12.5703125" style="1376" customWidth="1"/>
    <col min="13323" max="13323" width="13.28515625" style="1376" customWidth="1"/>
    <col min="13324" max="13324" width="16.28515625" style="1376" customWidth="1"/>
    <col min="13325" max="13326" width="14.140625" style="1376" customWidth="1"/>
    <col min="13327" max="13329" width="14.28515625" style="1376" customWidth="1"/>
    <col min="13330" max="13330" width="16.7109375" style="1376" customWidth="1"/>
    <col min="13331" max="13331" width="14.28515625" style="1376" customWidth="1"/>
    <col min="13332" max="13332" width="12.85546875" style="1376" customWidth="1"/>
    <col min="13333" max="13333" width="18.85546875" style="1376" customWidth="1"/>
    <col min="13334" max="13568" width="9.140625" style="1376"/>
    <col min="13569" max="13569" width="2.42578125" style="1376" customWidth="1"/>
    <col min="13570" max="13572" width="5.7109375" style="1376" customWidth="1"/>
    <col min="13573" max="13573" width="4.5703125" style="1376" customWidth="1"/>
    <col min="13574" max="13574" width="14.140625" style="1376" customWidth="1"/>
    <col min="13575" max="13575" width="3.28515625" style="1376" customWidth="1"/>
    <col min="13576" max="13576" width="3.5703125" style="1376" customWidth="1"/>
    <col min="13577" max="13577" width="12" style="1376" customWidth="1"/>
    <col min="13578" max="13578" width="12.5703125" style="1376" customWidth="1"/>
    <col min="13579" max="13579" width="13.28515625" style="1376" customWidth="1"/>
    <col min="13580" max="13580" width="16.28515625" style="1376" customWidth="1"/>
    <col min="13581" max="13582" width="14.140625" style="1376" customWidth="1"/>
    <col min="13583" max="13585" width="14.28515625" style="1376" customWidth="1"/>
    <col min="13586" max="13586" width="16.7109375" style="1376" customWidth="1"/>
    <col min="13587" max="13587" width="14.28515625" style="1376" customWidth="1"/>
    <col min="13588" max="13588" width="12.85546875" style="1376" customWidth="1"/>
    <col min="13589" max="13589" width="18.85546875" style="1376" customWidth="1"/>
    <col min="13590" max="13824" width="9.140625" style="1376"/>
    <col min="13825" max="13825" width="2.42578125" style="1376" customWidth="1"/>
    <col min="13826" max="13828" width="5.7109375" style="1376" customWidth="1"/>
    <col min="13829" max="13829" width="4.5703125" style="1376" customWidth="1"/>
    <col min="13830" max="13830" width="14.140625" style="1376" customWidth="1"/>
    <col min="13831" max="13831" width="3.28515625" style="1376" customWidth="1"/>
    <col min="13832" max="13832" width="3.5703125" style="1376" customWidth="1"/>
    <col min="13833" max="13833" width="12" style="1376" customWidth="1"/>
    <col min="13834" max="13834" width="12.5703125" style="1376" customWidth="1"/>
    <col min="13835" max="13835" width="13.28515625" style="1376" customWidth="1"/>
    <col min="13836" max="13836" width="16.28515625" style="1376" customWidth="1"/>
    <col min="13837" max="13838" width="14.140625" style="1376" customWidth="1"/>
    <col min="13839" max="13841" width="14.28515625" style="1376" customWidth="1"/>
    <col min="13842" max="13842" width="16.7109375" style="1376" customWidth="1"/>
    <col min="13843" max="13843" width="14.28515625" style="1376" customWidth="1"/>
    <col min="13844" max="13844" width="12.85546875" style="1376" customWidth="1"/>
    <col min="13845" max="13845" width="18.85546875" style="1376" customWidth="1"/>
    <col min="13846" max="14080" width="9.140625" style="1376"/>
    <col min="14081" max="14081" width="2.42578125" style="1376" customWidth="1"/>
    <col min="14082" max="14084" width="5.7109375" style="1376" customWidth="1"/>
    <col min="14085" max="14085" width="4.5703125" style="1376" customWidth="1"/>
    <col min="14086" max="14086" width="14.140625" style="1376" customWidth="1"/>
    <col min="14087" max="14087" width="3.28515625" style="1376" customWidth="1"/>
    <col min="14088" max="14088" width="3.5703125" style="1376" customWidth="1"/>
    <col min="14089" max="14089" width="12" style="1376" customWidth="1"/>
    <col min="14090" max="14090" width="12.5703125" style="1376" customWidth="1"/>
    <col min="14091" max="14091" width="13.28515625" style="1376" customWidth="1"/>
    <col min="14092" max="14092" width="16.28515625" style="1376" customWidth="1"/>
    <col min="14093" max="14094" width="14.140625" style="1376" customWidth="1"/>
    <col min="14095" max="14097" width="14.28515625" style="1376" customWidth="1"/>
    <col min="14098" max="14098" width="16.7109375" style="1376" customWidth="1"/>
    <col min="14099" max="14099" width="14.28515625" style="1376" customWidth="1"/>
    <col min="14100" max="14100" width="12.85546875" style="1376" customWidth="1"/>
    <col min="14101" max="14101" width="18.85546875" style="1376" customWidth="1"/>
    <col min="14102" max="14336" width="9.140625" style="1376"/>
    <col min="14337" max="14337" width="2.42578125" style="1376" customWidth="1"/>
    <col min="14338" max="14340" width="5.7109375" style="1376" customWidth="1"/>
    <col min="14341" max="14341" width="4.5703125" style="1376" customWidth="1"/>
    <col min="14342" max="14342" width="14.140625" style="1376" customWidth="1"/>
    <col min="14343" max="14343" width="3.28515625" style="1376" customWidth="1"/>
    <col min="14344" max="14344" width="3.5703125" style="1376" customWidth="1"/>
    <col min="14345" max="14345" width="12" style="1376" customWidth="1"/>
    <col min="14346" max="14346" width="12.5703125" style="1376" customWidth="1"/>
    <col min="14347" max="14347" width="13.28515625" style="1376" customWidth="1"/>
    <col min="14348" max="14348" width="16.28515625" style="1376" customWidth="1"/>
    <col min="14349" max="14350" width="14.140625" style="1376" customWidth="1"/>
    <col min="14351" max="14353" width="14.28515625" style="1376" customWidth="1"/>
    <col min="14354" max="14354" width="16.7109375" style="1376" customWidth="1"/>
    <col min="14355" max="14355" width="14.28515625" style="1376" customWidth="1"/>
    <col min="14356" max="14356" width="12.85546875" style="1376" customWidth="1"/>
    <col min="14357" max="14357" width="18.85546875" style="1376" customWidth="1"/>
    <col min="14358" max="14592" width="9.140625" style="1376"/>
    <col min="14593" max="14593" width="2.42578125" style="1376" customWidth="1"/>
    <col min="14594" max="14596" width="5.7109375" style="1376" customWidth="1"/>
    <col min="14597" max="14597" width="4.5703125" style="1376" customWidth="1"/>
    <col min="14598" max="14598" width="14.140625" style="1376" customWidth="1"/>
    <col min="14599" max="14599" width="3.28515625" style="1376" customWidth="1"/>
    <col min="14600" max="14600" width="3.5703125" style="1376" customWidth="1"/>
    <col min="14601" max="14601" width="12" style="1376" customWidth="1"/>
    <col min="14602" max="14602" width="12.5703125" style="1376" customWidth="1"/>
    <col min="14603" max="14603" width="13.28515625" style="1376" customWidth="1"/>
    <col min="14604" max="14604" width="16.28515625" style="1376" customWidth="1"/>
    <col min="14605" max="14606" width="14.140625" style="1376" customWidth="1"/>
    <col min="14607" max="14609" width="14.28515625" style="1376" customWidth="1"/>
    <col min="14610" max="14610" width="16.7109375" style="1376" customWidth="1"/>
    <col min="14611" max="14611" width="14.28515625" style="1376" customWidth="1"/>
    <col min="14612" max="14612" width="12.85546875" style="1376" customWidth="1"/>
    <col min="14613" max="14613" width="18.85546875" style="1376" customWidth="1"/>
    <col min="14614" max="14848" width="9.140625" style="1376"/>
    <col min="14849" max="14849" width="2.42578125" style="1376" customWidth="1"/>
    <col min="14850" max="14852" width="5.7109375" style="1376" customWidth="1"/>
    <col min="14853" max="14853" width="4.5703125" style="1376" customWidth="1"/>
    <col min="14854" max="14854" width="14.140625" style="1376" customWidth="1"/>
    <col min="14855" max="14855" width="3.28515625" style="1376" customWidth="1"/>
    <col min="14856" max="14856" width="3.5703125" style="1376" customWidth="1"/>
    <col min="14857" max="14857" width="12" style="1376" customWidth="1"/>
    <col min="14858" max="14858" width="12.5703125" style="1376" customWidth="1"/>
    <col min="14859" max="14859" width="13.28515625" style="1376" customWidth="1"/>
    <col min="14860" max="14860" width="16.28515625" style="1376" customWidth="1"/>
    <col min="14861" max="14862" width="14.140625" style="1376" customWidth="1"/>
    <col min="14863" max="14865" width="14.28515625" style="1376" customWidth="1"/>
    <col min="14866" max="14866" width="16.7109375" style="1376" customWidth="1"/>
    <col min="14867" max="14867" width="14.28515625" style="1376" customWidth="1"/>
    <col min="14868" max="14868" width="12.85546875" style="1376" customWidth="1"/>
    <col min="14869" max="14869" width="18.85546875" style="1376" customWidth="1"/>
    <col min="14870" max="15104" width="9.140625" style="1376"/>
    <col min="15105" max="15105" width="2.42578125" style="1376" customWidth="1"/>
    <col min="15106" max="15108" width="5.7109375" style="1376" customWidth="1"/>
    <col min="15109" max="15109" width="4.5703125" style="1376" customWidth="1"/>
    <col min="15110" max="15110" width="14.140625" style="1376" customWidth="1"/>
    <col min="15111" max="15111" width="3.28515625" style="1376" customWidth="1"/>
    <col min="15112" max="15112" width="3.5703125" style="1376" customWidth="1"/>
    <col min="15113" max="15113" width="12" style="1376" customWidth="1"/>
    <col min="15114" max="15114" width="12.5703125" style="1376" customWidth="1"/>
    <col min="15115" max="15115" width="13.28515625" style="1376" customWidth="1"/>
    <col min="15116" max="15116" width="16.28515625" style="1376" customWidth="1"/>
    <col min="15117" max="15118" width="14.140625" style="1376" customWidth="1"/>
    <col min="15119" max="15121" width="14.28515625" style="1376" customWidth="1"/>
    <col min="15122" max="15122" width="16.7109375" style="1376" customWidth="1"/>
    <col min="15123" max="15123" width="14.28515625" style="1376" customWidth="1"/>
    <col min="15124" max="15124" width="12.85546875" style="1376" customWidth="1"/>
    <col min="15125" max="15125" width="18.85546875" style="1376" customWidth="1"/>
    <col min="15126" max="15360" width="9.140625" style="1376"/>
    <col min="15361" max="15361" width="2.42578125" style="1376" customWidth="1"/>
    <col min="15362" max="15364" width="5.7109375" style="1376" customWidth="1"/>
    <col min="15365" max="15365" width="4.5703125" style="1376" customWidth="1"/>
    <col min="15366" max="15366" width="14.140625" style="1376" customWidth="1"/>
    <col min="15367" max="15367" width="3.28515625" style="1376" customWidth="1"/>
    <col min="15368" max="15368" width="3.5703125" style="1376" customWidth="1"/>
    <col min="15369" max="15369" width="12" style="1376" customWidth="1"/>
    <col min="15370" max="15370" width="12.5703125" style="1376" customWidth="1"/>
    <col min="15371" max="15371" width="13.28515625" style="1376" customWidth="1"/>
    <col min="15372" max="15372" width="16.28515625" style="1376" customWidth="1"/>
    <col min="15373" max="15374" width="14.140625" style="1376" customWidth="1"/>
    <col min="15375" max="15377" width="14.28515625" style="1376" customWidth="1"/>
    <col min="15378" max="15378" width="16.7109375" style="1376" customWidth="1"/>
    <col min="15379" max="15379" width="14.28515625" style="1376" customWidth="1"/>
    <col min="15380" max="15380" width="12.85546875" style="1376" customWidth="1"/>
    <col min="15381" max="15381" width="18.85546875" style="1376" customWidth="1"/>
    <col min="15382" max="15616" width="9.140625" style="1376"/>
    <col min="15617" max="15617" width="2.42578125" style="1376" customWidth="1"/>
    <col min="15618" max="15620" width="5.7109375" style="1376" customWidth="1"/>
    <col min="15621" max="15621" width="4.5703125" style="1376" customWidth="1"/>
    <col min="15622" max="15622" width="14.140625" style="1376" customWidth="1"/>
    <col min="15623" max="15623" width="3.28515625" style="1376" customWidth="1"/>
    <col min="15624" max="15624" width="3.5703125" style="1376" customWidth="1"/>
    <col min="15625" max="15625" width="12" style="1376" customWidth="1"/>
    <col min="15626" max="15626" width="12.5703125" style="1376" customWidth="1"/>
    <col min="15627" max="15627" width="13.28515625" style="1376" customWidth="1"/>
    <col min="15628" max="15628" width="16.28515625" style="1376" customWidth="1"/>
    <col min="15629" max="15630" width="14.140625" style="1376" customWidth="1"/>
    <col min="15631" max="15633" width="14.28515625" style="1376" customWidth="1"/>
    <col min="15634" max="15634" width="16.7109375" style="1376" customWidth="1"/>
    <col min="15635" max="15635" width="14.28515625" style="1376" customWidth="1"/>
    <col min="15636" max="15636" width="12.85546875" style="1376" customWidth="1"/>
    <col min="15637" max="15637" width="18.85546875" style="1376" customWidth="1"/>
    <col min="15638" max="15872" width="9.140625" style="1376"/>
    <col min="15873" max="15873" width="2.42578125" style="1376" customWidth="1"/>
    <col min="15874" max="15876" width="5.7109375" style="1376" customWidth="1"/>
    <col min="15877" max="15877" width="4.5703125" style="1376" customWidth="1"/>
    <col min="15878" max="15878" width="14.140625" style="1376" customWidth="1"/>
    <col min="15879" max="15879" width="3.28515625" style="1376" customWidth="1"/>
    <col min="15880" max="15880" width="3.5703125" style="1376" customWidth="1"/>
    <col min="15881" max="15881" width="12" style="1376" customWidth="1"/>
    <col min="15882" max="15882" width="12.5703125" style="1376" customWidth="1"/>
    <col min="15883" max="15883" width="13.28515625" style="1376" customWidth="1"/>
    <col min="15884" max="15884" width="16.28515625" style="1376" customWidth="1"/>
    <col min="15885" max="15886" width="14.140625" style="1376" customWidth="1"/>
    <col min="15887" max="15889" width="14.28515625" style="1376" customWidth="1"/>
    <col min="15890" max="15890" width="16.7109375" style="1376" customWidth="1"/>
    <col min="15891" max="15891" width="14.28515625" style="1376" customWidth="1"/>
    <col min="15892" max="15892" width="12.85546875" style="1376" customWidth="1"/>
    <col min="15893" max="15893" width="18.85546875" style="1376" customWidth="1"/>
    <col min="15894" max="16128" width="9.140625" style="1376"/>
    <col min="16129" max="16129" width="2.42578125" style="1376" customWidth="1"/>
    <col min="16130" max="16132" width="5.7109375" style="1376" customWidth="1"/>
    <col min="16133" max="16133" width="4.5703125" style="1376" customWidth="1"/>
    <col min="16134" max="16134" width="14.140625" style="1376" customWidth="1"/>
    <col min="16135" max="16135" width="3.28515625" style="1376" customWidth="1"/>
    <col min="16136" max="16136" width="3.5703125" style="1376" customWidth="1"/>
    <col min="16137" max="16137" width="12" style="1376" customWidth="1"/>
    <col min="16138" max="16138" width="12.5703125" style="1376" customWidth="1"/>
    <col min="16139" max="16139" width="13.28515625" style="1376" customWidth="1"/>
    <col min="16140" max="16140" width="16.28515625" style="1376" customWidth="1"/>
    <col min="16141" max="16142" width="14.140625" style="1376" customWidth="1"/>
    <col min="16143" max="16145" width="14.28515625" style="1376" customWidth="1"/>
    <col min="16146" max="16146" width="16.7109375" style="1376" customWidth="1"/>
    <col min="16147" max="16147" width="14.28515625" style="1376" customWidth="1"/>
    <col min="16148" max="16148" width="12.85546875" style="1376" customWidth="1"/>
    <col min="16149" max="16149" width="18.85546875" style="1376" customWidth="1"/>
    <col min="16150" max="16384" width="9.140625" style="1376"/>
  </cols>
  <sheetData>
    <row r="1" spans="2:22" ht="4.5" customHeight="1">
      <c r="B1" s="1373"/>
      <c r="C1" s="1373"/>
      <c r="D1" s="1373"/>
      <c r="E1" s="1373"/>
      <c r="F1" s="1373"/>
      <c r="G1" s="1373"/>
      <c r="H1" s="1373"/>
      <c r="I1" s="1373"/>
      <c r="J1" s="1373"/>
      <c r="K1" s="1374"/>
      <c r="L1" s="1374"/>
      <c r="M1" s="1375"/>
      <c r="N1" s="1375"/>
      <c r="O1" s="1375"/>
      <c r="P1" s="1375"/>
      <c r="Q1" s="1375"/>
      <c r="R1" s="1375"/>
      <c r="S1" s="1375"/>
      <c r="T1" s="1375"/>
      <c r="U1" s="1375"/>
    </row>
    <row r="2" spans="2:22" ht="22.5" customHeight="1">
      <c r="B2" s="1373"/>
      <c r="C2" s="1373"/>
      <c r="D2" s="1373"/>
      <c r="E2" s="1373"/>
      <c r="F2" s="1373"/>
      <c r="G2" s="1373"/>
      <c r="H2" s="1373"/>
      <c r="I2" s="1373"/>
      <c r="J2" s="1373"/>
      <c r="K2" s="1374"/>
      <c r="L2" s="1374"/>
      <c r="M2" s="1375"/>
      <c r="N2" s="1375"/>
      <c r="O2" s="1375"/>
      <c r="P2" s="1375"/>
      <c r="Q2" s="1375"/>
      <c r="R2" s="1375"/>
      <c r="S2" s="1375"/>
      <c r="T2" s="1375"/>
      <c r="U2" s="1377" t="s">
        <v>1278</v>
      </c>
    </row>
    <row r="3" spans="2:22" ht="18">
      <c r="B3" s="1378" t="s">
        <v>1279</v>
      </c>
      <c r="C3" s="1378"/>
      <c r="D3" s="1378"/>
      <c r="E3" s="1378"/>
      <c r="F3" s="1378"/>
      <c r="G3" s="1378"/>
      <c r="H3" s="1378"/>
      <c r="I3" s="1378"/>
      <c r="J3" s="1378"/>
      <c r="K3" s="1378"/>
      <c r="L3" s="1378"/>
      <c r="M3" s="1378"/>
      <c r="N3" s="1378"/>
      <c r="O3" s="1378"/>
      <c r="P3" s="1378"/>
      <c r="Q3" s="1378"/>
      <c r="R3" s="1378"/>
      <c r="S3" s="1378"/>
      <c r="T3" s="1378"/>
      <c r="U3" s="1378"/>
    </row>
    <row r="4" spans="2:22" ht="15.75" customHeight="1">
      <c r="B4" s="1379" t="s">
        <v>1280</v>
      </c>
      <c r="C4" s="1379"/>
      <c r="D4" s="1379"/>
      <c r="E4" s="1379"/>
      <c r="F4" s="1379"/>
      <c r="G4" s="1379"/>
      <c r="H4" s="1379"/>
      <c r="I4" s="1379"/>
      <c r="J4" s="1379"/>
      <c r="K4" s="1379"/>
      <c r="L4" s="1379"/>
      <c r="M4" s="1379"/>
      <c r="N4" s="1379"/>
      <c r="O4" s="1379"/>
      <c r="P4" s="1379"/>
      <c r="Q4" s="1379"/>
      <c r="R4" s="1379"/>
      <c r="S4" s="1379"/>
      <c r="T4" s="1379"/>
      <c r="U4" s="1379"/>
    </row>
    <row r="5" spans="2:22" ht="15.75" customHeight="1">
      <c r="B5" s="1380" t="s">
        <v>1281</v>
      </c>
      <c r="C5" s="1380"/>
      <c r="D5" s="1380"/>
      <c r="E5" s="1380"/>
      <c r="F5" s="1380"/>
      <c r="G5" s="1380"/>
      <c r="H5" s="1380"/>
      <c r="I5" s="1380"/>
      <c r="J5" s="1380"/>
      <c r="K5" s="1380"/>
      <c r="L5" s="1380"/>
      <c r="M5" s="1380"/>
      <c r="N5" s="1380"/>
      <c r="O5" s="1380"/>
      <c r="P5" s="1380"/>
      <c r="Q5" s="1380"/>
      <c r="R5" s="1380"/>
      <c r="S5" s="1380"/>
      <c r="T5" s="1380"/>
      <c r="U5" s="1380"/>
    </row>
    <row r="6" spans="2:22" ht="15.75" customHeight="1">
      <c r="B6" s="1381" t="s">
        <v>1282</v>
      </c>
      <c r="C6" s="1381"/>
      <c r="D6" s="1381"/>
      <c r="E6" s="1382"/>
      <c r="F6" s="1382"/>
      <c r="G6" s="1383" t="s">
        <v>4</v>
      </c>
      <c r="H6" s="1112" t="s">
        <v>678</v>
      </c>
      <c r="I6" s="1384"/>
      <c r="J6" s="1384"/>
      <c r="K6" s="1385"/>
      <c r="L6" s="1386"/>
      <c r="M6" s="1386"/>
      <c r="N6" s="1386"/>
      <c r="O6" s="1387"/>
      <c r="P6" s="1387"/>
      <c r="Q6" s="1387"/>
      <c r="R6" s="1387"/>
      <c r="S6" s="1387"/>
      <c r="T6" s="1387"/>
      <c r="U6" s="1388"/>
      <c r="V6" s="1389"/>
    </row>
    <row r="7" spans="2:22" ht="15.75" customHeight="1">
      <c r="B7" s="1381" t="s">
        <v>6</v>
      </c>
      <c r="C7" s="1381"/>
      <c r="D7" s="1381"/>
      <c r="E7" s="1382"/>
      <c r="F7" s="1382"/>
      <c r="G7" s="1383" t="s">
        <v>4</v>
      </c>
      <c r="H7" s="1116" t="s">
        <v>679</v>
      </c>
      <c r="I7" s="1390"/>
      <c r="J7" s="1390"/>
      <c r="K7" s="1385"/>
      <c r="L7" s="1386"/>
      <c r="M7" s="1386"/>
      <c r="N7" s="1386"/>
      <c r="O7" s="1387"/>
      <c r="P7" s="1387"/>
      <c r="Q7" s="1387"/>
      <c r="R7" s="1387"/>
      <c r="S7" s="1387"/>
      <c r="T7" s="1387"/>
      <c r="U7" s="1387"/>
      <c r="V7" s="1389"/>
    </row>
    <row r="8" spans="2:22" ht="15.75" customHeight="1">
      <c r="B8" s="1381" t="s">
        <v>8</v>
      </c>
      <c r="C8" s="1381"/>
      <c r="D8" s="1381"/>
      <c r="E8" s="1382"/>
      <c r="F8" s="1382"/>
      <c r="G8" s="1383" t="s">
        <v>4</v>
      </c>
      <c r="H8" s="1116" t="s">
        <v>1283</v>
      </c>
      <c r="I8" s="1390"/>
      <c r="J8" s="1390"/>
      <c r="K8" s="1385"/>
      <c r="L8" s="1386"/>
      <c r="M8" s="1386"/>
      <c r="N8" s="1386"/>
      <c r="O8" s="1387"/>
      <c r="P8" s="1387"/>
      <c r="Q8" s="1387"/>
      <c r="R8" s="1387"/>
      <c r="S8" s="1387"/>
      <c r="T8" s="1387"/>
      <c r="U8" s="1387"/>
      <c r="V8" s="1389"/>
    </row>
    <row r="9" spans="2:22" ht="17.25" customHeight="1">
      <c r="B9" s="1381" t="s">
        <v>10</v>
      </c>
      <c r="C9" s="1381"/>
      <c r="D9" s="1381"/>
      <c r="E9" s="1381"/>
      <c r="F9" s="1381"/>
      <c r="G9" s="1383" t="s">
        <v>4</v>
      </c>
      <c r="H9" s="1391"/>
      <c r="I9" s="1391"/>
      <c r="J9" s="1391"/>
      <c r="K9" s="1385"/>
      <c r="L9" s="1388"/>
      <c r="M9" s="1382"/>
      <c r="N9" s="1386"/>
      <c r="O9" s="1387"/>
      <c r="P9" s="1387"/>
      <c r="Q9" s="1387"/>
      <c r="R9" s="1387"/>
      <c r="S9" s="1387"/>
      <c r="T9" s="1387"/>
      <c r="U9" s="1387"/>
      <c r="V9" s="1389"/>
    </row>
    <row r="10" spans="2:22" ht="18.75" customHeight="1" thickBot="1">
      <c r="B10" s="1392"/>
      <c r="C10" s="1392"/>
      <c r="D10" s="1382"/>
      <c r="E10" s="1382"/>
      <c r="F10" s="1382"/>
      <c r="G10" s="1382"/>
      <c r="H10" s="1385"/>
      <c r="I10" s="1393"/>
      <c r="J10" s="1393"/>
      <c r="K10" s="1385"/>
      <c r="L10" s="1386"/>
      <c r="M10" s="1387"/>
      <c r="N10" s="1387"/>
      <c r="O10" s="1387"/>
      <c r="P10" s="1387"/>
      <c r="Q10" s="1387"/>
      <c r="R10" s="1387"/>
      <c r="S10" s="1387"/>
      <c r="T10" s="1387"/>
      <c r="U10" s="1387"/>
      <c r="V10" s="1389"/>
    </row>
    <row r="11" spans="2:22" s="1406" customFormat="1" ht="32.25" customHeight="1" thickBot="1">
      <c r="B11" s="1394" t="s">
        <v>1284</v>
      </c>
      <c r="C11" s="1395"/>
      <c r="D11" s="1395"/>
      <c r="E11" s="1395"/>
      <c r="F11" s="1395"/>
      <c r="G11" s="1395"/>
      <c r="H11" s="1396"/>
      <c r="I11" s="1397" t="s">
        <v>692</v>
      </c>
      <c r="J11" s="1397" t="s">
        <v>1285</v>
      </c>
      <c r="K11" s="1398" t="s">
        <v>1286</v>
      </c>
      <c r="L11" s="1399"/>
      <c r="M11" s="1399"/>
      <c r="N11" s="1399"/>
      <c r="O11" s="1400"/>
      <c r="P11" s="1401" t="s">
        <v>1287</v>
      </c>
      <c r="Q11" s="1402"/>
      <c r="R11" s="1403"/>
      <c r="S11" s="1404" t="s">
        <v>1288</v>
      </c>
      <c r="T11" s="1405"/>
      <c r="U11" s="1397" t="s">
        <v>1195</v>
      </c>
    </row>
    <row r="12" spans="2:22" s="1406" customFormat="1" ht="51" customHeight="1" thickBot="1">
      <c r="B12" s="1407"/>
      <c r="C12" s="1408"/>
      <c r="D12" s="1408"/>
      <c r="E12" s="1408"/>
      <c r="F12" s="1408"/>
      <c r="G12" s="1408"/>
      <c r="H12" s="1409"/>
      <c r="I12" s="1410"/>
      <c r="J12" s="1410"/>
      <c r="K12" s="1411" t="s">
        <v>23</v>
      </c>
      <c r="L12" s="1411" t="s">
        <v>24</v>
      </c>
      <c r="M12" s="1411" t="s">
        <v>25</v>
      </c>
      <c r="N12" s="1411" t="s">
        <v>26</v>
      </c>
      <c r="O12" s="1412" t="s">
        <v>1197</v>
      </c>
      <c r="P12" s="1413" t="s">
        <v>1289</v>
      </c>
      <c r="Q12" s="1413" t="s">
        <v>1290</v>
      </c>
      <c r="R12" s="1414" t="s">
        <v>30</v>
      </c>
      <c r="S12" s="1415" t="s">
        <v>1291</v>
      </c>
      <c r="T12" s="1415" t="s">
        <v>1292</v>
      </c>
      <c r="U12" s="1410"/>
    </row>
    <row r="13" spans="2:22" s="1425" customFormat="1" ht="36" customHeight="1" thickBot="1">
      <c r="B13" s="1416">
        <v>1</v>
      </c>
      <c r="C13" s="1417"/>
      <c r="D13" s="1417"/>
      <c r="E13" s="1417"/>
      <c r="F13" s="1417"/>
      <c r="G13" s="1417"/>
      <c r="H13" s="1399"/>
      <c r="I13" s="1418">
        <v>2</v>
      </c>
      <c r="J13" s="1419">
        <v>3</v>
      </c>
      <c r="K13" s="1420">
        <v>4</v>
      </c>
      <c r="L13" s="1421">
        <v>5</v>
      </c>
      <c r="M13" s="1422">
        <v>6</v>
      </c>
      <c r="N13" s="1421">
        <v>7</v>
      </c>
      <c r="O13" s="1414" t="s">
        <v>1293</v>
      </c>
      <c r="P13" s="1423">
        <v>9</v>
      </c>
      <c r="Q13" s="1423">
        <v>10</v>
      </c>
      <c r="R13" s="1421" t="s">
        <v>1294</v>
      </c>
      <c r="S13" s="1420" t="s">
        <v>1295</v>
      </c>
      <c r="T13" s="1414" t="s">
        <v>1296</v>
      </c>
      <c r="U13" s="1424">
        <v>14</v>
      </c>
    </row>
    <row r="14" spans="2:22" s="1425" customFormat="1" ht="14.25">
      <c r="B14" s="1426"/>
      <c r="C14" s="1185"/>
      <c r="D14" s="1185"/>
      <c r="E14" s="1185"/>
      <c r="F14" s="1185"/>
      <c r="G14" s="1185"/>
      <c r="H14" s="1194"/>
      <c r="I14" s="1194"/>
      <c r="J14" s="1194"/>
      <c r="K14" s="1193"/>
      <c r="L14" s="1193"/>
      <c r="M14" s="1427"/>
      <c r="N14" s="1427"/>
      <c r="O14" s="1427"/>
      <c r="P14" s="1427"/>
      <c r="Q14" s="1427"/>
      <c r="R14" s="1427"/>
      <c r="S14" s="1428"/>
      <c r="T14" s="1428"/>
      <c r="U14" s="1429"/>
    </row>
    <row r="15" spans="2:22" s="1425" customFormat="1" ht="14.25">
      <c r="B15" s="1184"/>
      <c r="C15" s="1430" t="s">
        <v>1297</v>
      </c>
      <c r="D15" s="1431"/>
      <c r="E15" s="1431"/>
      <c r="F15" s="1431"/>
      <c r="G15" s="1431"/>
      <c r="H15" s="1431"/>
      <c r="I15" s="1193"/>
      <c r="J15" s="1432"/>
      <c r="K15" s="1433"/>
      <c r="L15" s="1433"/>
      <c r="M15" s="1434"/>
      <c r="N15" s="1434"/>
      <c r="O15" s="1434"/>
      <c r="P15" s="1434"/>
      <c r="Q15" s="1434"/>
      <c r="R15" s="1434"/>
      <c r="S15" s="1435"/>
      <c r="T15" s="1435"/>
      <c r="U15" s="1436"/>
      <c r="V15" s="1437"/>
    </row>
    <row r="16" spans="2:22" s="1437" customFormat="1" ht="14.25" hidden="1">
      <c r="B16" s="1438"/>
      <c r="C16" s="1439"/>
      <c r="D16" s="1439"/>
      <c r="E16" s="1439"/>
      <c r="F16" s="1439"/>
      <c r="G16" s="1439"/>
      <c r="H16" s="1440"/>
      <c r="I16" s="1441"/>
      <c r="J16" s="1440"/>
      <c r="K16" s="1433"/>
      <c r="L16" s="1433"/>
      <c r="M16" s="1434"/>
      <c r="N16" s="1434"/>
      <c r="O16" s="1434"/>
      <c r="P16" s="1434"/>
      <c r="Q16" s="1434"/>
      <c r="R16" s="1434"/>
      <c r="S16" s="1435"/>
      <c r="T16" s="1435"/>
      <c r="U16" s="1436"/>
    </row>
    <row r="17" spans="2:21" s="1437" customFormat="1" ht="14.25" hidden="1">
      <c r="B17" s="1438"/>
      <c r="C17" s="1439"/>
      <c r="D17" s="1439"/>
      <c r="E17" s="1439"/>
      <c r="F17" s="1439"/>
      <c r="G17" s="1439"/>
      <c r="H17" s="1440"/>
      <c r="I17" s="1441"/>
      <c r="J17" s="1440"/>
      <c r="K17" s="1433"/>
      <c r="L17" s="1433"/>
      <c r="M17" s="1434"/>
      <c r="N17" s="1434"/>
      <c r="O17" s="1434"/>
      <c r="P17" s="1434"/>
      <c r="Q17" s="1434"/>
      <c r="R17" s="1434"/>
      <c r="S17" s="1435"/>
      <c r="T17" s="1435"/>
      <c r="U17" s="1436"/>
    </row>
    <row r="18" spans="2:21" s="1437" customFormat="1" ht="14.25">
      <c r="B18" s="1442"/>
      <c r="C18" s="1443"/>
      <c r="D18" s="1443"/>
      <c r="E18" s="1443"/>
      <c r="F18" s="1443"/>
      <c r="G18" s="1443"/>
      <c r="H18" s="1440"/>
      <c r="I18" s="1441"/>
      <c r="J18" s="1440"/>
      <c r="K18" s="1433"/>
      <c r="L18" s="1433"/>
      <c r="M18" s="1434"/>
      <c r="N18" s="1434"/>
      <c r="O18" s="1434"/>
      <c r="P18" s="1434"/>
      <c r="Q18" s="1434"/>
      <c r="R18" s="1434"/>
      <c r="S18" s="1435"/>
      <c r="T18" s="1435"/>
      <c r="U18" s="1436"/>
    </row>
    <row r="19" spans="2:21" s="1437" customFormat="1" ht="14.25" hidden="1">
      <c r="B19" s="1438"/>
      <c r="C19" s="1439"/>
      <c r="D19" s="1439"/>
      <c r="E19" s="1439"/>
      <c r="F19" s="1439"/>
      <c r="G19" s="1439"/>
      <c r="H19" s="1440"/>
      <c r="I19" s="1441"/>
      <c r="J19" s="1440"/>
      <c r="K19" s="1433"/>
      <c r="L19" s="1433"/>
      <c r="M19" s="1434"/>
      <c r="N19" s="1434"/>
      <c r="O19" s="1434"/>
      <c r="P19" s="1434"/>
      <c r="Q19" s="1434"/>
      <c r="R19" s="1434"/>
      <c r="S19" s="1435"/>
      <c r="T19" s="1435"/>
      <c r="U19" s="1436"/>
    </row>
    <row r="20" spans="2:21" s="1437" customFormat="1" ht="14.25">
      <c r="B20" s="1438"/>
      <c r="C20" s="1444" t="s">
        <v>1298</v>
      </c>
      <c r="D20" s="1439"/>
      <c r="E20" s="1439"/>
      <c r="F20" s="1439"/>
      <c r="G20" s="1439"/>
      <c r="H20" s="1440"/>
      <c r="I20" s="1441"/>
      <c r="J20" s="1440"/>
      <c r="K20" s="1433"/>
      <c r="L20" s="1433"/>
      <c r="M20" s="1434"/>
      <c r="N20" s="1434"/>
      <c r="O20" s="1434"/>
      <c r="P20" s="1434"/>
      <c r="Q20" s="1434"/>
      <c r="R20" s="1434"/>
      <c r="S20" s="1435"/>
      <c r="T20" s="1435"/>
      <c r="U20" s="1436"/>
    </row>
    <row r="21" spans="2:21" s="1437" customFormat="1" ht="14.25">
      <c r="B21" s="1438"/>
      <c r="C21" s="1444"/>
      <c r="D21" s="1439" t="s">
        <v>1299</v>
      </c>
      <c r="E21" s="1439"/>
      <c r="F21" s="1439"/>
      <c r="G21" s="1439"/>
      <c r="H21" s="1440"/>
      <c r="I21" s="1441" t="s">
        <v>1300</v>
      </c>
      <c r="J21" s="1440"/>
      <c r="K21" s="1433"/>
      <c r="L21" s="1433"/>
      <c r="M21" s="1434"/>
      <c r="N21" s="1434"/>
      <c r="O21" s="1434"/>
      <c r="P21" s="1434"/>
      <c r="Q21" s="1434"/>
      <c r="R21" s="1434"/>
      <c r="S21" s="1435"/>
      <c r="T21" s="1435"/>
      <c r="U21" s="1436"/>
    </row>
    <row r="22" spans="2:21" s="1437" customFormat="1" ht="14.25">
      <c r="B22" s="1438"/>
      <c r="C22" s="1439"/>
      <c r="D22" s="1439"/>
      <c r="E22" s="1439"/>
      <c r="F22" s="1439"/>
      <c r="G22" s="1439"/>
      <c r="H22" s="1440"/>
      <c r="I22" s="1441"/>
      <c r="J22" s="1440"/>
      <c r="K22" s="1433"/>
      <c r="L22" s="1433"/>
      <c r="M22" s="1434"/>
      <c r="N22" s="1434"/>
      <c r="O22" s="1434"/>
      <c r="P22" s="1434"/>
      <c r="Q22" s="1434"/>
      <c r="R22" s="1434"/>
      <c r="S22" s="1435"/>
      <c r="T22" s="1435"/>
      <c r="U22" s="1436"/>
    </row>
    <row r="23" spans="2:21" s="1437" customFormat="1" ht="14.25">
      <c r="B23" s="1438"/>
      <c r="C23" s="1444" t="s">
        <v>1301</v>
      </c>
      <c r="D23" s="1439"/>
      <c r="E23" s="1439"/>
      <c r="F23" s="1439"/>
      <c r="G23" s="1439"/>
      <c r="H23" s="1440"/>
      <c r="I23" s="1441"/>
      <c r="J23" s="1440"/>
      <c r="K23" s="1433"/>
      <c r="L23" s="1433"/>
      <c r="M23" s="1434"/>
      <c r="N23" s="1434"/>
      <c r="O23" s="1434"/>
      <c r="P23" s="1434"/>
      <c r="Q23" s="1434"/>
      <c r="R23" s="1434"/>
      <c r="S23" s="1435"/>
      <c r="T23" s="1435"/>
      <c r="U23" s="1436"/>
    </row>
    <row r="24" spans="2:21" s="1437" customFormat="1" ht="14.25">
      <c r="B24" s="1438"/>
      <c r="C24" s="1439"/>
      <c r="D24" s="1439" t="s">
        <v>1302</v>
      </c>
      <c r="E24" s="1439"/>
      <c r="F24" s="1439"/>
      <c r="G24" s="1439"/>
      <c r="H24" s="1440"/>
      <c r="I24" s="1441" t="s">
        <v>1303</v>
      </c>
      <c r="J24" s="1440"/>
      <c r="K24" s="1433"/>
      <c r="L24" s="1433"/>
      <c r="M24" s="1434"/>
      <c r="N24" s="1434"/>
      <c r="O24" s="1434"/>
      <c r="P24" s="1434"/>
      <c r="Q24" s="1434"/>
      <c r="R24" s="1434"/>
      <c r="S24" s="1435"/>
      <c r="T24" s="1435"/>
      <c r="U24" s="1436"/>
    </row>
    <row r="25" spans="2:21" s="1437" customFormat="1" ht="14.25">
      <c r="B25" s="1438"/>
      <c r="C25" s="1439"/>
      <c r="D25" s="1439"/>
      <c r="E25" s="1439"/>
      <c r="F25" s="1439"/>
      <c r="G25" s="1439"/>
      <c r="H25" s="1440"/>
      <c r="I25" s="1441"/>
      <c r="J25" s="1440"/>
      <c r="K25" s="1433"/>
      <c r="L25" s="1433"/>
      <c r="M25" s="1434"/>
      <c r="N25" s="1434"/>
      <c r="O25" s="1434"/>
      <c r="P25" s="1434"/>
      <c r="Q25" s="1434"/>
      <c r="R25" s="1434"/>
      <c r="S25" s="1435"/>
      <c r="T25" s="1435"/>
      <c r="U25" s="1436"/>
    </row>
    <row r="26" spans="2:21" s="1437" customFormat="1" ht="14.25">
      <c r="B26" s="1445"/>
      <c r="C26" s="1446"/>
      <c r="D26" s="1446"/>
      <c r="E26" s="1446"/>
      <c r="F26" s="1446"/>
      <c r="G26" s="1446"/>
      <c r="H26" s="1440"/>
      <c r="I26" s="1441"/>
      <c r="J26" s="1440"/>
      <c r="K26" s="1433"/>
      <c r="L26" s="1433"/>
      <c r="M26" s="1434"/>
      <c r="N26" s="1434"/>
      <c r="O26" s="1434"/>
      <c r="P26" s="1434"/>
      <c r="Q26" s="1434"/>
      <c r="R26" s="1434"/>
      <c r="S26" s="1435"/>
      <c r="T26" s="1435"/>
      <c r="U26" s="1436"/>
    </row>
    <row r="27" spans="2:21" s="1437" customFormat="1" ht="14.25">
      <c r="B27" s="1445"/>
      <c r="C27" s="1430" t="s">
        <v>1304</v>
      </c>
      <c r="D27" s="1446"/>
      <c r="E27" s="1446"/>
      <c r="F27" s="1446"/>
      <c r="G27" s="1446"/>
      <c r="H27" s="1440"/>
      <c r="I27" s="1441"/>
      <c r="J27" s="1440"/>
      <c r="K27" s="1433"/>
      <c r="L27" s="1433"/>
      <c r="M27" s="1434"/>
      <c r="N27" s="1434"/>
      <c r="O27" s="1434"/>
      <c r="P27" s="1434"/>
      <c r="Q27" s="1434"/>
      <c r="R27" s="1434"/>
      <c r="S27" s="1435"/>
      <c r="T27" s="1435"/>
      <c r="U27" s="1436"/>
    </row>
    <row r="28" spans="2:21" s="1437" customFormat="1" ht="14.25">
      <c r="B28" s="1445"/>
      <c r="C28" s="1430" t="s">
        <v>1305</v>
      </c>
      <c r="D28" s="1446"/>
      <c r="E28" s="1446"/>
      <c r="F28" s="1446"/>
      <c r="G28" s="1446"/>
      <c r="H28" s="1440"/>
      <c r="I28" s="1447"/>
      <c r="J28" s="1440"/>
      <c r="K28" s="1433"/>
      <c r="L28" s="1433"/>
      <c r="M28" s="1434"/>
      <c r="N28" s="1434"/>
      <c r="O28" s="1434"/>
      <c r="P28" s="1434"/>
      <c r="Q28" s="1434"/>
      <c r="R28" s="1434"/>
      <c r="S28" s="1435"/>
      <c r="T28" s="1435"/>
      <c r="U28" s="1436"/>
    </row>
    <row r="29" spans="2:21" s="1437" customFormat="1" ht="14.25">
      <c r="B29" s="1445"/>
      <c r="C29" s="1430"/>
      <c r="D29" s="1448"/>
      <c r="E29" s="1446"/>
      <c r="F29" s="1446"/>
      <c r="G29" s="1446"/>
      <c r="H29" s="1440"/>
      <c r="I29" s="1447"/>
      <c r="J29" s="1440"/>
      <c r="K29" s="1433"/>
      <c r="L29" s="1433"/>
      <c r="M29" s="1434"/>
      <c r="N29" s="1434"/>
      <c r="O29" s="1434"/>
      <c r="P29" s="1434"/>
      <c r="Q29" s="1434"/>
      <c r="R29" s="1434"/>
      <c r="S29" s="1435"/>
      <c r="T29" s="1435"/>
      <c r="U29" s="1436"/>
    </row>
    <row r="30" spans="2:21" s="1437" customFormat="1" ht="19.5" customHeight="1">
      <c r="B30" s="1438"/>
      <c r="C30" s="1444" t="s">
        <v>1298</v>
      </c>
      <c r="D30" s="1439"/>
      <c r="E30" s="1439"/>
      <c r="F30" s="1439"/>
      <c r="G30" s="1439"/>
      <c r="H30" s="1440"/>
      <c r="I30" s="1441"/>
      <c r="J30" s="1440"/>
      <c r="K30" s="1433"/>
      <c r="L30" s="1433"/>
      <c r="M30" s="1434"/>
      <c r="N30" s="1434"/>
      <c r="O30" s="1434"/>
      <c r="P30" s="1434"/>
      <c r="Q30" s="1434"/>
      <c r="R30" s="1434"/>
      <c r="S30" s="1435"/>
      <c r="T30" s="1435"/>
      <c r="U30" s="1436"/>
    </row>
    <row r="31" spans="2:21" s="1437" customFormat="1" ht="15" customHeight="1">
      <c r="B31" s="1438"/>
      <c r="C31" s="1444"/>
      <c r="D31" s="1439"/>
      <c r="E31" s="1439"/>
      <c r="F31" s="1439"/>
      <c r="G31" s="1439"/>
      <c r="H31" s="1440"/>
      <c r="I31" s="1441"/>
      <c r="J31" s="1440"/>
      <c r="K31" s="1433"/>
      <c r="L31" s="1433"/>
      <c r="M31" s="1434"/>
      <c r="N31" s="1434"/>
      <c r="O31" s="1434"/>
      <c r="P31" s="1434"/>
      <c r="Q31" s="1434"/>
      <c r="R31" s="1434"/>
      <c r="S31" s="1435"/>
      <c r="T31" s="1435"/>
      <c r="U31" s="1436"/>
    </row>
    <row r="32" spans="2:21" s="1437" customFormat="1" ht="14.25">
      <c r="B32" s="1438"/>
      <c r="C32" s="1444" t="s">
        <v>1301</v>
      </c>
      <c r="D32" s="1439"/>
      <c r="E32" s="1439"/>
      <c r="F32" s="1439"/>
      <c r="G32" s="1439"/>
      <c r="H32" s="1440"/>
      <c r="I32" s="1441"/>
      <c r="J32" s="1440"/>
      <c r="K32" s="1433"/>
      <c r="L32" s="1433"/>
      <c r="M32" s="1434"/>
      <c r="N32" s="1434"/>
      <c r="O32" s="1434"/>
      <c r="P32" s="1434"/>
      <c r="Q32" s="1434"/>
      <c r="R32" s="1434"/>
      <c r="S32" s="1435"/>
      <c r="T32" s="1435"/>
      <c r="U32" s="1436"/>
    </row>
    <row r="33" spans="1:31" s="1437" customFormat="1" ht="14.25">
      <c r="B33" s="1438"/>
      <c r="C33" s="1439"/>
      <c r="D33" s="1439"/>
      <c r="E33" s="1439"/>
      <c r="F33" s="1439"/>
      <c r="G33" s="1439"/>
      <c r="H33" s="1440"/>
      <c r="I33" s="1441"/>
      <c r="J33" s="1440"/>
      <c r="K33" s="1433"/>
      <c r="L33" s="1433"/>
      <c r="M33" s="1434"/>
      <c r="N33" s="1434"/>
      <c r="O33" s="1434"/>
      <c r="P33" s="1434"/>
      <c r="Q33" s="1434"/>
      <c r="R33" s="1434"/>
      <c r="S33" s="1435"/>
      <c r="T33" s="1435"/>
      <c r="U33" s="1436"/>
    </row>
    <row r="34" spans="1:31" s="1437" customFormat="1" ht="14.25">
      <c r="B34" s="1438"/>
      <c r="C34" s="1439"/>
      <c r="D34" s="1448"/>
      <c r="E34" s="1439"/>
      <c r="F34" s="1439"/>
      <c r="G34" s="1439"/>
      <c r="H34" s="1440"/>
      <c r="I34" s="1441"/>
      <c r="J34" s="1439"/>
      <c r="K34" s="1449"/>
      <c r="L34" s="1450"/>
      <c r="M34" s="1451"/>
      <c r="N34" s="1451"/>
      <c r="O34" s="1451"/>
      <c r="P34" s="1451"/>
      <c r="Q34" s="1451"/>
      <c r="R34" s="1451"/>
      <c r="S34" s="1452"/>
      <c r="T34" s="1452"/>
      <c r="U34" s="1453"/>
    </row>
    <row r="35" spans="1:31" s="1437" customFormat="1" ht="15">
      <c r="B35" s="1445"/>
      <c r="C35" s="1430" t="s">
        <v>1306</v>
      </c>
      <c r="D35" s="1446"/>
      <c r="E35" s="1446"/>
      <c r="F35" s="1446"/>
      <c r="G35" s="1446"/>
      <c r="H35" s="1440"/>
      <c r="I35" s="1441">
        <v>40202130</v>
      </c>
      <c r="J35" s="1454">
        <v>400000</v>
      </c>
      <c r="K35" s="1455">
        <v>121600</v>
      </c>
      <c r="L35" s="1456">
        <v>130300</v>
      </c>
      <c r="M35" s="1457">
        <v>104300</v>
      </c>
      <c r="N35" s="1458"/>
      <c r="O35" s="1451">
        <f>SUM(K35:N35)</f>
        <v>356200</v>
      </c>
      <c r="P35" s="1451"/>
      <c r="Q35" s="1451">
        <v>356200</v>
      </c>
      <c r="R35" s="1451"/>
      <c r="S35" s="1459">
        <f>O35-Q35</f>
        <v>0</v>
      </c>
      <c r="T35" s="1452"/>
      <c r="U35" s="1453"/>
    </row>
    <row r="36" spans="1:31" s="1437" customFormat="1" ht="14.25">
      <c r="B36" s="1445"/>
      <c r="C36" s="1430"/>
      <c r="D36" s="1446"/>
      <c r="E36" s="1446"/>
      <c r="F36" s="1446"/>
      <c r="G36" s="1446"/>
      <c r="H36" s="1440"/>
      <c r="I36" s="1441"/>
      <c r="J36" s="1439"/>
      <c r="K36" s="1449"/>
      <c r="L36" s="1450"/>
      <c r="M36" s="1451"/>
      <c r="N36" s="1451"/>
      <c r="O36" s="1451"/>
      <c r="P36" s="1451"/>
      <c r="Q36" s="1451"/>
      <c r="R36" s="1451"/>
      <c r="S36" s="1452"/>
      <c r="T36" s="1452"/>
      <c r="U36" s="1453"/>
    </row>
    <row r="37" spans="1:31" s="1437" customFormat="1" ht="14.25">
      <c r="B37" s="1445"/>
      <c r="C37" s="1446"/>
      <c r="D37" s="1446"/>
      <c r="E37" s="1446"/>
      <c r="F37" s="1446"/>
      <c r="G37" s="1446"/>
      <c r="H37" s="1440"/>
      <c r="I37" s="1441"/>
      <c r="J37" s="1440"/>
      <c r="K37" s="1449"/>
      <c r="L37" s="1449"/>
      <c r="M37" s="1451"/>
      <c r="N37" s="1451"/>
      <c r="O37" s="1451"/>
      <c r="P37" s="1451"/>
      <c r="Q37" s="1451"/>
      <c r="R37" s="1451"/>
      <c r="S37" s="1452"/>
      <c r="T37" s="1452"/>
      <c r="U37" s="1453"/>
    </row>
    <row r="38" spans="1:31" s="1437" customFormat="1" ht="15" customHeight="1">
      <c r="B38" s="1445"/>
      <c r="C38" s="1430" t="s">
        <v>1307</v>
      </c>
      <c r="D38" s="1446"/>
      <c r="E38" s="1446"/>
      <c r="F38" s="1446"/>
      <c r="G38" s="1446"/>
      <c r="H38" s="1440"/>
      <c r="I38" s="1447"/>
      <c r="J38" s="1440"/>
      <c r="K38" s="1449"/>
      <c r="L38" s="1449"/>
      <c r="M38" s="1451"/>
      <c r="N38" s="1451"/>
      <c r="O38" s="1451"/>
      <c r="P38" s="1451"/>
      <c r="Q38" s="1451"/>
      <c r="R38" s="1451"/>
      <c r="S38" s="1452"/>
      <c r="T38" s="1452"/>
      <c r="U38" s="1453"/>
    </row>
    <row r="39" spans="1:31" s="1437" customFormat="1" ht="14.25">
      <c r="B39" s="1445"/>
      <c r="C39" s="1446"/>
      <c r="D39" s="1446"/>
      <c r="E39" s="1446"/>
      <c r="F39" s="1446"/>
      <c r="G39" s="1446"/>
      <c r="H39" s="1440"/>
      <c r="I39" s="1441"/>
      <c r="J39" s="1440"/>
      <c r="K39" s="1449"/>
      <c r="L39" s="1449"/>
      <c r="M39" s="1451"/>
      <c r="N39" s="1451"/>
      <c r="O39" s="1451"/>
      <c r="P39" s="1451"/>
      <c r="Q39" s="1451"/>
      <c r="R39" s="1451"/>
      <c r="S39" s="1452"/>
      <c r="T39" s="1452"/>
      <c r="U39" s="1453"/>
    </row>
    <row r="40" spans="1:31" s="1437" customFormat="1" ht="14.25">
      <c r="B40" s="1445"/>
      <c r="C40" s="1446"/>
      <c r="D40" s="1446"/>
      <c r="E40" s="1446"/>
      <c r="F40" s="1446"/>
      <c r="G40" s="1446"/>
      <c r="H40" s="1440"/>
      <c r="I40" s="1441"/>
      <c r="J40" s="1440"/>
      <c r="K40" s="1449"/>
      <c r="L40" s="1449"/>
      <c r="M40" s="1451"/>
      <c r="N40" s="1451"/>
      <c r="O40" s="1451"/>
      <c r="P40" s="1451"/>
      <c r="Q40" s="1451"/>
      <c r="R40" s="1451"/>
      <c r="S40" s="1452"/>
      <c r="T40" s="1452"/>
      <c r="U40" s="1453"/>
    </row>
    <row r="41" spans="1:31" s="1437" customFormat="1" ht="10.5" customHeight="1">
      <c r="A41" s="1460"/>
      <c r="B41" s="1438"/>
      <c r="C41" s="1439"/>
      <c r="D41" s="1439"/>
      <c r="E41" s="1439"/>
      <c r="F41" s="1439"/>
      <c r="G41" s="1439"/>
      <c r="H41" s="1440"/>
      <c r="I41" s="1440"/>
      <c r="J41" s="1440"/>
      <c r="K41" s="1449"/>
      <c r="L41" s="1449"/>
      <c r="M41" s="1461"/>
      <c r="N41" s="1461"/>
      <c r="O41" s="1461"/>
      <c r="P41" s="1461"/>
      <c r="Q41" s="1461"/>
      <c r="R41" s="1461"/>
      <c r="S41" s="1462"/>
      <c r="T41" s="1462"/>
      <c r="U41" s="1463"/>
    </row>
    <row r="42" spans="1:31" s="1437" customFormat="1" ht="15" thickBot="1">
      <c r="A42" s="1460"/>
      <c r="B42" s="1438"/>
      <c r="C42" s="1444" t="s">
        <v>1197</v>
      </c>
      <c r="D42" s="1439"/>
      <c r="E42" s="1439"/>
      <c r="F42" s="1439"/>
      <c r="G42" s="1439"/>
      <c r="H42" s="1440"/>
      <c r="I42" s="1440"/>
      <c r="J42" s="1440"/>
      <c r="K42" s="1464">
        <f>SUM(K35:K41)</f>
        <v>121600</v>
      </c>
      <c r="L42" s="1464">
        <f t="shared" ref="L42:U42" si="0">SUM(L35:L41)</f>
        <v>130300</v>
      </c>
      <c r="M42" s="1464">
        <f t="shared" si="0"/>
        <v>104300</v>
      </c>
      <c r="N42" s="1464">
        <f t="shared" si="0"/>
        <v>0</v>
      </c>
      <c r="O42" s="1464">
        <f t="shared" si="0"/>
        <v>356200</v>
      </c>
      <c r="P42" s="1464">
        <f t="shared" si="0"/>
        <v>0</v>
      </c>
      <c r="Q42" s="1464">
        <f t="shared" si="0"/>
        <v>356200</v>
      </c>
      <c r="R42" s="1464">
        <f t="shared" si="0"/>
        <v>0</v>
      </c>
      <c r="S42" s="1464">
        <f t="shared" si="0"/>
        <v>0</v>
      </c>
      <c r="T42" s="1464">
        <f t="shared" si="0"/>
        <v>0</v>
      </c>
      <c r="U42" s="1464">
        <f t="shared" si="0"/>
        <v>0</v>
      </c>
    </row>
    <row r="43" spans="1:31" s="1437" customFormat="1" ht="15" thickTop="1">
      <c r="A43" s="1460"/>
      <c r="B43" s="1438"/>
      <c r="C43" s="1439"/>
      <c r="D43" s="1439"/>
      <c r="E43" s="1439"/>
      <c r="F43" s="1439"/>
      <c r="G43" s="1439"/>
      <c r="H43" s="1465"/>
      <c r="I43" s="1465"/>
      <c r="J43" s="1465"/>
      <c r="K43" s="1449"/>
      <c r="L43" s="1449"/>
      <c r="M43" s="1466"/>
      <c r="N43" s="1466"/>
      <c r="O43" s="1466"/>
      <c r="P43" s="1466"/>
      <c r="Q43" s="1466"/>
      <c r="R43" s="1466"/>
      <c r="S43" s="1467"/>
      <c r="T43" s="1467"/>
      <c r="U43" s="1468"/>
    </row>
    <row r="44" spans="1:31" s="1437" customFormat="1" ht="14.25" hidden="1">
      <c r="A44" s="1460"/>
      <c r="B44" s="1438"/>
      <c r="C44" s="1439"/>
      <c r="D44" s="1439"/>
      <c r="E44" s="1439"/>
      <c r="F44" s="1439"/>
      <c r="G44" s="1439"/>
      <c r="H44" s="1440"/>
      <c r="I44" s="1440"/>
      <c r="J44" s="1440"/>
      <c r="K44" s="1449"/>
      <c r="L44" s="1449"/>
      <c r="M44" s="1469"/>
      <c r="N44" s="1469"/>
      <c r="O44" s="1469"/>
      <c r="P44" s="1469"/>
      <c r="Q44" s="1469"/>
      <c r="R44" s="1469"/>
      <c r="S44" s="1470"/>
      <c r="T44" s="1470"/>
      <c r="U44" s="1468"/>
    </row>
    <row r="45" spans="1:31" ht="15" thickBot="1">
      <c r="A45" s="1374"/>
      <c r="B45" s="1471"/>
      <c r="C45" s="1472"/>
      <c r="D45" s="1472"/>
      <c r="E45" s="1472"/>
      <c r="F45" s="1472"/>
      <c r="G45" s="1472"/>
      <c r="H45" s="1473"/>
      <c r="I45" s="1473"/>
      <c r="J45" s="1473"/>
      <c r="K45" s="1474"/>
      <c r="L45" s="1474"/>
      <c r="M45" s="1475"/>
      <c r="N45" s="1475"/>
      <c r="O45" s="1475"/>
      <c r="P45" s="1475"/>
      <c r="Q45" s="1475"/>
      <c r="R45" s="1475"/>
      <c r="S45" s="1476"/>
      <c r="T45" s="1476"/>
      <c r="U45" s="1477"/>
    </row>
    <row r="46" spans="1:31" s="1485" customFormat="1" ht="18.75" customHeight="1">
      <c r="A46" s="1478"/>
      <c r="B46" s="1479"/>
      <c r="C46" s="1480"/>
      <c r="D46" s="1480"/>
      <c r="E46" s="1480"/>
      <c r="F46" s="1480"/>
      <c r="G46" s="1480"/>
      <c r="H46" s="1481"/>
      <c r="I46" s="1481"/>
      <c r="J46" s="1481"/>
      <c r="K46" s="1481"/>
      <c r="L46" s="1482"/>
      <c r="M46" s="1481"/>
      <c r="N46" s="1481"/>
      <c r="O46" s="1483"/>
      <c r="P46" s="1483"/>
      <c r="Q46" s="1483"/>
      <c r="R46" s="1483"/>
      <c r="S46" s="1483"/>
      <c r="T46" s="1483"/>
      <c r="U46" s="1484"/>
    </row>
    <row r="47" spans="1:31" s="1485" customFormat="1" ht="48.75" customHeight="1">
      <c r="A47" s="1478"/>
      <c r="B47" s="1486"/>
      <c r="C47" s="1487"/>
      <c r="D47" s="1487"/>
      <c r="E47" s="1487"/>
      <c r="F47" s="1487"/>
      <c r="G47" s="1487"/>
      <c r="H47" s="1488" t="s">
        <v>81</v>
      </c>
      <c r="I47" s="1487"/>
      <c r="J47" s="1487"/>
      <c r="K47" s="1430"/>
      <c r="L47" s="1430"/>
      <c r="M47" s="1489"/>
      <c r="N47" s="1490"/>
      <c r="O47" s="1431"/>
      <c r="P47" s="1431"/>
      <c r="Q47" s="1431"/>
      <c r="R47" s="1491" t="s">
        <v>1244</v>
      </c>
      <c r="S47" s="1492"/>
      <c r="T47" s="1492"/>
      <c r="U47" s="1493"/>
      <c r="X47" s="1478"/>
      <c r="Y47" s="1494"/>
      <c r="Z47" s="1494"/>
      <c r="AA47" s="1494"/>
      <c r="AB47" s="1494"/>
      <c r="AC47" s="1478"/>
      <c r="AD47" s="1478"/>
      <c r="AE47" s="1478"/>
    </row>
    <row r="48" spans="1:31" s="1485" customFormat="1" ht="15.75">
      <c r="A48" s="1478"/>
      <c r="B48" s="1486"/>
      <c r="C48" s="1487"/>
      <c r="D48" s="1487"/>
      <c r="E48" s="1487"/>
      <c r="F48" s="1487"/>
      <c r="G48" s="1487"/>
      <c r="H48" s="1495" t="s">
        <v>805</v>
      </c>
      <c r="I48" s="1496"/>
      <c r="J48" s="1496"/>
      <c r="K48" s="1430"/>
      <c r="L48" s="1430"/>
      <c r="M48" s="1430"/>
      <c r="N48" s="1430"/>
      <c r="O48" s="1431"/>
      <c r="P48" s="1431"/>
      <c r="Q48" s="1431"/>
      <c r="R48" s="1497" t="s">
        <v>1139</v>
      </c>
      <c r="S48" s="1498"/>
      <c r="T48" s="1498"/>
      <c r="U48" s="1493"/>
      <c r="X48" s="1478"/>
      <c r="Y48" s="1494"/>
      <c r="Z48" s="1494"/>
      <c r="AA48" s="1494"/>
      <c r="AB48" s="1494"/>
      <c r="AC48" s="1478"/>
      <c r="AD48" s="1478"/>
      <c r="AE48" s="1478"/>
    </row>
    <row r="49" spans="1:31" s="1485" customFormat="1" ht="15">
      <c r="A49" s="1478"/>
      <c r="B49" s="1486"/>
      <c r="C49" s="1487"/>
      <c r="D49" s="1487"/>
      <c r="E49" s="1487"/>
      <c r="F49" s="1487"/>
      <c r="G49" s="1487"/>
      <c r="H49" s="1499" t="s">
        <v>674</v>
      </c>
      <c r="I49" s="1499"/>
      <c r="J49" s="1499"/>
      <c r="K49" s="1430"/>
      <c r="L49" s="1430"/>
      <c r="M49" s="1430"/>
      <c r="N49" s="1430"/>
      <c r="O49" s="1431"/>
      <c r="P49" s="1431"/>
      <c r="Q49" s="1431"/>
      <c r="R49" s="1500" t="s">
        <v>1083</v>
      </c>
      <c r="S49" s="1492"/>
      <c r="T49" s="1492"/>
      <c r="U49" s="1493"/>
      <c r="X49" s="1478"/>
      <c r="Y49" s="1501"/>
      <c r="Z49" s="1501"/>
      <c r="AA49" s="1502"/>
      <c r="AB49" s="1502"/>
      <c r="AC49" s="1478"/>
      <c r="AD49" s="1478"/>
      <c r="AE49" s="1478"/>
    </row>
    <row r="50" spans="1:31" s="1485" customFormat="1" ht="14.25" customHeight="1">
      <c r="A50" s="1478"/>
      <c r="B50" s="1486"/>
      <c r="C50" s="1487"/>
      <c r="D50" s="1487"/>
      <c r="E50" s="1487"/>
      <c r="F50" s="1487"/>
      <c r="G50" s="1487"/>
      <c r="H50" s="1487" t="s">
        <v>1247</v>
      </c>
      <c r="I50" s="1487"/>
      <c r="J50" s="1487"/>
      <c r="K50" s="1430"/>
      <c r="L50" s="1430"/>
      <c r="M50" s="1430"/>
      <c r="N50" s="1430"/>
      <c r="O50" s="1431"/>
      <c r="P50" s="1431"/>
      <c r="Q50" s="1431"/>
      <c r="R50" s="1492" t="s">
        <v>1247</v>
      </c>
      <c r="S50" s="1492"/>
      <c r="T50" s="1492"/>
      <c r="U50" s="1503"/>
      <c r="X50" s="1478"/>
      <c r="Y50" s="1504"/>
      <c r="Z50" s="1504"/>
      <c r="AA50" s="1505"/>
      <c r="AB50" s="1505"/>
      <c r="AC50" s="1478"/>
      <c r="AD50" s="1478"/>
      <c r="AE50" s="1478"/>
    </row>
    <row r="51" spans="1:31" ht="11.25" customHeight="1" thickBot="1">
      <c r="A51" s="1374"/>
      <c r="B51" s="1471"/>
      <c r="C51" s="1472"/>
      <c r="D51" s="1472"/>
      <c r="E51" s="1472"/>
      <c r="F51" s="1472"/>
      <c r="G51" s="1472"/>
      <c r="H51" s="1472"/>
      <c r="I51" s="1472"/>
      <c r="J51" s="1472"/>
      <c r="K51" s="1506"/>
      <c r="L51" s="1506"/>
      <c r="M51" s="1507"/>
      <c r="N51" s="1507"/>
      <c r="O51" s="1507"/>
      <c r="P51" s="1507"/>
      <c r="Q51" s="1507"/>
      <c r="R51" s="1507"/>
      <c r="S51" s="1507"/>
      <c r="T51" s="1507"/>
      <c r="U51" s="1508"/>
      <c r="X51" s="1374"/>
      <c r="Y51" s="1509"/>
      <c r="Z51" s="1501"/>
      <c r="AA51" s="1502"/>
      <c r="AB51" s="1502"/>
      <c r="AC51" s="1374"/>
      <c r="AD51" s="1374"/>
      <c r="AE51" s="1374"/>
    </row>
    <row r="52" spans="1:31" ht="15.75" customHeight="1">
      <c r="A52" s="1374"/>
      <c r="B52" s="1510"/>
      <c r="C52" s="1511"/>
      <c r="D52" s="1511"/>
      <c r="E52" s="1511"/>
      <c r="F52" s="1511"/>
      <c r="G52" s="1511"/>
      <c r="H52" s="1511"/>
      <c r="I52" s="1511"/>
      <c r="J52" s="1511"/>
      <c r="K52" s="1511"/>
      <c r="L52" s="1511"/>
      <c r="M52" s="1511"/>
      <c r="N52" s="1511"/>
      <c r="O52" s="1511"/>
      <c r="P52" s="1511"/>
      <c r="Q52" s="1511"/>
      <c r="R52" s="1511"/>
      <c r="S52" s="1511"/>
      <c r="T52" s="1511"/>
      <c r="U52" s="1512" t="s">
        <v>1278</v>
      </c>
      <c r="X52" s="1374"/>
      <c r="Y52" s="1374"/>
      <c r="Z52" s="1374"/>
      <c r="AA52" s="1374"/>
      <c r="AB52" s="1374"/>
      <c r="AC52" s="1374"/>
      <c r="AD52" s="1374"/>
      <c r="AE52" s="1374"/>
    </row>
    <row r="53" spans="1:31" ht="18.75" customHeight="1">
      <c r="A53" s="1374"/>
      <c r="B53" s="1513" t="s">
        <v>1248</v>
      </c>
      <c r="C53" s="1514"/>
      <c r="D53" s="1514"/>
      <c r="E53" s="1514"/>
      <c r="F53" s="1514"/>
      <c r="G53" s="1514"/>
      <c r="H53" s="1514"/>
      <c r="I53" s="1514"/>
      <c r="J53" s="1514"/>
      <c r="K53" s="1514"/>
      <c r="L53" s="1514"/>
      <c r="M53" s="1514"/>
      <c r="N53" s="1514"/>
      <c r="O53" s="1514"/>
      <c r="P53" s="1514"/>
      <c r="Q53" s="1514"/>
      <c r="R53" s="1514"/>
      <c r="S53" s="1514"/>
      <c r="T53" s="1514"/>
      <c r="U53" s="1515"/>
      <c r="X53" s="1374"/>
      <c r="Y53" s="1374"/>
      <c r="Z53" s="1374"/>
      <c r="AA53" s="1374"/>
      <c r="AB53" s="1374"/>
      <c r="AC53" s="1374"/>
      <c r="AD53" s="1374"/>
      <c r="AE53" s="1374"/>
    </row>
    <row r="54" spans="1:31" ht="12" customHeight="1">
      <c r="B54" s="1486"/>
      <c r="C54" s="1487"/>
      <c r="D54" s="1487"/>
      <c r="E54" s="1487"/>
      <c r="F54" s="1487"/>
      <c r="G54" s="1487"/>
      <c r="H54" s="1487"/>
      <c r="I54" s="1487"/>
      <c r="J54" s="1487"/>
      <c r="K54" s="1430"/>
      <c r="L54" s="1430"/>
      <c r="M54" s="1185"/>
      <c r="N54" s="1185"/>
      <c r="O54" s="1185"/>
      <c r="P54" s="1185"/>
      <c r="Q54" s="1185"/>
      <c r="R54" s="1185"/>
      <c r="S54" s="1185"/>
      <c r="T54" s="1185"/>
      <c r="U54" s="1493"/>
      <c r="X54" s="1374"/>
      <c r="Y54" s="1374"/>
      <c r="Z54" s="1374"/>
      <c r="AA54" s="1374"/>
      <c r="AB54" s="1374"/>
      <c r="AC54" s="1374"/>
      <c r="AD54" s="1374"/>
      <c r="AE54" s="1374"/>
    </row>
    <row r="55" spans="1:31" ht="12.75" customHeight="1">
      <c r="B55" s="1516" t="s">
        <v>808</v>
      </c>
      <c r="C55" s="1517" t="s">
        <v>1308</v>
      </c>
      <c r="D55" s="1518"/>
      <c r="E55" s="1519"/>
      <c r="F55" s="1519"/>
      <c r="G55" s="1518"/>
      <c r="H55" s="1518"/>
      <c r="I55" s="1518"/>
      <c r="J55" s="1518"/>
      <c r="K55" s="1518"/>
      <c r="L55" s="1518"/>
      <c r="M55" s="1518"/>
      <c r="N55" s="1518"/>
      <c r="O55" s="1518"/>
      <c r="P55" s="1518"/>
      <c r="Q55" s="1518"/>
      <c r="R55" s="1518"/>
      <c r="S55" s="1518"/>
      <c r="T55" s="1518"/>
      <c r="U55" s="1520"/>
      <c r="X55" s="1374"/>
      <c r="Y55" s="1374"/>
      <c r="Z55" s="1374"/>
      <c r="AA55" s="1374"/>
      <c r="AB55" s="1374"/>
      <c r="AC55" s="1374"/>
      <c r="AD55" s="1374"/>
      <c r="AE55" s="1374"/>
    </row>
    <row r="56" spans="1:31" ht="12.75" customHeight="1">
      <c r="B56" s="1516"/>
      <c r="C56" s="1517" t="s">
        <v>1309</v>
      </c>
      <c r="D56" s="1518"/>
      <c r="E56" s="1519"/>
      <c r="F56" s="1519"/>
      <c r="G56" s="1518"/>
      <c r="H56" s="1518"/>
      <c r="I56" s="1518"/>
      <c r="J56" s="1518"/>
      <c r="K56" s="1518"/>
      <c r="L56" s="1518"/>
      <c r="M56" s="1518"/>
      <c r="N56" s="1518"/>
      <c r="O56" s="1518"/>
      <c r="P56" s="1518"/>
      <c r="Q56" s="1518"/>
      <c r="R56" s="1518"/>
      <c r="S56" s="1518"/>
      <c r="T56" s="1518"/>
      <c r="U56" s="1520"/>
      <c r="X56" s="1374"/>
      <c r="Y56" s="1374"/>
      <c r="Z56" s="1374"/>
      <c r="AA56" s="1374"/>
      <c r="AB56" s="1374"/>
      <c r="AC56" s="1374"/>
      <c r="AD56" s="1374"/>
      <c r="AE56" s="1374"/>
    </row>
    <row r="57" spans="1:31" ht="16.5" customHeight="1">
      <c r="B57" s="1521" t="s">
        <v>810</v>
      </c>
      <c r="C57" s="1517" t="s">
        <v>1310</v>
      </c>
      <c r="D57" s="1518"/>
      <c r="E57" s="1522"/>
      <c r="F57" s="1522"/>
      <c r="G57" s="1518"/>
      <c r="H57" s="1518"/>
      <c r="I57" s="1518"/>
      <c r="J57" s="1518"/>
      <c r="K57" s="1518"/>
      <c r="L57" s="1518"/>
      <c r="M57" s="1518"/>
      <c r="N57" s="1518"/>
      <c r="O57" s="1518"/>
      <c r="P57" s="1518"/>
      <c r="Q57" s="1518"/>
      <c r="R57" s="1518"/>
      <c r="S57" s="1518"/>
      <c r="T57" s="1518"/>
      <c r="U57" s="1520"/>
      <c r="X57" s="1374"/>
      <c r="Y57" s="1374"/>
      <c r="Z57" s="1374"/>
      <c r="AA57" s="1374"/>
      <c r="AB57" s="1374"/>
      <c r="AC57" s="1374"/>
      <c r="AD57" s="1374"/>
      <c r="AE57" s="1374"/>
    </row>
    <row r="58" spans="1:31" ht="16.5" customHeight="1">
      <c r="B58" s="1521"/>
      <c r="C58" s="1517" t="s">
        <v>1311</v>
      </c>
      <c r="D58" s="1518"/>
      <c r="E58" s="1522"/>
      <c r="F58" s="1522"/>
      <c r="G58" s="1518"/>
      <c r="H58" s="1518"/>
      <c r="I58" s="1518"/>
      <c r="J58" s="1518"/>
      <c r="K58" s="1518"/>
      <c r="L58" s="1518"/>
      <c r="M58" s="1518"/>
      <c r="N58" s="1518"/>
      <c r="O58" s="1518"/>
      <c r="P58" s="1518"/>
      <c r="Q58" s="1518"/>
      <c r="R58" s="1518"/>
      <c r="S58" s="1518"/>
      <c r="T58" s="1518"/>
      <c r="U58" s="1520"/>
      <c r="X58" s="1374"/>
      <c r="Y58" s="1374"/>
      <c r="Z58" s="1374"/>
      <c r="AA58" s="1374"/>
      <c r="AB58" s="1374"/>
      <c r="AC58" s="1374"/>
      <c r="AD58" s="1374"/>
      <c r="AE58" s="1374"/>
    </row>
    <row r="59" spans="1:31" ht="17.25" customHeight="1">
      <c r="B59" s="1521" t="s">
        <v>1271</v>
      </c>
      <c r="C59" s="1523" t="s">
        <v>1312</v>
      </c>
      <c r="D59" s="1524"/>
      <c r="E59" s="1522"/>
      <c r="F59" s="1522"/>
      <c r="G59" s="1523"/>
      <c r="H59" s="1524"/>
      <c r="I59" s="1524"/>
      <c r="J59" s="1524"/>
      <c r="K59" s="1524"/>
      <c r="L59" s="1524"/>
      <c r="M59" s="1524"/>
      <c r="N59" s="1524"/>
      <c r="O59" s="1524"/>
      <c r="P59" s="1524"/>
      <c r="Q59" s="1524"/>
      <c r="R59" s="1524"/>
      <c r="S59" s="1524"/>
      <c r="T59" s="1524"/>
      <c r="U59" s="1525"/>
      <c r="X59" s="1374"/>
      <c r="Y59" s="1374"/>
      <c r="Z59" s="1374"/>
      <c r="AA59" s="1374"/>
      <c r="AB59" s="1374"/>
      <c r="AC59" s="1374"/>
      <c r="AD59" s="1374"/>
      <c r="AE59" s="1374"/>
    </row>
    <row r="60" spans="1:31" ht="17.25" customHeight="1">
      <c r="B60" s="1521" t="s">
        <v>1273</v>
      </c>
      <c r="C60" s="1523" t="s">
        <v>1313</v>
      </c>
      <c r="D60" s="1524"/>
      <c r="E60" s="1522"/>
      <c r="F60" s="1522"/>
      <c r="G60" s="1523"/>
      <c r="H60" s="1524"/>
      <c r="I60" s="1524"/>
      <c r="J60" s="1524"/>
      <c r="K60" s="1524"/>
      <c r="L60" s="1524"/>
      <c r="M60" s="1524"/>
      <c r="N60" s="1524"/>
      <c r="O60" s="1524"/>
      <c r="P60" s="1524"/>
      <c r="Q60" s="1524"/>
      <c r="R60" s="1524"/>
      <c r="S60" s="1524"/>
      <c r="T60" s="1524"/>
      <c r="U60" s="1525"/>
      <c r="X60" s="1374"/>
    </row>
    <row r="61" spans="1:31" ht="17.25" customHeight="1">
      <c r="B61" s="1521" t="s">
        <v>1314</v>
      </c>
      <c r="C61" s="1523" t="s">
        <v>1315</v>
      </c>
      <c r="D61" s="1524"/>
      <c r="E61" s="1522"/>
      <c r="F61" s="1522"/>
      <c r="G61" s="1523"/>
      <c r="H61" s="1524"/>
      <c r="I61" s="1524"/>
      <c r="J61" s="1524"/>
      <c r="K61" s="1524"/>
      <c r="L61" s="1524"/>
      <c r="M61" s="1524"/>
      <c r="N61" s="1524"/>
      <c r="O61" s="1524"/>
      <c r="P61" s="1524"/>
      <c r="Q61" s="1524"/>
      <c r="R61" s="1524"/>
      <c r="S61" s="1524"/>
      <c r="T61" s="1524"/>
      <c r="U61" s="1525"/>
      <c r="X61" s="1374"/>
    </row>
    <row r="62" spans="1:31" ht="15" customHeight="1">
      <c r="B62" s="1521" t="s">
        <v>1316</v>
      </c>
      <c r="C62" s="1517" t="s">
        <v>1317</v>
      </c>
      <c r="D62" s="1517"/>
      <c r="E62" s="1522"/>
      <c r="F62" s="1522"/>
      <c r="G62" s="1517"/>
      <c r="H62" s="1517"/>
      <c r="I62" s="1517"/>
      <c r="J62" s="1517"/>
      <c r="K62" s="1517"/>
      <c r="L62" s="1517"/>
      <c r="M62" s="1517"/>
      <c r="N62" s="1517"/>
      <c r="O62" s="1517"/>
      <c r="P62" s="1517"/>
      <c r="Q62" s="1517"/>
      <c r="R62" s="1431"/>
      <c r="S62" s="1431"/>
      <c r="T62" s="1431"/>
      <c r="U62" s="1526"/>
    </row>
    <row r="63" spans="1:31" ht="15.75" customHeight="1">
      <c r="B63" s="1521" t="s">
        <v>1318</v>
      </c>
      <c r="C63" s="1523" t="s">
        <v>1319</v>
      </c>
      <c r="D63" s="1523"/>
      <c r="E63" s="1522"/>
      <c r="F63" s="1522"/>
      <c r="G63" s="1523"/>
      <c r="H63" s="1523"/>
      <c r="I63" s="1523"/>
      <c r="J63" s="1523"/>
      <c r="K63" s="1523"/>
      <c r="L63" s="1523"/>
      <c r="M63" s="1523"/>
      <c r="N63" s="1523"/>
      <c r="O63" s="1523"/>
      <c r="P63" s="1523"/>
      <c r="Q63" s="1523"/>
      <c r="R63" s="1431"/>
      <c r="S63" s="1431"/>
      <c r="T63" s="1431"/>
      <c r="U63" s="1493"/>
    </row>
    <row r="64" spans="1:31" ht="15.75" customHeight="1">
      <c r="B64" s="1521" t="s">
        <v>1320</v>
      </c>
      <c r="C64" s="1517" t="s">
        <v>1321</v>
      </c>
      <c r="D64" s="1518"/>
      <c r="E64" s="1522"/>
      <c r="F64" s="1522"/>
      <c r="G64" s="1518"/>
      <c r="H64" s="1518"/>
      <c r="I64" s="1518"/>
      <c r="J64" s="1518"/>
      <c r="K64" s="1518"/>
      <c r="L64" s="1518"/>
      <c r="M64" s="1518"/>
      <c r="N64" s="1518"/>
      <c r="O64" s="1518"/>
      <c r="P64" s="1518"/>
      <c r="Q64" s="1518"/>
      <c r="R64" s="1518"/>
      <c r="S64" s="1518"/>
      <c r="T64" s="1518"/>
      <c r="U64" s="1493"/>
    </row>
    <row r="65" spans="2:21" ht="15.75" customHeight="1">
      <c r="B65" s="1521" t="s">
        <v>1322</v>
      </c>
      <c r="C65" s="1527" t="s">
        <v>1323</v>
      </c>
      <c r="D65" s="1528"/>
      <c r="E65" s="1529"/>
      <c r="F65" s="1529"/>
      <c r="G65" s="1528"/>
      <c r="H65" s="1528"/>
      <c r="I65" s="1528"/>
      <c r="J65" s="1528"/>
      <c r="K65" s="1528"/>
      <c r="L65" s="1528"/>
      <c r="M65" s="1528"/>
      <c r="N65" s="1528"/>
      <c r="O65" s="1528"/>
      <c r="P65" s="1518"/>
      <c r="Q65" s="1518"/>
      <c r="R65" s="1518"/>
      <c r="S65" s="1518"/>
      <c r="T65" s="1518"/>
      <c r="U65" s="1493"/>
    </row>
    <row r="66" spans="2:21" ht="19.5" customHeight="1" thickBot="1">
      <c r="B66" s="1471"/>
      <c r="C66" s="1472"/>
      <c r="D66" s="1472"/>
      <c r="E66" s="1472"/>
      <c r="F66" s="1472"/>
      <c r="G66" s="1472"/>
      <c r="H66" s="1530"/>
      <c r="I66" s="1530"/>
      <c r="J66" s="1530"/>
      <c r="K66" s="1530"/>
      <c r="L66" s="1530"/>
      <c r="M66" s="1530"/>
      <c r="N66" s="1530"/>
      <c r="O66" s="1530"/>
      <c r="P66" s="1530"/>
      <c r="Q66" s="1530"/>
      <c r="R66" s="1530"/>
      <c r="S66" s="1530"/>
      <c r="T66" s="1530"/>
      <c r="U66" s="1531"/>
    </row>
    <row r="67" spans="2:21" ht="14.25">
      <c r="B67" s="1388"/>
      <c r="C67" s="1388"/>
      <c r="D67" s="1388"/>
      <c r="E67" s="1388"/>
      <c r="F67" s="1388"/>
      <c r="G67" s="1388"/>
      <c r="H67" s="1388"/>
      <c r="I67" s="1388"/>
      <c r="J67" s="1388"/>
      <c r="K67" s="1388"/>
      <c r="L67" s="1388"/>
      <c r="M67" s="1388"/>
      <c r="N67" s="1388"/>
      <c r="O67" s="1388"/>
      <c r="P67" s="1388"/>
      <c r="Q67" s="1388"/>
      <c r="R67" s="1388"/>
      <c r="S67" s="1388"/>
      <c r="T67" s="1388"/>
      <c r="U67" s="1388"/>
    </row>
    <row r="68" spans="2:21" ht="14.25">
      <c r="B68" s="1388"/>
      <c r="C68" s="1388"/>
      <c r="D68" s="1388"/>
      <c r="E68" s="1388"/>
      <c r="F68" s="1388"/>
      <c r="G68" s="1388"/>
      <c r="H68" s="1388"/>
      <c r="I68" s="1388"/>
      <c r="J68" s="1388"/>
      <c r="K68" s="1388"/>
      <c r="L68" s="1388"/>
      <c r="M68" s="1388"/>
      <c r="N68" s="1388"/>
      <c r="O68" s="1388"/>
      <c r="P68" s="1388"/>
      <c r="Q68" s="1388"/>
      <c r="R68" s="1388"/>
      <c r="S68" s="1388"/>
      <c r="T68" s="1388"/>
      <c r="U68" s="1388"/>
    </row>
    <row r="69" spans="2:21" ht="14.25">
      <c r="B69" s="1388"/>
      <c r="C69" s="1388"/>
      <c r="D69" s="1388"/>
      <c r="E69" s="1388"/>
      <c r="F69" s="1388"/>
      <c r="G69" s="1388"/>
      <c r="H69" s="1388"/>
      <c r="I69" s="1388"/>
      <c r="J69" s="1388"/>
      <c r="K69" s="1388"/>
      <c r="L69" s="1388"/>
      <c r="M69" s="1388"/>
      <c r="N69" s="1388"/>
      <c r="O69" s="1388"/>
      <c r="P69" s="1388"/>
      <c r="Q69" s="1388"/>
      <c r="R69" s="1388"/>
      <c r="S69" s="1388"/>
      <c r="T69" s="1388"/>
      <c r="U69" s="1388"/>
    </row>
    <row r="70" spans="2:21" ht="14.25">
      <c r="B70" s="1388"/>
      <c r="C70" s="1388"/>
      <c r="D70" s="1388"/>
      <c r="E70" s="1388"/>
      <c r="F70" s="1388"/>
      <c r="G70" s="1388"/>
      <c r="H70" s="1388"/>
      <c r="I70" s="1388"/>
      <c r="J70" s="1388"/>
      <c r="K70" s="1388"/>
      <c r="L70" s="1388"/>
      <c r="M70" s="1388"/>
      <c r="N70" s="1388"/>
      <c r="O70" s="1388"/>
      <c r="P70" s="1388"/>
      <c r="Q70" s="1388"/>
      <c r="R70" s="1388"/>
      <c r="S70" s="1388"/>
      <c r="T70" s="1388"/>
      <c r="U70" s="1388"/>
    </row>
    <row r="71" spans="2:21" ht="14.25">
      <c r="B71" s="1388"/>
      <c r="C71" s="1388"/>
      <c r="D71" s="1388"/>
      <c r="E71" s="1388"/>
      <c r="F71" s="1388"/>
      <c r="G71" s="1388"/>
      <c r="H71" s="1388"/>
      <c r="I71" s="1388"/>
      <c r="J71" s="1388"/>
      <c r="K71" s="1388"/>
      <c r="L71" s="1388"/>
      <c r="M71" s="1388"/>
      <c r="N71" s="1388"/>
      <c r="O71" s="1388"/>
      <c r="P71" s="1388"/>
      <c r="Q71" s="1388"/>
      <c r="R71" s="1388"/>
      <c r="S71" s="1388"/>
      <c r="T71" s="1388"/>
      <c r="U71" s="1388"/>
    </row>
    <row r="72" spans="2:21" ht="14.25">
      <c r="B72" s="1388"/>
      <c r="C72" s="1388"/>
      <c r="D72" s="1388"/>
      <c r="E72" s="1388"/>
      <c r="F72" s="1388"/>
      <c r="G72" s="1388"/>
      <c r="H72" s="1388"/>
      <c r="I72" s="1388"/>
      <c r="J72" s="1388"/>
      <c r="K72" s="1388"/>
      <c r="L72" s="1388"/>
      <c r="M72" s="1388"/>
      <c r="N72" s="1388"/>
      <c r="O72" s="1388"/>
      <c r="P72" s="1388"/>
      <c r="Q72" s="1388"/>
      <c r="R72" s="1388"/>
      <c r="S72" s="1388"/>
      <c r="T72" s="1388"/>
      <c r="U72" s="1388"/>
    </row>
    <row r="73" spans="2:21" ht="14.25">
      <c r="B73" s="1388"/>
      <c r="C73" s="1388"/>
      <c r="D73" s="1388"/>
      <c r="E73" s="1388"/>
      <c r="F73" s="1388"/>
      <c r="G73" s="1388"/>
      <c r="H73" s="1388"/>
      <c r="I73" s="1388"/>
      <c r="J73" s="1388"/>
      <c r="K73" s="1388"/>
      <c r="L73" s="1388"/>
      <c r="M73" s="1388"/>
      <c r="N73" s="1388"/>
      <c r="O73" s="1388"/>
      <c r="P73" s="1388"/>
      <c r="Q73" s="1388"/>
      <c r="R73" s="1388"/>
      <c r="S73" s="1388"/>
      <c r="T73" s="1388"/>
      <c r="U73" s="1388"/>
    </row>
    <row r="74" spans="2:21" ht="14.25">
      <c r="B74" s="1388"/>
      <c r="C74" s="1388"/>
      <c r="D74" s="1388"/>
      <c r="E74" s="1388"/>
      <c r="F74" s="1388"/>
      <c r="G74" s="1388"/>
      <c r="H74" s="1388"/>
      <c r="I74" s="1388"/>
      <c r="J74" s="1388"/>
      <c r="K74" s="1388"/>
      <c r="L74" s="1388"/>
      <c r="M74" s="1388"/>
      <c r="N74" s="1388"/>
      <c r="O74" s="1388"/>
      <c r="P74" s="1388"/>
      <c r="Q74" s="1388"/>
      <c r="R74" s="1388"/>
      <c r="S74" s="1388"/>
      <c r="T74" s="1388"/>
      <c r="U74" s="1388"/>
    </row>
    <row r="75" spans="2:21" ht="14.25">
      <c r="B75" s="1388"/>
      <c r="C75" s="1388"/>
      <c r="D75" s="1388"/>
      <c r="E75" s="1388"/>
      <c r="F75" s="1388"/>
      <c r="G75" s="1388"/>
      <c r="H75" s="1388"/>
      <c r="I75" s="1388"/>
      <c r="J75" s="1388"/>
      <c r="K75" s="1388"/>
      <c r="L75" s="1388"/>
      <c r="M75" s="1388"/>
      <c r="N75" s="1388"/>
      <c r="O75" s="1388"/>
      <c r="P75" s="1388"/>
      <c r="Q75" s="1388"/>
      <c r="R75" s="1388"/>
      <c r="S75" s="1388"/>
      <c r="T75" s="1388"/>
      <c r="U75" s="1388"/>
    </row>
    <row r="76" spans="2:21" ht="14.25">
      <c r="B76" s="1388"/>
      <c r="C76" s="1388"/>
      <c r="D76" s="1388"/>
      <c r="E76" s="1388"/>
      <c r="F76" s="1388"/>
      <c r="G76" s="1388"/>
      <c r="H76" s="1388"/>
      <c r="I76" s="1388"/>
      <c r="J76" s="1388"/>
      <c r="K76" s="1388"/>
      <c r="L76" s="1388"/>
      <c r="M76" s="1388"/>
      <c r="N76" s="1388"/>
      <c r="O76" s="1388"/>
      <c r="P76" s="1388"/>
      <c r="Q76" s="1388"/>
      <c r="R76" s="1388"/>
      <c r="S76" s="1388"/>
      <c r="T76" s="1388"/>
      <c r="U76" s="1388"/>
    </row>
    <row r="77" spans="2:21" ht="14.25">
      <c r="B77" s="1388"/>
      <c r="C77" s="1388"/>
      <c r="D77" s="1388"/>
      <c r="E77" s="1388"/>
      <c r="F77" s="1388"/>
      <c r="G77" s="1388"/>
      <c r="H77" s="1388"/>
      <c r="I77" s="1388"/>
      <c r="J77" s="1388"/>
      <c r="K77" s="1388"/>
      <c r="L77" s="1388"/>
      <c r="M77" s="1388"/>
      <c r="N77" s="1388"/>
      <c r="O77" s="1388"/>
      <c r="P77" s="1388"/>
      <c r="Q77" s="1388"/>
      <c r="R77" s="1388"/>
      <c r="S77" s="1388"/>
      <c r="T77" s="1388"/>
      <c r="U77" s="1388"/>
    </row>
    <row r="78" spans="2:21" ht="14.25">
      <c r="B78" s="1388"/>
      <c r="C78" s="1388"/>
      <c r="D78" s="1388"/>
      <c r="E78" s="1388"/>
      <c r="F78" s="1388"/>
      <c r="G78" s="1388"/>
      <c r="H78" s="1388"/>
      <c r="I78" s="1388"/>
      <c r="J78" s="1388"/>
      <c r="K78" s="1388"/>
      <c r="L78" s="1388"/>
      <c r="M78" s="1388"/>
      <c r="N78" s="1388"/>
      <c r="O78" s="1388"/>
      <c r="P78" s="1388"/>
      <c r="Q78" s="1388"/>
      <c r="R78" s="1388"/>
      <c r="S78" s="1388"/>
      <c r="T78" s="1388"/>
      <c r="U78" s="1388"/>
    </row>
    <row r="79" spans="2:21" ht="14.25">
      <c r="B79" s="1388"/>
      <c r="C79" s="1388"/>
      <c r="D79" s="1388"/>
      <c r="E79" s="1388"/>
      <c r="F79" s="1388"/>
      <c r="G79" s="1388"/>
      <c r="H79" s="1388"/>
      <c r="I79" s="1388"/>
      <c r="J79" s="1388"/>
      <c r="K79" s="1388"/>
      <c r="L79" s="1388"/>
      <c r="M79" s="1388"/>
      <c r="N79" s="1388"/>
      <c r="O79" s="1388"/>
      <c r="P79" s="1388"/>
      <c r="Q79" s="1388"/>
      <c r="R79" s="1388"/>
      <c r="S79" s="1388"/>
      <c r="T79" s="1388"/>
      <c r="U79" s="1388"/>
    </row>
    <row r="80" spans="2:21" ht="14.25">
      <c r="B80" s="1388"/>
      <c r="C80" s="1388"/>
      <c r="D80" s="1388"/>
      <c r="E80" s="1388"/>
      <c r="F80" s="1388"/>
      <c r="G80" s="1388"/>
      <c r="H80" s="1388"/>
      <c r="I80" s="1388"/>
      <c r="J80" s="1388"/>
      <c r="K80" s="1388"/>
      <c r="L80" s="1388"/>
      <c r="M80" s="1388"/>
      <c r="N80" s="1388"/>
      <c r="O80" s="1388"/>
      <c r="P80" s="1388"/>
      <c r="Q80" s="1388"/>
      <c r="R80" s="1388"/>
      <c r="S80" s="1388"/>
      <c r="T80" s="1388"/>
      <c r="U80" s="1388"/>
    </row>
    <row r="81" spans="2:21" ht="14.25">
      <c r="B81" s="1392"/>
      <c r="C81" s="1392"/>
      <c r="D81" s="1392"/>
      <c r="E81" s="1392"/>
      <c r="F81" s="1392"/>
      <c r="G81" s="1392"/>
      <c r="H81" s="1392"/>
      <c r="I81" s="1392"/>
      <c r="J81" s="1392"/>
      <c r="K81" s="1388"/>
      <c r="L81" s="1388"/>
      <c r="M81" s="1532"/>
      <c r="N81" s="1532"/>
      <c r="O81" s="1532"/>
      <c r="P81" s="1532"/>
      <c r="Q81" s="1532"/>
      <c r="R81" s="1532"/>
      <c r="S81" s="1532"/>
      <c r="T81" s="1532"/>
      <c r="U81" s="1533"/>
    </row>
    <row r="82" spans="2:21" ht="14.25">
      <c r="B82" s="1392"/>
      <c r="C82" s="1392"/>
      <c r="D82" s="1392"/>
      <c r="E82" s="1392"/>
      <c r="F82" s="1392"/>
      <c r="G82" s="1392"/>
      <c r="H82" s="1392"/>
      <c r="I82" s="1392"/>
      <c r="J82" s="1392"/>
      <c r="K82" s="1388"/>
      <c r="L82" s="1388"/>
      <c r="M82" s="1532"/>
      <c r="N82" s="1532"/>
      <c r="O82" s="1532"/>
      <c r="P82" s="1532"/>
      <c r="Q82" s="1532"/>
      <c r="R82" s="1532"/>
      <c r="S82" s="1532"/>
      <c r="T82" s="1532"/>
      <c r="U82" s="1533"/>
    </row>
    <row r="83" spans="2:21" ht="14.25">
      <c r="B83" s="1392"/>
      <c r="C83" s="1392"/>
      <c r="D83" s="1392"/>
      <c r="E83" s="1392"/>
      <c r="F83" s="1392"/>
      <c r="G83" s="1392"/>
      <c r="H83" s="1392"/>
      <c r="I83" s="1392"/>
      <c r="J83" s="1392"/>
      <c r="K83" s="1388"/>
      <c r="L83" s="1388"/>
      <c r="M83" s="1532"/>
      <c r="N83" s="1532"/>
      <c r="O83" s="1532"/>
      <c r="P83" s="1532"/>
      <c r="Q83" s="1532"/>
      <c r="R83" s="1532"/>
      <c r="S83" s="1532"/>
      <c r="T83" s="1532"/>
      <c r="U83" s="1533"/>
    </row>
    <row r="84" spans="2:21" ht="14.25">
      <c r="B84" s="1392"/>
      <c r="C84" s="1392"/>
      <c r="D84" s="1392"/>
      <c r="E84" s="1392"/>
      <c r="F84" s="1392"/>
      <c r="G84" s="1392"/>
      <c r="H84" s="1392"/>
      <c r="I84" s="1392"/>
      <c r="J84" s="1392"/>
      <c r="K84" s="1388"/>
      <c r="L84" s="1388"/>
      <c r="M84" s="1532"/>
      <c r="N84" s="1532"/>
      <c r="O84" s="1532"/>
      <c r="P84" s="1532"/>
      <c r="Q84" s="1532"/>
      <c r="R84" s="1532"/>
      <c r="S84" s="1532"/>
      <c r="T84" s="1532"/>
      <c r="U84" s="1533"/>
    </row>
    <row r="85" spans="2:21" ht="14.25">
      <c r="B85" s="1392"/>
      <c r="C85" s="1392"/>
      <c r="D85" s="1392"/>
      <c r="E85" s="1392"/>
      <c r="F85" s="1392"/>
      <c r="G85" s="1392"/>
      <c r="H85" s="1392"/>
      <c r="I85" s="1392"/>
      <c r="J85" s="1392"/>
      <c r="K85" s="1388"/>
      <c r="L85" s="1388"/>
      <c r="M85" s="1532"/>
      <c r="N85" s="1532"/>
      <c r="O85" s="1532"/>
      <c r="P85" s="1532"/>
      <c r="Q85" s="1532"/>
      <c r="R85" s="1532"/>
      <c r="S85" s="1532"/>
      <c r="T85" s="1532"/>
      <c r="U85" s="1533"/>
    </row>
    <row r="86" spans="2:21" ht="14.25">
      <c r="B86" s="1392"/>
      <c r="C86" s="1392"/>
      <c r="D86" s="1392"/>
      <c r="E86" s="1392"/>
      <c r="F86" s="1392"/>
      <c r="G86" s="1392"/>
      <c r="H86" s="1392"/>
      <c r="I86" s="1392"/>
      <c r="J86" s="1392"/>
      <c r="K86" s="1388"/>
      <c r="L86" s="1388"/>
      <c r="M86" s="1532"/>
      <c r="N86" s="1532"/>
      <c r="O86" s="1532"/>
      <c r="P86" s="1532"/>
      <c r="Q86" s="1532"/>
      <c r="R86" s="1532"/>
      <c r="S86" s="1532"/>
      <c r="T86" s="1532"/>
      <c r="U86" s="1533"/>
    </row>
    <row r="87" spans="2:21" ht="14.25">
      <c r="B87" s="1392"/>
      <c r="C87" s="1392"/>
      <c r="D87" s="1392"/>
      <c r="E87" s="1392"/>
      <c r="F87" s="1392"/>
      <c r="G87" s="1392"/>
      <c r="H87" s="1392"/>
      <c r="I87" s="1392"/>
      <c r="J87" s="1392"/>
      <c r="K87" s="1388"/>
      <c r="L87" s="1388"/>
      <c r="M87" s="1532"/>
      <c r="N87" s="1532"/>
      <c r="O87" s="1532"/>
      <c r="P87" s="1532"/>
      <c r="Q87" s="1532"/>
      <c r="R87" s="1532"/>
      <c r="S87" s="1532"/>
      <c r="T87" s="1532"/>
      <c r="U87" s="1533"/>
    </row>
    <row r="88" spans="2:21" ht="14.25">
      <c r="B88" s="1392"/>
      <c r="C88" s="1392"/>
      <c r="D88" s="1392"/>
      <c r="E88" s="1392"/>
      <c r="F88" s="1392"/>
      <c r="G88" s="1392"/>
      <c r="H88" s="1392"/>
      <c r="I88" s="1392"/>
      <c r="J88" s="1392"/>
      <c r="K88" s="1388"/>
      <c r="L88" s="1388"/>
      <c r="M88" s="1532"/>
      <c r="N88" s="1532"/>
      <c r="O88" s="1532"/>
      <c r="P88" s="1532"/>
      <c r="Q88" s="1532"/>
      <c r="R88" s="1532"/>
      <c r="S88" s="1532"/>
      <c r="T88" s="1532"/>
      <c r="U88" s="1533"/>
    </row>
    <row r="89" spans="2:21" ht="14.25">
      <c r="B89" s="1392"/>
      <c r="C89" s="1392"/>
      <c r="D89" s="1392"/>
      <c r="E89" s="1392"/>
      <c r="F89" s="1392"/>
      <c r="G89" s="1392"/>
      <c r="H89" s="1392"/>
      <c r="I89" s="1392"/>
      <c r="J89" s="1392"/>
      <c r="K89" s="1388"/>
      <c r="L89" s="1388"/>
      <c r="M89" s="1532"/>
      <c r="N89" s="1532"/>
      <c r="O89" s="1532"/>
      <c r="P89" s="1532"/>
      <c r="Q89" s="1532"/>
      <c r="R89" s="1532"/>
      <c r="S89" s="1532"/>
      <c r="T89" s="1532"/>
      <c r="U89" s="1533"/>
    </row>
    <row r="90" spans="2:21" ht="14.25">
      <c r="B90" s="1392"/>
      <c r="C90" s="1392"/>
      <c r="D90" s="1392"/>
      <c r="E90" s="1392"/>
      <c r="F90" s="1392"/>
      <c r="G90" s="1392"/>
      <c r="H90" s="1392"/>
      <c r="I90" s="1392"/>
      <c r="J90" s="1392"/>
      <c r="K90" s="1388"/>
      <c r="L90" s="1388"/>
      <c r="M90" s="1532"/>
      <c r="N90" s="1532"/>
      <c r="O90" s="1532"/>
      <c r="P90" s="1532"/>
      <c r="Q90" s="1532"/>
      <c r="R90" s="1532"/>
      <c r="S90" s="1532"/>
      <c r="T90" s="1532"/>
      <c r="U90" s="1533"/>
    </row>
    <row r="91" spans="2:21" ht="14.25">
      <c r="B91" s="1392"/>
      <c r="C91" s="1392"/>
      <c r="D91" s="1392"/>
      <c r="E91" s="1392"/>
      <c r="F91" s="1392"/>
      <c r="G91" s="1392"/>
      <c r="H91" s="1392"/>
      <c r="I91" s="1392"/>
      <c r="J91" s="1392"/>
      <c r="K91" s="1388"/>
      <c r="L91" s="1388"/>
      <c r="M91" s="1532"/>
      <c r="N91" s="1532"/>
      <c r="O91" s="1532"/>
      <c r="P91" s="1532"/>
      <c r="Q91" s="1532"/>
      <c r="R91" s="1532"/>
      <c r="S91" s="1532"/>
      <c r="T91" s="1532"/>
      <c r="U91" s="1533"/>
    </row>
    <row r="92" spans="2:21" ht="14.25">
      <c r="B92" s="1392"/>
      <c r="C92" s="1392"/>
      <c r="D92" s="1392"/>
      <c r="E92" s="1392"/>
      <c r="F92" s="1392"/>
      <c r="G92" s="1392"/>
      <c r="H92" s="1392"/>
      <c r="I92" s="1392"/>
      <c r="J92" s="1392"/>
      <c r="K92" s="1388"/>
      <c r="L92" s="1388"/>
      <c r="M92" s="1532"/>
      <c r="N92" s="1532"/>
      <c r="O92" s="1532"/>
      <c r="P92" s="1532"/>
      <c r="Q92" s="1532"/>
      <c r="R92" s="1532"/>
      <c r="S92" s="1532"/>
      <c r="T92" s="1532"/>
      <c r="U92" s="1533"/>
    </row>
    <row r="93" spans="2:21" ht="14.25">
      <c r="B93" s="1392"/>
      <c r="C93" s="1392"/>
      <c r="D93" s="1392"/>
      <c r="E93" s="1392"/>
      <c r="F93" s="1392"/>
      <c r="G93" s="1392"/>
      <c r="H93" s="1392"/>
      <c r="I93" s="1392"/>
      <c r="J93" s="1392"/>
      <c r="K93" s="1388"/>
      <c r="L93" s="1388"/>
      <c r="M93" s="1532"/>
      <c r="N93" s="1532"/>
      <c r="O93" s="1532"/>
      <c r="P93" s="1532"/>
      <c r="Q93" s="1532"/>
      <c r="R93" s="1532"/>
      <c r="S93" s="1532"/>
      <c r="T93" s="1532"/>
      <c r="U93" s="1533"/>
    </row>
    <row r="94" spans="2:21" ht="14.25">
      <c r="B94" s="1392"/>
      <c r="C94" s="1392"/>
      <c r="D94" s="1392"/>
      <c r="E94" s="1392"/>
      <c r="F94" s="1392"/>
      <c r="G94" s="1392"/>
      <c r="H94" s="1392"/>
      <c r="I94" s="1392"/>
      <c r="J94" s="1392"/>
      <c r="K94" s="1388"/>
      <c r="L94" s="1388"/>
      <c r="M94" s="1532"/>
      <c r="N94" s="1532"/>
      <c r="O94" s="1532"/>
      <c r="P94" s="1532"/>
      <c r="Q94" s="1532"/>
      <c r="R94" s="1532"/>
      <c r="S94" s="1532"/>
      <c r="T94" s="1532"/>
      <c r="U94" s="1533"/>
    </row>
    <row r="95" spans="2:21" ht="14.25">
      <c r="B95" s="1392"/>
      <c r="C95" s="1392"/>
      <c r="D95" s="1392"/>
      <c r="E95" s="1392"/>
      <c r="F95" s="1392"/>
      <c r="G95" s="1392"/>
      <c r="H95" s="1392"/>
      <c r="I95" s="1392"/>
      <c r="J95" s="1392"/>
      <c r="K95" s="1388"/>
      <c r="L95" s="1388"/>
      <c r="M95" s="1532"/>
      <c r="N95" s="1532"/>
      <c r="O95" s="1532"/>
      <c r="P95" s="1532"/>
      <c r="Q95" s="1532"/>
      <c r="R95" s="1532"/>
      <c r="S95" s="1532"/>
      <c r="T95" s="1532"/>
      <c r="U95" s="1533"/>
    </row>
    <row r="96" spans="2:21" ht="14.25">
      <c r="B96" s="1392"/>
      <c r="C96" s="1392"/>
      <c r="D96" s="1392"/>
      <c r="E96" s="1392"/>
      <c r="F96" s="1392"/>
      <c r="G96" s="1392"/>
      <c r="H96" s="1392"/>
      <c r="I96" s="1392"/>
      <c r="J96" s="1392"/>
      <c r="K96" s="1388"/>
      <c r="L96" s="1388"/>
      <c r="M96" s="1532"/>
      <c r="N96" s="1532"/>
      <c r="O96" s="1532"/>
      <c r="P96" s="1532"/>
      <c r="Q96" s="1532"/>
      <c r="R96" s="1532"/>
      <c r="S96" s="1532"/>
      <c r="T96" s="1532"/>
      <c r="U96" s="1533"/>
    </row>
    <row r="97" spans="2:21" ht="14.25">
      <c r="B97" s="1392"/>
      <c r="C97" s="1392"/>
      <c r="D97" s="1392"/>
      <c r="E97" s="1392"/>
      <c r="F97" s="1392"/>
      <c r="G97" s="1392"/>
      <c r="H97" s="1392"/>
      <c r="I97" s="1392"/>
      <c r="J97" s="1392"/>
      <c r="K97" s="1388"/>
      <c r="L97" s="1388"/>
      <c r="M97" s="1532"/>
      <c r="N97" s="1532"/>
      <c r="O97" s="1532"/>
      <c r="P97" s="1532"/>
      <c r="Q97" s="1532"/>
      <c r="R97" s="1532"/>
      <c r="S97" s="1532"/>
      <c r="T97" s="1532"/>
      <c r="U97" s="1533"/>
    </row>
    <row r="98" spans="2:21">
      <c r="M98" s="1535"/>
      <c r="N98" s="1535"/>
      <c r="O98" s="1535"/>
      <c r="P98" s="1535"/>
      <c r="Q98" s="1535"/>
      <c r="R98" s="1535"/>
      <c r="S98" s="1535"/>
      <c r="T98" s="1535"/>
    </row>
    <row r="99" spans="2:21">
      <c r="M99" s="1535"/>
      <c r="N99" s="1535"/>
      <c r="O99" s="1535"/>
      <c r="P99" s="1535"/>
      <c r="Q99" s="1535"/>
      <c r="R99" s="1535"/>
      <c r="S99" s="1535"/>
      <c r="T99" s="1535"/>
    </row>
    <row r="100" spans="2:21">
      <c r="M100" s="1535"/>
      <c r="N100" s="1535"/>
      <c r="O100" s="1535"/>
      <c r="P100" s="1535"/>
      <c r="Q100" s="1535"/>
      <c r="R100" s="1535"/>
      <c r="S100" s="1535"/>
      <c r="T100" s="1535"/>
    </row>
    <row r="101" spans="2:21">
      <c r="M101" s="1535"/>
      <c r="N101" s="1535"/>
      <c r="O101" s="1535"/>
      <c r="P101" s="1535"/>
      <c r="Q101" s="1535"/>
      <c r="R101" s="1535"/>
      <c r="S101" s="1535"/>
      <c r="T101" s="1535"/>
    </row>
    <row r="102" spans="2:21">
      <c r="M102" s="1535"/>
      <c r="N102" s="1535"/>
      <c r="O102" s="1535"/>
      <c r="P102" s="1535"/>
      <c r="Q102" s="1535"/>
      <c r="R102" s="1535"/>
      <c r="S102" s="1535"/>
      <c r="T102" s="1535"/>
    </row>
    <row r="103" spans="2:21">
      <c r="M103" s="1535"/>
      <c r="N103" s="1535"/>
      <c r="O103" s="1535"/>
      <c r="P103" s="1535"/>
      <c r="Q103" s="1535"/>
      <c r="R103" s="1535"/>
      <c r="S103" s="1535"/>
      <c r="T103" s="1535"/>
    </row>
    <row r="104" spans="2:21">
      <c r="M104" s="1535"/>
      <c r="N104" s="1535"/>
      <c r="O104" s="1535"/>
      <c r="P104" s="1535"/>
      <c r="Q104" s="1535"/>
      <c r="R104" s="1535"/>
      <c r="S104" s="1535"/>
      <c r="T104" s="1535"/>
    </row>
    <row r="105" spans="2:21">
      <c r="M105" s="1535"/>
      <c r="N105" s="1535"/>
      <c r="O105" s="1535"/>
      <c r="P105" s="1535"/>
      <c r="Q105" s="1535"/>
      <c r="R105" s="1535"/>
      <c r="S105" s="1535"/>
      <c r="T105" s="1535"/>
    </row>
    <row r="106" spans="2:21">
      <c r="M106" s="1535"/>
      <c r="N106" s="1535"/>
      <c r="O106" s="1535"/>
      <c r="P106" s="1535"/>
      <c r="Q106" s="1535"/>
      <c r="R106" s="1535"/>
      <c r="S106" s="1535"/>
      <c r="T106" s="1535"/>
    </row>
    <row r="107" spans="2:21">
      <c r="M107" s="1535"/>
      <c r="N107" s="1535"/>
      <c r="O107" s="1535"/>
      <c r="P107" s="1535"/>
      <c r="Q107" s="1535"/>
      <c r="R107" s="1535"/>
      <c r="S107" s="1535"/>
      <c r="T107" s="1535"/>
    </row>
    <row r="108" spans="2:21">
      <c r="M108" s="1535"/>
      <c r="N108" s="1535"/>
      <c r="O108" s="1535"/>
      <c r="P108" s="1535"/>
      <c r="Q108" s="1535"/>
      <c r="R108" s="1535"/>
      <c r="S108" s="1535"/>
      <c r="T108" s="1535"/>
    </row>
    <row r="109" spans="2:21">
      <c r="M109" s="1535"/>
      <c r="N109" s="1535"/>
      <c r="O109" s="1535"/>
      <c r="P109" s="1535"/>
      <c r="Q109" s="1535"/>
      <c r="R109" s="1535"/>
      <c r="S109" s="1535"/>
      <c r="T109" s="1535"/>
    </row>
    <row r="110" spans="2:21">
      <c r="M110" s="1535"/>
      <c r="N110" s="1535"/>
      <c r="O110" s="1535"/>
      <c r="P110" s="1535"/>
      <c r="Q110" s="1535"/>
      <c r="R110" s="1535"/>
      <c r="S110" s="1535"/>
      <c r="T110" s="1535"/>
    </row>
    <row r="111" spans="2:21">
      <c r="M111" s="1535"/>
      <c r="N111" s="1535"/>
      <c r="O111" s="1535"/>
      <c r="P111" s="1535"/>
      <c r="Q111" s="1535"/>
      <c r="R111" s="1535"/>
      <c r="S111" s="1535"/>
      <c r="T111" s="1535"/>
    </row>
    <row r="112" spans="2:21">
      <c r="M112" s="1535"/>
      <c r="N112" s="1535"/>
      <c r="O112" s="1535"/>
      <c r="P112" s="1535"/>
      <c r="Q112" s="1535"/>
      <c r="R112" s="1535"/>
      <c r="S112" s="1535"/>
      <c r="T112" s="1535"/>
    </row>
    <row r="113" spans="13:20">
      <c r="M113" s="1535"/>
      <c r="N113" s="1535"/>
      <c r="O113" s="1535"/>
      <c r="P113" s="1535"/>
      <c r="Q113" s="1535"/>
      <c r="R113" s="1535"/>
      <c r="S113" s="1535"/>
      <c r="T113" s="1535"/>
    </row>
    <row r="114" spans="13:20">
      <c r="M114" s="1535"/>
      <c r="N114" s="1535"/>
      <c r="O114" s="1535"/>
      <c r="P114" s="1535"/>
      <c r="Q114" s="1535"/>
      <c r="R114" s="1535"/>
      <c r="S114" s="1535"/>
      <c r="T114" s="1535"/>
    </row>
    <row r="115" spans="13:20">
      <c r="M115" s="1535"/>
      <c r="N115" s="1535"/>
      <c r="O115" s="1535"/>
      <c r="P115" s="1535"/>
      <c r="Q115" s="1535"/>
      <c r="R115" s="1535"/>
      <c r="S115" s="1535"/>
      <c r="T115" s="1535"/>
    </row>
    <row r="116" spans="13:20">
      <c r="M116" s="1535"/>
      <c r="N116" s="1535"/>
      <c r="O116" s="1535"/>
      <c r="P116" s="1535"/>
      <c r="Q116" s="1535"/>
      <c r="R116" s="1535"/>
      <c r="S116" s="1535"/>
      <c r="T116" s="1535"/>
    </row>
    <row r="117" spans="13:20">
      <c r="M117" s="1535"/>
      <c r="N117" s="1535"/>
      <c r="O117" s="1535"/>
      <c r="P117" s="1535"/>
      <c r="Q117" s="1535"/>
      <c r="R117" s="1535"/>
      <c r="S117" s="1535"/>
      <c r="T117" s="1535"/>
    </row>
    <row r="118" spans="13:20">
      <c r="M118" s="1535"/>
      <c r="N118" s="1535"/>
      <c r="O118" s="1535"/>
      <c r="P118" s="1535"/>
      <c r="Q118" s="1535"/>
      <c r="R118" s="1535"/>
      <c r="S118" s="1535"/>
      <c r="T118" s="1535"/>
    </row>
    <row r="119" spans="13:20">
      <c r="M119" s="1535"/>
      <c r="N119" s="1535"/>
      <c r="O119" s="1535"/>
      <c r="P119" s="1535"/>
      <c r="Q119" s="1535"/>
      <c r="R119" s="1535"/>
      <c r="S119" s="1535"/>
      <c r="T119" s="1535"/>
    </row>
    <row r="120" spans="13:20">
      <c r="M120" s="1535"/>
      <c r="N120" s="1535"/>
      <c r="O120" s="1535"/>
      <c r="P120" s="1535"/>
      <c r="Q120" s="1535"/>
      <c r="R120" s="1535"/>
      <c r="S120" s="1535"/>
      <c r="T120" s="1535"/>
    </row>
    <row r="121" spans="13:20">
      <c r="M121" s="1535"/>
      <c r="N121" s="1535"/>
      <c r="O121" s="1535"/>
      <c r="P121" s="1535"/>
      <c r="Q121" s="1535"/>
      <c r="R121" s="1535"/>
      <c r="S121" s="1535"/>
      <c r="T121" s="1535"/>
    </row>
    <row r="122" spans="13:20">
      <c r="M122" s="1535"/>
      <c r="N122" s="1535"/>
      <c r="O122" s="1535"/>
      <c r="P122" s="1535"/>
      <c r="Q122" s="1535"/>
      <c r="R122" s="1535"/>
      <c r="S122" s="1535"/>
      <c r="T122" s="1535"/>
    </row>
    <row r="123" spans="13:20">
      <c r="M123" s="1535"/>
      <c r="N123" s="1535"/>
      <c r="O123" s="1535"/>
      <c r="P123" s="1535"/>
      <c r="Q123" s="1535"/>
      <c r="R123" s="1535"/>
      <c r="S123" s="1535"/>
      <c r="T123" s="1535"/>
    </row>
    <row r="124" spans="13:20">
      <c r="M124" s="1535"/>
      <c r="N124" s="1535"/>
      <c r="O124" s="1535"/>
      <c r="P124" s="1535"/>
      <c r="Q124" s="1535"/>
      <c r="R124" s="1535"/>
      <c r="S124" s="1535"/>
      <c r="T124" s="1535"/>
    </row>
    <row r="125" spans="13:20">
      <c r="M125" s="1535"/>
      <c r="N125" s="1535"/>
      <c r="O125" s="1535"/>
      <c r="P125" s="1535"/>
      <c r="Q125" s="1535"/>
      <c r="R125" s="1535"/>
      <c r="S125" s="1535"/>
      <c r="T125" s="1535"/>
    </row>
    <row r="126" spans="13:20">
      <c r="M126" s="1535"/>
      <c r="N126" s="1535"/>
      <c r="O126" s="1535"/>
      <c r="P126" s="1535"/>
      <c r="Q126" s="1535"/>
      <c r="R126" s="1535"/>
      <c r="S126" s="1535"/>
      <c r="T126" s="1535"/>
    </row>
    <row r="127" spans="13:20">
      <c r="M127" s="1535"/>
      <c r="N127" s="1535"/>
      <c r="O127" s="1535"/>
      <c r="P127" s="1535"/>
      <c r="Q127" s="1535"/>
      <c r="R127" s="1535"/>
      <c r="S127" s="1535"/>
      <c r="T127" s="1535"/>
    </row>
    <row r="128" spans="13:20">
      <c r="M128" s="1535"/>
      <c r="N128" s="1535"/>
      <c r="O128" s="1535"/>
      <c r="P128" s="1535"/>
      <c r="Q128" s="1535"/>
      <c r="R128" s="1535"/>
      <c r="S128" s="1535"/>
      <c r="T128" s="1535"/>
    </row>
    <row r="129" spans="13:20">
      <c r="M129" s="1535"/>
      <c r="N129" s="1535"/>
      <c r="O129" s="1535"/>
      <c r="P129" s="1535"/>
      <c r="Q129" s="1535"/>
      <c r="R129" s="1535"/>
      <c r="S129" s="1535"/>
      <c r="T129" s="1535"/>
    </row>
    <row r="130" spans="13:20">
      <c r="M130" s="1535"/>
      <c r="N130" s="1535"/>
      <c r="O130" s="1535"/>
      <c r="P130" s="1535"/>
      <c r="Q130" s="1535"/>
      <c r="R130" s="1535"/>
      <c r="S130" s="1535"/>
      <c r="T130" s="1535"/>
    </row>
    <row r="131" spans="13:20">
      <c r="M131" s="1535"/>
      <c r="N131" s="1535"/>
      <c r="O131" s="1535"/>
      <c r="P131" s="1535"/>
      <c r="Q131" s="1535"/>
      <c r="R131" s="1535"/>
      <c r="S131" s="1535"/>
      <c r="T131" s="1535"/>
    </row>
    <row r="132" spans="13:20">
      <c r="M132" s="1535"/>
      <c r="N132" s="1535"/>
      <c r="O132" s="1535"/>
      <c r="P132" s="1535"/>
      <c r="Q132" s="1535"/>
      <c r="R132" s="1535"/>
      <c r="S132" s="1535"/>
      <c r="T132" s="1535"/>
    </row>
    <row r="133" spans="13:20">
      <c r="M133" s="1535"/>
      <c r="N133" s="1535"/>
      <c r="O133" s="1535"/>
      <c r="P133" s="1535"/>
      <c r="Q133" s="1535"/>
      <c r="R133" s="1535"/>
      <c r="S133" s="1535"/>
      <c r="T133" s="1535"/>
    </row>
    <row r="134" spans="13:20">
      <c r="M134" s="1535"/>
      <c r="N134" s="1535"/>
      <c r="O134" s="1535"/>
      <c r="P134" s="1535"/>
      <c r="Q134" s="1535"/>
      <c r="R134" s="1535"/>
      <c r="S134" s="1535"/>
      <c r="T134" s="1535"/>
    </row>
    <row r="135" spans="13:20">
      <c r="M135" s="1535"/>
      <c r="N135" s="1535"/>
      <c r="O135" s="1535"/>
      <c r="P135" s="1535"/>
      <c r="Q135" s="1535"/>
      <c r="R135" s="1535"/>
      <c r="S135" s="1535"/>
      <c r="T135" s="1535"/>
    </row>
    <row r="136" spans="13:20">
      <c r="M136" s="1535"/>
      <c r="N136" s="1535"/>
      <c r="O136" s="1535"/>
      <c r="P136" s="1535"/>
      <c r="Q136" s="1535"/>
      <c r="R136" s="1535"/>
      <c r="S136" s="1535"/>
      <c r="T136" s="1535"/>
    </row>
    <row r="137" spans="13:20">
      <c r="M137" s="1535"/>
      <c r="N137" s="1535"/>
      <c r="O137" s="1535"/>
      <c r="P137" s="1535"/>
      <c r="Q137" s="1535"/>
      <c r="R137" s="1535"/>
      <c r="S137" s="1535"/>
      <c r="T137" s="1535"/>
    </row>
    <row r="138" spans="13:20">
      <c r="M138" s="1535"/>
      <c r="N138" s="1535"/>
      <c r="O138" s="1535"/>
      <c r="P138" s="1535"/>
      <c r="Q138" s="1535"/>
      <c r="R138" s="1535"/>
      <c r="S138" s="1535"/>
      <c r="T138" s="1535"/>
    </row>
    <row r="139" spans="13:20">
      <c r="M139" s="1535"/>
      <c r="N139" s="1535"/>
      <c r="O139" s="1535"/>
      <c r="P139" s="1535"/>
      <c r="Q139" s="1535"/>
      <c r="R139" s="1535"/>
      <c r="S139" s="1535"/>
      <c r="T139" s="1535"/>
    </row>
    <row r="140" spans="13:20">
      <c r="M140" s="1535"/>
      <c r="N140" s="1535"/>
      <c r="O140" s="1535"/>
      <c r="P140" s="1535"/>
      <c r="Q140" s="1535"/>
      <c r="R140" s="1535"/>
      <c r="S140" s="1535"/>
      <c r="T140" s="1535"/>
    </row>
    <row r="141" spans="13:20">
      <c r="M141" s="1535"/>
      <c r="N141" s="1535"/>
      <c r="O141" s="1535"/>
      <c r="P141" s="1535"/>
      <c r="Q141" s="1535"/>
      <c r="R141" s="1535"/>
      <c r="S141" s="1535"/>
      <c r="T141" s="1535"/>
    </row>
    <row r="142" spans="13:20">
      <c r="M142" s="1535"/>
      <c r="N142" s="1535"/>
      <c r="O142" s="1535"/>
      <c r="P142" s="1535"/>
      <c r="Q142" s="1535"/>
      <c r="R142" s="1535"/>
      <c r="S142" s="1535"/>
      <c r="T142" s="1535"/>
    </row>
    <row r="143" spans="13:20">
      <c r="M143" s="1535"/>
      <c r="N143" s="1535"/>
      <c r="O143" s="1535"/>
      <c r="P143" s="1535"/>
      <c r="Q143" s="1535"/>
      <c r="R143" s="1535"/>
      <c r="S143" s="1535"/>
      <c r="T143" s="1535"/>
    </row>
    <row r="144" spans="13:20">
      <c r="M144" s="1535"/>
      <c r="N144" s="1535"/>
      <c r="O144" s="1535"/>
      <c r="P144" s="1535"/>
      <c r="Q144" s="1535"/>
      <c r="R144" s="1535"/>
      <c r="S144" s="1535"/>
      <c r="T144" s="1535"/>
    </row>
    <row r="145" spans="13:20">
      <c r="M145" s="1535"/>
      <c r="N145" s="1535"/>
      <c r="O145" s="1535"/>
      <c r="P145" s="1535"/>
      <c r="Q145" s="1535"/>
      <c r="R145" s="1535"/>
      <c r="S145" s="1535"/>
      <c r="T145" s="1535"/>
    </row>
    <row r="146" spans="13:20">
      <c r="M146" s="1535"/>
      <c r="N146" s="1535"/>
      <c r="O146" s="1535"/>
      <c r="P146" s="1535"/>
      <c r="Q146" s="1535"/>
      <c r="R146" s="1535"/>
      <c r="S146" s="1535"/>
      <c r="T146" s="1535"/>
    </row>
    <row r="147" spans="13:20">
      <c r="M147" s="1535"/>
      <c r="N147" s="1535"/>
      <c r="O147" s="1535"/>
      <c r="P147" s="1535"/>
      <c r="Q147" s="1535"/>
      <c r="R147" s="1535"/>
      <c r="S147" s="1535"/>
      <c r="T147" s="1535"/>
    </row>
    <row r="148" spans="13:20">
      <c r="M148" s="1535"/>
      <c r="N148" s="1535"/>
      <c r="O148" s="1535"/>
      <c r="P148" s="1535"/>
      <c r="Q148" s="1535"/>
      <c r="R148" s="1535"/>
      <c r="S148" s="1535"/>
      <c r="T148" s="1535"/>
    </row>
    <row r="149" spans="13:20">
      <c r="M149" s="1535"/>
      <c r="N149" s="1535"/>
      <c r="O149" s="1535"/>
      <c r="P149" s="1535"/>
      <c r="Q149" s="1535"/>
      <c r="R149" s="1535"/>
      <c r="S149" s="1535"/>
      <c r="T149" s="1535"/>
    </row>
    <row r="150" spans="13:20">
      <c r="M150" s="1535"/>
      <c r="N150" s="1535"/>
      <c r="O150" s="1535"/>
      <c r="P150" s="1535"/>
      <c r="Q150" s="1535"/>
      <c r="R150" s="1535"/>
      <c r="S150" s="1535"/>
      <c r="T150" s="1535"/>
    </row>
    <row r="151" spans="13:20">
      <c r="M151" s="1535"/>
      <c r="N151" s="1535"/>
      <c r="O151" s="1535"/>
      <c r="P151" s="1535"/>
      <c r="Q151" s="1535"/>
      <c r="R151" s="1535"/>
      <c r="S151" s="1535"/>
      <c r="T151" s="1535"/>
    </row>
    <row r="152" spans="13:20">
      <c r="M152" s="1535"/>
      <c r="N152" s="1535"/>
      <c r="O152" s="1535"/>
      <c r="P152" s="1535"/>
      <c r="Q152" s="1535"/>
      <c r="R152" s="1535"/>
      <c r="S152" s="1535"/>
      <c r="T152" s="1535"/>
    </row>
    <row r="153" spans="13:20">
      <c r="M153" s="1535"/>
      <c r="N153" s="1535"/>
      <c r="O153" s="1535"/>
      <c r="P153" s="1535"/>
      <c r="Q153" s="1535"/>
      <c r="R153" s="1535"/>
      <c r="S153" s="1535"/>
      <c r="T153" s="1535"/>
    </row>
    <row r="154" spans="13:20">
      <c r="M154" s="1535"/>
      <c r="N154" s="1535"/>
      <c r="O154" s="1535"/>
      <c r="P154" s="1535"/>
      <c r="Q154" s="1535"/>
      <c r="R154" s="1535"/>
      <c r="S154" s="1535"/>
      <c r="T154" s="1535"/>
    </row>
    <row r="155" spans="13:20">
      <c r="M155" s="1535"/>
      <c r="N155" s="1535"/>
      <c r="O155" s="1535"/>
      <c r="P155" s="1535"/>
      <c r="Q155" s="1535"/>
      <c r="R155" s="1535"/>
      <c r="S155" s="1535"/>
      <c r="T155" s="1535"/>
    </row>
    <row r="156" spans="13:20">
      <c r="M156" s="1535"/>
      <c r="N156" s="1535"/>
      <c r="O156" s="1535"/>
      <c r="P156" s="1535"/>
      <c r="Q156" s="1535"/>
      <c r="R156" s="1535"/>
      <c r="S156" s="1535"/>
      <c r="T156" s="1535"/>
    </row>
    <row r="157" spans="13:20">
      <c r="M157" s="1535"/>
      <c r="N157" s="1535"/>
      <c r="O157" s="1535"/>
      <c r="P157" s="1535"/>
      <c r="Q157" s="1535"/>
      <c r="R157" s="1535"/>
      <c r="S157" s="1535"/>
      <c r="T157" s="1535"/>
    </row>
    <row r="158" spans="13:20">
      <c r="M158" s="1535"/>
      <c r="N158" s="1535"/>
      <c r="O158" s="1535"/>
      <c r="P158" s="1535"/>
      <c r="Q158" s="1535"/>
      <c r="R158" s="1535"/>
      <c r="S158" s="1535"/>
      <c r="T158" s="1535"/>
    </row>
    <row r="159" spans="13:20">
      <c r="M159" s="1535"/>
      <c r="N159" s="1535"/>
      <c r="O159" s="1535"/>
      <c r="P159" s="1535"/>
      <c r="Q159" s="1535"/>
      <c r="R159" s="1535"/>
      <c r="S159" s="1535"/>
      <c r="T159" s="1535"/>
    </row>
    <row r="160" spans="13:20">
      <c r="M160" s="1535"/>
      <c r="N160" s="1535"/>
      <c r="O160" s="1535"/>
      <c r="P160" s="1535"/>
      <c r="Q160" s="1535"/>
      <c r="R160" s="1535"/>
      <c r="S160" s="1535"/>
      <c r="T160" s="1535"/>
    </row>
    <row r="161" spans="13:20">
      <c r="M161" s="1535"/>
      <c r="N161" s="1535"/>
      <c r="O161" s="1535"/>
      <c r="P161" s="1535"/>
      <c r="Q161" s="1535"/>
      <c r="R161" s="1535"/>
      <c r="S161" s="1535"/>
      <c r="T161" s="1535"/>
    </row>
    <row r="162" spans="13:20">
      <c r="M162" s="1535"/>
      <c r="N162" s="1535"/>
      <c r="O162" s="1535"/>
      <c r="P162" s="1535"/>
      <c r="Q162" s="1535"/>
      <c r="R162" s="1535"/>
      <c r="S162" s="1535"/>
      <c r="T162" s="1535"/>
    </row>
    <row r="163" spans="13:20">
      <c r="M163" s="1535"/>
      <c r="N163" s="1535"/>
      <c r="O163" s="1535"/>
      <c r="P163" s="1535"/>
      <c r="Q163" s="1535"/>
      <c r="R163" s="1535"/>
      <c r="S163" s="1535"/>
      <c r="T163" s="1535"/>
    </row>
    <row r="164" spans="13:20">
      <c r="M164" s="1535"/>
      <c r="N164" s="1535"/>
      <c r="O164" s="1535"/>
      <c r="P164" s="1535"/>
      <c r="Q164" s="1535"/>
      <c r="R164" s="1535"/>
      <c r="S164" s="1535"/>
      <c r="T164" s="1535"/>
    </row>
    <row r="165" spans="13:20">
      <c r="M165" s="1535"/>
      <c r="N165" s="1535"/>
      <c r="O165" s="1535"/>
      <c r="P165" s="1535"/>
      <c r="Q165" s="1535"/>
      <c r="R165" s="1535"/>
      <c r="S165" s="1535"/>
      <c r="T165" s="1535"/>
    </row>
    <row r="166" spans="13:20">
      <c r="M166" s="1535"/>
      <c r="N166" s="1535"/>
      <c r="O166" s="1535"/>
      <c r="P166" s="1535"/>
      <c r="Q166" s="1535"/>
      <c r="R166" s="1535"/>
      <c r="S166" s="1535"/>
      <c r="T166" s="1535"/>
    </row>
    <row r="167" spans="13:20">
      <c r="M167" s="1535"/>
      <c r="N167" s="1535"/>
      <c r="O167" s="1535"/>
      <c r="P167" s="1535"/>
      <c r="Q167" s="1535"/>
      <c r="R167" s="1535"/>
      <c r="S167" s="1535"/>
      <c r="T167" s="1535"/>
    </row>
    <row r="168" spans="13:20">
      <c r="M168" s="1535"/>
      <c r="N168" s="1535"/>
      <c r="O168" s="1535"/>
      <c r="P168" s="1535"/>
      <c r="Q168" s="1535"/>
      <c r="R168" s="1535"/>
      <c r="S168" s="1535"/>
      <c r="T168" s="1535"/>
    </row>
    <row r="169" spans="13:20">
      <c r="M169" s="1535"/>
      <c r="N169" s="1535"/>
      <c r="O169" s="1535"/>
      <c r="P169" s="1535"/>
      <c r="Q169" s="1535"/>
      <c r="R169" s="1535"/>
      <c r="S169" s="1535"/>
      <c r="T169" s="1535"/>
    </row>
    <row r="170" spans="13:20">
      <c r="M170" s="1535"/>
      <c r="N170" s="1535"/>
      <c r="O170" s="1535"/>
      <c r="P170" s="1535"/>
      <c r="Q170" s="1535"/>
      <c r="R170" s="1535"/>
      <c r="S170" s="1535"/>
      <c r="T170" s="1535"/>
    </row>
    <row r="171" spans="13:20">
      <c r="M171" s="1535"/>
      <c r="N171" s="1535"/>
      <c r="O171" s="1535"/>
      <c r="P171" s="1535"/>
      <c r="Q171" s="1535"/>
      <c r="R171" s="1535"/>
      <c r="S171" s="1535"/>
      <c r="T171" s="1535"/>
    </row>
    <row r="172" spans="13:20">
      <c r="M172" s="1535"/>
      <c r="N172" s="1535"/>
      <c r="O172" s="1535"/>
      <c r="P172" s="1535"/>
      <c r="Q172" s="1535"/>
      <c r="R172" s="1535"/>
      <c r="S172" s="1535"/>
      <c r="T172" s="1535"/>
    </row>
    <row r="173" spans="13:20">
      <c r="M173" s="1535"/>
      <c r="N173" s="1535"/>
      <c r="O173" s="1535"/>
      <c r="P173" s="1535"/>
      <c r="Q173" s="1535"/>
      <c r="R173" s="1535"/>
      <c r="S173" s="1535"/>
      <c r="T173" s="1535"/>
    </row>
    <row r="174" spans="13:20">
      <c r="M174" s="1535"/>
      <c r="N174" s="1535"/>
      <c r="O174" s="1535"/>
      <c r="P174" s="1535"/>
      <c r="Q174" s="1535"/>
      <c r="R174" s="1535"/>
      <c r="S174" s="1535"/>
      <c r="T174" s="1535"/>
    </row>
    <row r="175" spans="13:20">
      <c r="M175" s="1535"/>
      <c r="N175" s="1535"/>
      <c r="O175" s="1535"/>
      <c r="P175" s="1535"/>
      <c r="Q175" s="1535"/>
      <c r="R175" s="1535"/>
      <c r="S175" s="1535"/>
      <c r="T175" s="1535"/>
    </row>
    <row r="176" spans="13:20">
      <c r="M176" s="1535"/>
      <c r="N176" s="1535"/>
      <c r="O176" s="1535"/>
      <c r="P176" s="1535"/>
      <c r="Q176" s="1535"/>
      <c r="R176" s="1535"/>
      <c r="S176" s="1535"/>
      <c r="T176" s="1535"/>
    </row>
    <row r="177" spans="13:20">
      <c r="M177" s="1535"/>
      <c r="N177" s="1535"/>
      <c r="O177" s="1535"/>
      <c r="P177" s="1535"/>
      <c r="Q177" s="1535"/>
      <c r="R177" s="1535"/>
      <c r="S177" s="1535"/>
      <c r="T177" s="1535"/>
    </row>
    <row r="178" spans="13:20">
      <c r="M178" s="1535"/>
      <c r="N178" s="1535"/>
      <c r="O178" s="1535"/>
      <c r="P178" s="1535"/>
      <c r="Q178" s="1535"/>
      <c r="R178" s="1535"/>
      <c r="S178" s="1535"/>
      <c r="T178" s="1535"/>
    </row>
    <row r="179" spans="13:20">
      <c r="M179" s="1535"/>
      <c r="N179" s="1535"/>
      <c r="O179" s="1535"/>
      <c r="P179" s="1535"/>
      <c r="Q179" s="1535"/>
      <c r="R179" s="1535"/>
      <c r="S179" s="1535"/>
      <c r="T179" s="1535"/>
    </row>
    <row r="180" spans="13:20">
      <c r="M180" s="1535"/>
      <c r="N180" s="1535"/>
      <c r="O180" s="1535"/>
      <c r="P180" s="1535"/>
      <c r="Q180" s="1535"/>
      <c r="R180" s="1535"/>
      <c r="S180" s="1535"/>
      <c r="T180" s="1535"/>
    </row>
    <row r="181" spans="13:20">
      <c r="M181" s="1535"/>
      <c r="N181" s="1535"/>
      <c r="O181" s="1535"/>
      <c r="P181" s="1535"/>
      <c r="Q181" s="1535"/>
      <c r="R181" s="1535"/>
      <c r="S181" s="1535"/>
      <c r="T181" s="1535"/>
    </row>
    <row r="182" spans="13:20">
      <c r="M182" s="1535"/>
      <c r="N182" s="1535"/>
      <c r="O182" s="1535"/>
      <c r="P182" s="1535"/>
      <c r="Q182" s="1535"/>
      <c r="R182" s="1535"/>
      <c r="S182" s="1535"/>
      <c r="T182" s="1535"/>
    </row>
    <row r="183" spans="13:20">
      <c r="M183" s="1535"/>
      <c r="N183" s="1535"/>
      <c r="O183" s="1535"/>
      <c r="P183" s="1535"/>
      <c r="Q183" s="1535"/>
      <c r="R183" s="1535"/>
      <c r="S183" s="1535"/>
      <c r="T183" s="1535"/>
    </row>
    <row r="184" spans="13:20">
      <c r="M184" s="1535"/>
      <c r="N184" s="1535"/>
      <c r="O184" s="1535"/>
      <c r="P184" s="1535"/>
      <c r="Q184" s="1535"/>
      <c r="R184" s="1535"/>
      <c r="S184" s="1535"/>
      <c r="T184" s="1535"/>
    </row>
    <row r="185" spans="13:20">
      <c r="M185" s="1535"/>
      <c r="N185" s="1535"/>
      <c r="O185" s="1535"/>
      <c r="P185" s="1535"/>
      <c r="Q185" s="1535"/>
      <c r="R185" s="1535"/>
      <c r="S185" s="1535"/>
      <c r="T185" s="1535"/>
    </row>
    <row r="186" spans="13:20">
      <c r="M186" s="1535"/>
      <c r="N186" s="1535"/>
      <c r="O186" s="1535"/>
      <c r="P186" s="1535"/>
      <c r="Q186" s="1535"/>
      <c r="R186" s="1535"/>
      <c r="S186" s="1535"/>
      <c r="T186" s="1535"/>
    </row>
    <row r="187" spans="13:20">
      <c r="M187" s="1535"/>
      <c r="N187" s="1535"/>
      <c r="O187" s="1535"/>
      <c r="P187" s="1535"/>
      <c r="Q187" s="1535"/>
      <c r="R187" s="1535"/>
      <c r="S187" s="1535"/>
      <c r="T187" s="1535"/>
    </row>
    <row r="188" spans="13:20">
      <c r="M188" s="1535"/>
      <c r="N188" s="1535"/>
      <c r="O188" s="1535"/>
      <c r="P188" s="1535"/>
      <c r="Q188" s="1535"/>
      <c r="R188" s="1535"/>
      <c r="S188" s="1535"/>
      <c r="T188" s="1535"/>
    </row>
    <row r="189" spans="13:20">
      <c r="M189" s="1535"/>
      <c r="N189" s="1535"/>
      <c r="O189" s="1535"/>
      <c r="P189" s="1535"/>
      <c r="Q189" s="1535"/>
      <c r="R189" s="1535"/>
      <c r="S189" s="1535"/>
      <c r="T189" s="1535"/>
    </row>
    <row r="190" spans="13:20">
      <c r="M190" s="1535"/>
      <c r="N190" s="1535"/>
      <c r="O190" s="1535"/>
      <c r="P190" s="1535"/>
      <c r="Q190" s="1535"/>
      <c r="R190" s="1535"/>
      <c r="S190" s="1535"/>
      <c r="T190" s="1535"/>
    </row>
    <row r="191" spans="13:20">
      <c r="M191" s="1535"/>
      <c r="N191" s="1535"/>
      <c r="O191" s="1535"/>
      <c r="P191" s="1535"/>
      <c r="Q191" s="1535"/>
      <c r="R191" s="1535"/>
      <c r="S191" s="1535"/>
      <c r="T191" s="1535"/>
    </row>
    <row r="192" spans="13:20">
      <c r="M192" s="1535"/>
      <c r="N192" s="1535"/>
      <c r="O192" s="1535"/>
      <c r="P192" s="1535"/>
      <c r="Q192" s="1535"/>
      <c r="R192" s="1535"/>
      <c r="S192" s="1535"/>
      <c r="T192" s="1535"/>
    </row>
    <row r="193" spans="13:20">
      <c r="M193" s="1535"/>
      <c r="N193" s="1535"/>
      <c r="O193" s="1535"/>
      <c r="P193" s="1535"/>
      <c r="Q193" s="1535"/>
      <c r="R193" s="1535"/>
      <c r="S193" s="1535"/>
      <c r="T193" s="1535"/>
    </row>
    <row r="194" spans="13:20">
      <c r="M194" s="1535"/>
      <c r="N194" s="1535"/>
      <c r="O194" s="1535"/>
      <c r="P194" s="1535"/>
      <c r="Q194" s="1535"/>
      <c r="R194" s="1535"/>
      <c r="S194" s="1535"/>
      <c r="T194" s="1535"/>
    </row>
    <row r="195" spans="13:20">
      <c r="M195" s="1535"/>
      <c r="N195" s="1535"/>
      <c r="O195" s="1535"/>
      <c r="P195" s="1535"/>
      <c r="Q195" s="1535"/>
      <c r="R195" s="1535"/>
      <c r="S195" s="1535"/>
      <c r="T195" s="1535"/>
    </row>
    <row r="196" spans="13:20">
      <c r="M196" s="1535"/>
      <c r="N196" s="1535"/>
      <c r="O196" s="1535"/>
      <c r="P196" s="1535"/>
      <c r="Q196" s="1535"/>
      <c r="R196" s="1535"/>
      <c r="S196" s="1535"/>
      <c r="T196" s="1535"/>
    </row>
    <row r="197" spans="13:20">
      <c r="M197" s="1535"/>
      <c r="N197" s="1535"/>
      <c r="O197" s="1535"/>
      <c r="P197" s="1535"/>
      <c r="Q197" s="1535"/>
      <c r="R197" s="1535"/>
      <c r="S197" s="1535"/>
      <c r="T197" s="1535"/>
    </row>
    <row r="198" spans="13:20">
      <c r="M198" s="1535"/>
      <c r="N198" s="1535"/>
      <c r="O198" s="1535"/>
      <c r="P198" s="1535"/>
      <c r="Q198" s="1535"/>
      <c r="R198" s="1535"/>
      <c r="S198" s="1535"/>
      <c r="T198" s="1535"/>
    </row>
    <row r="199" spans="13:20">
      <c r="M199" s="1535"/>
      <c r="N199" s="1535"/>
      <c r="O199" s="1535"/>
      <c r="P199" s="1535"/>
      <c r="Q199" s="1535"/>
      <c r="R199" s="1535"/>
      <c r="S199" s="1535"/>
      <c r="T199" s="1535"/>
    </row>
    <row r="200" spans="13:20">
      <c r="M200" s="1535"/>
      <c r="N200" s="1535"/>
      <c r="O200" s="1535"/>
      <c r="P200" s="1535"/>
      <c r="Q200" s="1535"/>
      <c r="R200" s="1535"/>
      <c r="S200" s="1535"/>
      <c r="T200" s="1535"/>
    </row>
    <row r="201" spans="13:20">
      <c r="M201" s="1535"/>
      <c r="N201" s="1535"/>
      <c r="O201" s="1535"/>
      <c r="P201" s="1535"/>
      <c r="Q201" s="1535"/>
      <c r="R201" s="1535"/>
      <c r="S201" s="1535"/>
      <c r="T201" s="1535"/>
    </row>
    <row r="202" spans="13:20">
      <c r="M202" s="1535"/>
      <c r="N202" s="1535"/>
      <c r="O202" s="1535"/>
      <c r="P202" s="1535"/>
      <c r="Q202" s="1535"/>
      <c r="R202" s="1535"/>
      <c r="S202" s="1535"/>
      <c r="T202" s="1535"/>
    </row>
    <row r="203" spans="13:20">
      <c r="M203" s="1535"/>
      <c r="N203" s="1535"/>
      <c r="O203" s="1535"/>
      <c r="P203" s="1535"/>
      <c r="Q203" s="1535"/>
      <c r="R203" s="1535"/>
      <c r="S203" s="1535"/>
      <c r="T203" s="1535"/>
    </row>
    <row r="204" spans="13:20">
      <c r="M204" s="1535"/>
      <c r="N204" s="1535"/>
      <c r="O204" s="1535"/>
      <c r="P204" s="1535"/>
      <c r="Q204" s="1535"/>
      <c r="R204" s="1535"/>
      <c r="S204" s="1535"/>
      <c r="T204" s="1535"/>
    </row>
    <row r="205" spans="13:20">
      <c r="M205" s="1535"/>
      <c r="N205" s="1535"/>
      <c r="O205" s="1535"/>
      <c r="P205" s="1535"/>
      <c r="Q205" s="1535"/>
      <c r="R205" s="1535"/>
      <c r="S205" s="1535"/>
      <c r="T205" s="1535"/>
    </row>
    <row r="206" spans="13:20">
      <c r="M206" s="1535"/>
      <c r="N206" s="1535"/>
      <c r="O206" s="1535"/>
      <c r="P206" s="1535"/>
      <c r="Q206" s="1535"/>
      <c r="R206" s="1535"/>
      <c r="S206" s="1535"/>
      <c r="T206" s="1535"/>
    </row>
    <row r="207" spans="13:20">
      <c r="M207" s="1535"/>
      <c r="N207" s="1535"/>
      <c r="O207" s="1535"/>
      <c r="P207" s="1535"/>
      <c r="Q207" s="1535"/>
      <c r="R207" s="1535"/>
      <c r="S207" s="1535"/>
      <c r="T207" s="1535"/>
    </row>
    <row r="208" spans="13:20">
      <c r="M208" s="1535"/>
      <c r="N208" s="1535"/>
      <c r="O208" s="1535"/>
      <c r="P208" s="1535"/>
      <c r="Q208" s="1535"/>
      <c r="R208" s="1535"/>
      <c r="S208" s="1535"/>
      <c r="T208" s="1535"/>
    </row>
    <row r="209" spans="13:20">
      <c r="M209" s="1535"/>
      <c r="N209" s="1535"/>
      <c r="O209" s="1535"/>
      <c r="P209" s="1535"/>
      <c r="Q209" s="1535"/>
      <c r="R209" s="1535"/>
      <c r="S209" s="1535"/>
      <c r="T209" s="1535"/>
    </row>
    <row r="210" spans="13:20">
      <c r="M210" s="1535"/>
      <c r="N210" s="1535"/>
      <c r="O210" s="1535"/>
      <c r="P210" s="1535"/>
      <c r="Q210" s="1535"/>
      <c r="R210" s="1535"/>
      <c r="S210" s="1535"/>
      <c r="T210" s="1535"/>
    </row>
    <row r="211" spans="13:20">
      <c r="M211" s="1535"/>
      <c r="N211" s="1535"/>
      <c r="O211" s="1535"/>
      <c r="P211" s="1535"/>
      <c r="Q211" s="1535"/>
      <c r="R211" s="1535"/>
      <c r="S211" s="1535"/>
      <c r="T211" s="1535"/>
    </row>
    <row r="212" spans="13:20">
      <c r="M212" s="1535"/>
      <c r="N212" s="1535"/>
      <c r="O212" s="1535"/>
      <c r="P212" s="1535"/>
      <c r="Q212" s="1535"/>
      <c r="R212" s="1535"/>
      <c r="S212" s="1535"/>
      <c r="T212" s="1535"/>
    </row>
    <row r="213" spans="13:20">
      <c r="M213" s="1535"/>
      <c r="N213" s="1535"/>
      <c r="O213" s="1535"/>
      <c r="P213" s="1535"/>
      <c r="Q213" s="1535"/>
      <c r="R213" s="1535"/>
      <c r="S213" s="1535"/>
      <c r="T213" s="1535"/>
    </row>
    <row r="214" spans="13:20">
      <c r="M214" s="1535"/>
      <c r="N214" s="1535"/>
      <c r="O214" s="1535"/>
      <c r="P214" s="1535"/>
      <c r="Q214" s="1535"/>
      <c r="R214" s="1535"/>
      <c r="S214" s="1535"/>
      <c r="T214" s="1535"/>
    </row>
    <row r="215" spans="13:20">
      <c r="M215" s="1535"/>
      <c r="N215" s="1535"/>
      <c r="O215" s="1535"/>
      <c r="P215" s="1535"/>
      <c r="Q215" s="1535"/>
      <c r="R215" s="1535"/>
      <c r="S215" s="1535"/>
      <c r="T215" s="1535"/>
    </row>
    <row r="216" spans="13:20">
      <c r="M216" s="1535"/>
      <c r="N216" s="1535"/>
      <c r="O216" s="1535"/>
      <c r="P216" s="1535"/>
      <c r="Q216" s="1535"/>
      <c r="R216" s="1535"/>
      <c r="S216" s="1535"/>
      <c r="T216" s="1535"/>
    </row>
  </sheetData>
  <mergeCells count="13">
    <mergeCell ref="U11:U12"/>
    <mergeCell ref="B13:H13"/>
    <mergeCell ref="B53:U53"/>
    <mergeCell ref="B3:U3"/>
    <mergeCell ref="B4:U4"/>
    <mergeCell ref="B5:U5"/>
    <mergeCell ref="H9:J9"/>
    <mergeCell ref="B11:H12"/>
    <mergeCell ref="I11:I12"/>
    <mergeCell ref="J11:J12"/>
    <mergeCell ref="K11:O11"/>
    <mergeCell ref="P11:R11"/>
    <mergeCell ref="S11:T11"/>
  </mergeCells>
  <printOptions horizontalCentered="1"/>
  <pageMargins left="0.45" right="0" top="0.74" bottom="0.25" header="0.17" footer="0.26"/>
  <pageSetup paperSize="9" scale="60" orientation="landscape" r:id="rId1"/>
  <headerFooter alignWithMargins="0">
    <oddFooter>&amp;RPage &amp;P</oddFooter>
  </headerFooter>
  <rowBreaks count="1" manualBreakCount="1">
    <brk id="51" max="18" man="1"/>
  </rowBreaks>
</worksheet>
</file>

<file path=xl/worksheets/sheet2.xml><?xml version="1.0" encoding="utf-8"?>
<worksheet xmlns="http://schemas.openxmlformats.org/spreadsheetml/2006/main" xmlns:r="http://schemas.openxmlformats.org/officeDocument/2006/relationships">
  <dimension ref="A1:AH119"/>
  <sheetViews>
    <sheetView topLeftCell="C25" zoomScale="75" zoomScaleNormal="75" zoomScaleSheetLayoutView="26" zoomScalePageLayoutView="30" workbookViewId="0">
      <selection activeCell="I61" sqref="I61:L61"/>
    </sheetView>
  </sheetViews>
  <sheetFormatPr defaultRowHeight="12.75"/>
  <cols>
    <col min="1" max="1" width="6.42578125" style="1101" hidden="1" customWidth="1"/>
    <col min="2" max="2" width="2" style="1101" hidden="1" customWidth="1"/>
    <col min="3" max="3" width="4" style="1101" customWidth="1"/>
    <col min="4" max="4" width="26.28515625" style="1101" customWidth="1"/>
    <col min="5" max="5" width="2.140625" style="1101" customWidth="1"/>
    <col min="6" max="6" width="5.42578125" style="1101" customWidth="1"/>
    <col min="7" max="7" width="16.85546875" style="1101" customWidth="1"/>
    <col min="8" max="8" width="18.140625" style="1101" customWidth="1"/>
    <col min="9" max="9" width="17" style="1101" customWidth="1"/>
    <col min="10" max="10" width="17.85546875" style="1101" customWidth="1"/>
    <col min="11" max="11" width="17.140625" style="1101" customWidth="1"/>
    <col min="12" max="12" width="13.140625" style="1101" customWidth="1"/>
    <col min="13" max="13" width="14.42578125" style="1101" customWidth="1"/>
    <col min="14" max="14" width="12.28515625" style="1101" customWidth="1"/>
    <col min="15" max="15" width="15.7109375" style="1101" customWidth="1"/>
    <col min="16" max="16" width="18.140625" style="1101" customWidth="1"/>
    <col min="17" max="17" width="17.7109375" style="1101" customWidth="1"/>
    <col min="18" max="18" width="19.5703125" style="1101" customWidth="1"/>
    <col min="19" max="19" width="12" style="1101" customWidth="1"/>
    <col min="20" max="20" width="17.5703125" style="1101" customWidth="1"/>
    <col min="21" max="21" width="19.140625" style="1101" customWidth="1"/>
    <col min="22" max="22" width="17.28515625" style="1101" customWidth="1"/>
    <col min="23" max="23" width="18.85546875" style="1101" customWidth="1"/>
    <col min="24" max="24" width="18.5703125" style="1101" customWidth="1"/>
    <col min="25" max="25" width="15.5703125" style="1101" customWidth="1"/>
    <col min="26" max="26" width="9" style="1101" customWidth="1"/>
    <col min="27" max="27" width="7.5703125" style="1101" customWidth="1"/>
    <col min="28" max="28" width="14.140625" style="1101" customWidth="1"/>
    <col min="29" max="29" width="17.28515625" style="1101" customWidth="1"/>
    <col min="30" max="30" width="12.28515625" style="1101" customWidth="1"/>
    <col min="31" max="31" width="15.42578125" style="1101" customWidth="1"/>
    <col min="32" max="32" width="17.7109375" style="1101" customWidth="1"/>
    <col min="33" max="33" width="14.42578125" style="1101" customWidth="1"/>
    <col min="34" max="256" width="9.140625" style="1101"/>
    <col min="257" max="257" width="0" style="1101" hidden="1" customWidth="1"/>
    <col min="258" max="258" width="2" style="1101" customWidth="1"/>
    <col min="259" max="259" width="4" style="1101" customWidth="1"/>
    <col min="260" max="260" width="26.28515625" style="1101" customWidth="1"/>
    <col min="261" max="261" width="2.140625" style="1101" customWidth="1"/>
    <col min="262" max="262" width="24.7109375" style="1101" customWidth="1"/>
    <col min="263" max="263" width="22.140625" style="1101" customWidth="1"/>
    <col min="264" max="264" width="15.7109375" style="1101" customWidth="1"/>
    <col min="265" max="265" width="16.7109375" style="1101" customWidth="1"/>
    <col min="266" max="266" width="8.42578125" style="1101" customWidth="1"/>
    <col min="267" max="267" width="17.42578125" style="1101" customWidth="1"/>
    <col min="268" max="269" width="8" style="1101" customWidth="1"/>
    <col min="270" max="270" width="8.140625" style="1101" customWidth="1"/>
    <col min="271" max="271" width="8.5703125" style="1101" customWidth="1"/>
    <col min="272" max="272" width="10.7109375" style="1101" customWidth="1"/>
    <col min="273" max="273" width="9.7109375" style="1101" customWidth="1"/>
    <col min="274" max="274" width="9.28515625" style="1101" customWidth="1"/>
    <col min="275" max="275" width="12.28515625" style="1101" customWidth="1"/>
    <col min="276" max="276" width="9" style="1101" customWidth="1"/>
    <col min="277" max="277" width="10.42578125" style="1101" customWidth="1"/>
    <col min="278" max="278" width="15.42578125" style="1101" customWidth="1"/>
    <col min="279" max="279" width="9.85546875" style="1101" customWidth="1"/>
    <col min="280" max="280" width="14.7109375" style="1101" customWidth="1"/>
    <col min="281" max="281" width="8.140625" style="1101" customWidth="1"/>
    <col min="282" max="282" width="9" style="1101" customWidth="1"/>
    <col min="283" max="283" width="7.5703125" style="1101" customWidth="1"/>
    <col min="284" max="284" width="16" style="1101" customWidth="1"/>
    <col min="285" max="285" width="18.140625" style="1101" customWidth="1"/>
    <col min="286" max="286" width="7.85546875" style="1101" customWidth="1"/>
    <col min="287" max="287" width="7.42578125" style="1101" customWidth="1"/>
    <col min="288" max="288" width="14" style="1101" bestFit="1" customWidth="1"/>
    <col min="289" max="289" width="14.42578125" style="1101" customWidth="1"/>
    <col min="290" max="512" width="9.140625" style="1101"/>
    <col min="513" max="513" width="0" style="1101" hidden="1" customWidth="1"/>
    <col min="514" max="514" width="2" style="1101" customWidth="1"/>
    <col min="515" max="515" width="4" style="1101" customWidth="1"/>
    <col min="516" max="516" width="26.28515625" style="1101" customWidth="1"/>
    <col min="517" max="517" width="2.140625" style="1101" customWidth="1"/>
    <col min="518" max="518" width="24.7109375" style="1101" customWidth="1"/>
    <col min="519" max="519" width="22.140625" style="1101" customWidth="1"/>
    <col min="520" max="520" width="15.7109375" style="1101" customWidth="1"/>
    <col min="521" max="521" width="16.7109375" style="1101" customWidth="1"/>
    <col min="522" max="522" width="8.42578125" style="1101" customWidth="1"/>
    <col min="523" max="523" width="17.42578125" style="1101" customWidth="1"/>
    <col min="524" max="525" width="8" style="1101" customWidth="1"/>
    <col min="526" max="526" width="8.140625" style="1101" customWidth="1"/>
    <col min="527" max="527" width="8.5703125" style="1101" customWidth="1"/>
    <col min="528" max="528" width="10.7109375" style="1101" customWidth="1"/>
    <col min="529" max="529" width="9.7109375" style="1101" customWidth="1"/>
    <col min="530" max="530" width="9.28515625" style="1101" customWidth="1"/>
    <col min="531" max="531" width="12.28515625" style="1101" customWidth="1"/>
    <col min="532" max="532" width="9" style="1101" customWidth="1"/>
    <col min="533" max="533" width="10.42578125" style="1101" customWidth="1"/>
    <col min="534" max="534" width="15.42578125" style="1101" customWidth="1"/>
    <col min="535" max="535" width="9.85546875" style="1101" customWidth="1"/>
    <col min="536" max="536" width="14.7109375" style="1101" customWidth="1"/>
    <col min="537" max="537" width="8.140625" style="1101" customWidth="1"/>
    <col min="538" max="538" width="9" style="1101" customWidth="1"/>
    <col min="539" max="539" width="7.5703125" style="1101" customWidth="1"/>
    <col min="540" max="540" width="16" style="1101" customWidth="1"/>
    <col min="541" max="541" width="18.140625" style="1101" customWidth="1"/>
    <col min="542" max="542" width="7.85546875" style="1101" customWidth="1"/>
    <col min="543" max="543" width="7.42578125" style="1101" customWidth="1"/>
    <col min="544" max="544" width="14" style="1101" bestFit="1" customWidth="1"/>
    <col min="545" max="545" width="14.42578125" style="1101" customWidth="1"/>
    <col min="546" max="768" width="9.140625" style="1101"/>
    <col min="769" max="769" width="0" style="1101" hidden="1" customWidth="1"/>
    <col min="770" max="770" width="2" style="1101" customWidth="1"/>
    <col min="771" max="771" width="4" style="1101" customWidth="1"/>
    <col min="772" max="772" width="26.28515625" style="1101" customWidth="1"/>
    <col min="773" max="773" width="2.140625" style="1101" customWidth="1"/>
    <col min="774" max="774" width="24.7109375" style="1101" customWidth="1"/>
    <col min="775" max="775" width="22.140625" style="1101" customWidth="1"/>
    <col min="776" max="776" width="15.7109375" style="1101" customWidth="1"/>
    <col min="777" max="777" width="16.7109375" style="1101" customWidth="1"/>
    <col min="778" max="778" width="8.42578125" style="1101" customWidth="1"/>
    <col min="779" max="779" width="17.42578125" style="1101" customWidth="1"/>
    <col min="780" max="781" width="8" style="1101" customWidth="1"/>
    <col min="782" max="782" width="8.140625" style="1101" customWidth="1"/>
    <col min="783" max="783" width="8.5703125" style="1101" customWidth="1"/>
    <col min="784" max="784" width="10.7109375" style="1101" customWidth="1"/>
    <col min="785" max="785" width="9.7109375" style="1101" customWidth="1"/>
    <col min="786" max="786" width="9.28515625" style="1101" customWidth="1"/>
    <col min="787" max="787" width="12.28515625" style="1101" customWidth="1"/>
    <col min="788" max="788" width="9" style="1101" customWidth="1"/>
    <col min="789" max="789" width="10.42578125" style="1101" customWidth="1"/>
    <col min="790" max="790" width="15.42578125" style="1101" customWidth="1"/>
    <col min="791" max="791" width="9.85546875" style="1101" customWidth="1"/>
    <col min="792" max="792" width="14.7109375" style="1101" customWidth="1"/>
    <col min="793" max="793" width="8.140625" style="1101" customWidth="1"/>
    <col min="794" max="794" width="9" style="1101" customWidth="1"/>
    <col min="795" max="795" width="7.5703125" style="1101" customWidth="1"/>
    <col min="796" max="796" width="16" style="1101" customWidth="1"/>
    <col min="797" max="797" width="18.140625" style="1101" customWidth="1"/>
    <col min="798" max="798" width="7.85546875" style="1101" customWidth="1"/>
    <col min="799" max="799" width="7.42578125" style="1101" customWidth="1"/>
    <col min="800" max="800" width="14" style="1101" bestFit="1" customWidth="1"/>
    <col min="801" max="801" width="14.42578125" style="1101" customWidth="1"/>
    <col min="802" max="1024" width="9.140625" style="1101"/>
    <col min="1025" max="1025" width="0" style="1101" hidden="1" customWidth="1"/>
    <col min="1026" max="1026" width="2" style="1101" customWidth="1"/>
    <col min="1027" max="1027" width="4" style="1101" customWidth="1"/>
    <col min="1028" max="1028" width="26.28515625" style="1101" customWidth="1"/>
    <col min="1029" max="1029" width="2.140625" style="1101" customWidth="1"/>
    <col min="1030" max="1030" width="24.7109375" style="1101" customWidth="1"/>
    <col min="1031" max="1031" width="22.140625" style="1101" customWidth="1"/>
    <col min="1032" max="1032" width="15.7109375" style="1101" customWidth="1"/>
    <col min="1033" max="1033" width="16.7109375" style="1101" customWidth="1"/>
    <col min="1034" max="1034" width="8.42578125" style="1101" customWidth="1"/>
    <col min="1035" max="1035" width="17.42578125" style="1101" customWidth="1"/>
    <col min="1036" max="1037" width="8" style="1101" customWidth="1"/>
    <col min="1038" max="1038" width="8.140625" style="1101" customWidth="1"/>
    <col min="1039" max="1039" width="8.5703125" style="1101" customWidth="1"/>
    <col min="1040" max="1040" width="10.7109375" style="1101" customWidth="1"/>
    <col min="1041" max="1041" width="9.7109375" style="1101" customWidth="1"/>
    <col min="1042" max="1042" width="9.28515625" style="1101" customWidth="1"/>
    <col min="1043" max="1043" width="12.28515625" style="1101" customWidth="1"/>
    <col min="1044" max="1044" width="9" style="1101" customWidth="1"/>
    <col min="1045" max="1045" width="10.42578125" style="1101" customWidth="1"/>
    <col min="1046" max="1046" width="15.42578125" style="1101" customWidth="1"/>
    <col min="1047" max="1047" width="9.85546875" style="1101" customWidth="1"/>
    <col min="1048" max="1048" width="14.7109375" style="1101" customWidth="1"/>
    <col min="1049" max="1049" width="8.140625" style="1101" customWidth="1"/>
    <col min="1050" max="1050" width="9" style="1101" customWidth="1"/>
    <col min="1051" max="1051" width="7.5703125" style="1101" customWidth="1"/>
    <col min="1052" max="1052" width="16" style="1101" customWidth="1"/>
    <col min="1053" max="1053" width="18.140625" style="1101" customWidth="1"/>
    <col min="1054" max="1054" width="7.85546875" style="1101" customWidth="1"/>
    <col min="1055" max="1055" width="7.42578125" style="1101" customWidth="1"/>
    <col min="1056" max="1056" width="14" style="1101" bestFit="1" customWidth="1"/>
    <col min="1057" max="1057" width="14.42578125" style="1101" customWidth="1"/>
    <col min="1058" max="1280" width="9.140625" style="1101"/>
    <col min="1281" max="1281" width="0" style="1101" hidden="1" customWidth="1"/>
    <col min="1282" max="1282" width="2" style="1101" customWidth="1"/>
    <col min="1283" max="1283" width="4" style="1101" customWidth="1"/>
    <col min="1284" max="1284" width="26.28515625" style="1101" customWidth="1"/>
    <col min="1285" max="1285" width="2.140625" style="1101" customWidth="1"/>
    <col min="1286" max="1286" width="24.7109375" style="1101" customWidth="1"/>
    <col min="1287" max="1287" width="22.140625" style="1101" customWidth="1"/>
    <col min="1288" max="1288" width="15.7109375" style="1101" customWidth="1"/>
    <col min="1289" max="1289" width="16.7109375" style="1101" customWidth="1"/>
    <col min="1290" max="1290" width="8.42578125" style="1101" customWidth="1"/>
    <col min="1291" max="1291" width="17.42578125" style="1101" customWidth="1"/>
    <col min="1292" max="1293" width="8" style="1101" customWidth="1"/>
    <col min="1294" max="1294" width="8.140625" style="1101" customWidth="1"/>
    <col min="1295" max="1295" width="8.5703125" style="1101" customWidth="1"/>
    <col min="1296" max="1296" width="10.7109375" style="1101" customWidth="1"/>
    <col min="1297" max="1297" width="9.7109375" style="1101" customWidth="1"/>
    <col min="1298" max="1298" width="9.28515625" style="1101" customWidth="1"/>
    <col min="1299" max="1299" width="12.28515625" style="1101" customWidth="1"/>
    <col min="1300" max="1300" width="9" style="1101" customWidth="1"/>
    <col min="1301" max="1301" width="10.42578125" style="1101" customWidth="1"/>
    <col min="1302" max="1302" width="15.42578125" style="1101" customWidth="1"/>
    <col min="1303" max="1303" width="9.85546875" style="1101" customWidth="1"/>
    <col min="1304" max="1304" width="14.7109375" style="1101" customWidth="1"/>
    <col min="1305" max="1305" width="8.140625" style="1101" customWidth="1"/>
    <col min="1306" max="1306" width="9" style="1101" customWidth="1"/>
    <col min="1307" max="1307" width="7.5703125" style="1101" customWidth="1"/>
    <col min="1308" max="1308" width="16" style="1101" customWidth="1"/>
    <col min="1309" max="1309" width="18.140625" style="1101" customWidth="1"/>
    <col min="1310" max="1310" width="7.85546875" style="1101" customWidth="1"/>
    <col min="1311" max="1311" width="7.42578125" style="1101" customWidth="1"/>
    <col min="1312" max="1312" width="14" style="1101" bestFit="1" customWidth="1"/>
    <col min="1313" max="1313" width="14.42578125" style="1101" customWidth="1"/>
    <col min="1314" max="1536" width="9.140625" style="1101"/>
    <col min="1537" max="1537" width="0" style="1101" hidden="1" customWidth="1"/>
    <col min="1538" max="1538" width="2" style="1101" customWidth="1"/>
    <col min="1539" max="1539" width="4" style="1101" customWidth="1"/>
    <col min="1540" max="1540" width="26.28515625" style="1101" customWidth="1"/>
    <col min="1541" max="1541" width="2.140625" style="1101" customWidth="1"/>
    <col min="1542" max="1542" width="24.7109375" style="1101" customWidth="1"/>
    <col min="1543" max="1543" width="22.140625" style="1101" customWidth="1"/>
    <col min="1544" max="1544" width="15.7109375" style="1101" customWidth="1"/>
    <col min="1545" max="1545" width="16.7109375" style="1101" customWidth="1"/>
    <col min="1546" max="1546" width="8.42578125" style="1101" customWidth="1"/>
    <col min="1547" max="1547" width="17.42578125" style="1101" customWidth="1"/>
    <col min="1548" max="1549" width="8" style="1101" customWidth="1"/>
    <col min="1550" max="1550" width="8.140625" style="1101" customWidth="1"/>
    <col min="1551" max="1551" width="8.5703125" style="1101" customWidth="1"/>
    <col min="1552" max="1552" width="10.7109375" style="1101" customWidth="1"/>
    <col min="1553" max="1553" width="9.7109375" style="1101" customWidth="1"/>
    <col min="1554" max="1554" width="9.28515625" style="1101" customWidth="1"/>
    <col min="1555" max="1555" width="12.28515625" style="1101" customWidth="1"/>
    <col min="1556" max="1556" width="9" style="1101" customWidth="1"/>
    <col min="1557" max="1557" width="10.42578125" style="1101" customWidth="1"/>
    <col min="1558" max="1558" width="15.42578125" style="1101" customWidth="1"/>
    <col min="1559" max="1559" width="9.85546875" style="1101" customWidth="1"/>
    <col min="1560" max="1560" width="14.7109375" style="1101" customWidth="1"/>
    <col min="1561" max="1561" width="8.140625" style="1101" customWidth="1"/>
    <col min="1562" max="1562" width="9" style="1101" customWidth="1"/>
    <col min="1563" max="1563" width="7.5703125" style="1101" customWidth="1"/>
    <col min="1564" max="1564" width="16" style="1101" customWidth="1"/>
    <col min="1565" max="1565" width="18.140625" style="1101" customWidth="1"/>
    <col min="1566" max="1566" width="7.85546875" style="1101" customWidth="1"/>
    <col min="1567" max="1567" width="7.42578125" style="1101" customWidth="1"/>
    <col min="1568" max="1568" width="14" style="1101" bestFit="1" customWidth="1"/>
    <col min="1569" max="1569" width="14.42578125" style="1101" customWidth="1"/>
    <col min="1570" max="1792" width="9.140625" style="1101"/>
    <col min="1793" max="1793" width="0" style="1101" hidden="1" customWidth="1"/>
    <col min="1794" max="1794" width="2" style="1101" customWidth="1"/>
    <col min="1795" max="1795" width="4" style="1101" customWidth="1"/>
    <col min="1796" max="1796" width="26.28515625" style="1101" customWidth="1"/>
    <col min="1797" max="1797" width="2.140625" style="1101" customWidth="1"/>
    <col min="1798" max="1798" width="24.7109375" style="1101" customWidth="1"/>
    <col min="1799" max="1799" width="22.140625" style="1101" customWidth="1"/>
    <col min="1800" max="1800" width="15.7109375" style="1101" customWidth="1"/>
    <col min="1801" max="1801" width="16.7109375" style="1101" customWidth="1"/>
    <col min="1802" max="1802" width="8.42578125" style="1101" customWidth="1"/>
    <col min="1803" max="1803" width="17.42578125" style="1101" customWidth="1"/>
    <col min="1804" max="1805" width="8" style="1101" customWidth="1"/>
    <col min="1806" max="1806" width="8.140625" style="1101" customWidth="1"/>
    <col min="1807" max="1807" width="8.5703125" style="1101" customWidth="1"/>
    <col min="1808" max="1808" width="10.7109375" style="1101" customWidth="1"/>
    <col min="1809" max="1809" width="9.7109375" style="1101" customWidth="1"/>
    <col min="1810" max="1810" width="9.28515625" style="1101" customWidth="1"/>
    <col min="1811" max="1811" width="12.28515625" style="1101" customWidth="1"/>
    <col min="1812" max="1812" width="9" style="1101" customWidth="1"/>
    <col min="1813" max="1813" width="10.42578125" style="1101" customWidth="1"/>
    <col min="1814" max="1814" width="15.42578125" style="1101" customWidth="1"/>
    <col min="1815" max="1815" width="9.85546875" style="1101" customWidth="1"/>
    <col min="1816" max="1816" width="14.7109375" style="1101" customWidth="1"/>
    <col min="1817" max="1817" width="8.140625" style="1101" customWidth="1"/>
    <col min="1818" max="1818" width="9" style="1101" customWidth="1"/>
    <col min="1819" max="1819" width="7.5703125" style="1101" customWidth="1"/>
    <col min="1820" max="1820" width="16" style="1101" customWidth="1"/>
    <col min="1821" max="1821" width="18.140625" style="1101" customWidth="1"/>
    <col min="1822" max="1822" width="7.85546875" style="1101" customWidth="1"/>
    <col min="1823" max="1823" width="7.42578125" style="1101" customWidth="1"/>
    <col min="1824" max="1824" width="14" style="1101" bestFit="1" customWidth="1"/>
    <col min="1825" max="1825" width="14.42578125" style="1101" customWidth="1"/>
    <col min="1826" max="2048" width="9.140625" style="1101"/>
    <col min="2049" max="2049" width="0" style="1101" hidden="1" customWidth="1"/>
    <col min="2050" max="2050" width="2" style="1101" customWidth="1"/>
    <col min="2051" max="2051" width="4" style="1101" customWidth="1"/>
    <col min="2052" max="2052" width="26.28515625" style="1101" customWidth="1"/>
    <col min="2053" max="2053" width="2.140625" style="1101" customWidth="1"/>
    <col min="2054" max="2054" width="24.7109375" style="1101" customWidth="1"/>
    <col min="2055" max="2055" width="22.140625" style="1101" customWidth="1"/>
    <col min="2056" max="2056" width="15.7109375" style="1101" customWidth="1"/>
    <col min="2057" max="2057" width="16.7109375" style="1101" customWidth="1"/>
    <col min="2058" max="2058" width="8.42578125" style="1101" customWidth="1"/>
    <col min="2059" max="2059" width="17.42578125" style="1101" customWidth="1"/>
    <col min="2060" max="2061" width="8" style="1101" customWidth="1"/>
    <col min="2062" max="2062" width="8.140625" style="1101" customWidth="1"/>
    <col min="2063" max="2063" width="8.5703125" style="1101" customWidth="1"/>
    <col min="2064" max="2064" width="10.7109375" style="1101" customWidth="1"/>
    <col min="2065" max="2065" width="9.7109375" style="1101" customWidth="1"/>
    <col min="2066" max="2066" width="9.28515625" style="1101" customWidth="1"/>
    <col min="2067" max="2067" width="12.28515625" style="1101" customWidth="1"/>
    <col min="2068" max="2068" width="9" style="1101" customWidth="1"/>
    <col min="2069" max="2069" width="10.42578125" style="1101" customWidth="1"/>
    <col min="2070" max="2070" width="15.42578125" style="1101" customWidth="1"/>
    <col min="2071" max="2071" width="9.85546875" style="1101" customWidth="1"/>
    <col min="2072" max="2072" width="14.7109375" style="1101" customWidth="1"/>
    <col min="2073" max="2073" width="8.140625" style="1101" customWidth="1"/>
    <col min="2074" max="2074" width="9" style="1101" customWidth="1"/>
    <col min="2075" max="2075" width="7.5703125" style="1101" customWidth="1"/>
    <col min="2076" max="2076" width="16" style="1101" customWidth="1"/>
    <col min="2077" max="2077" width="18.140625" style="1101" customWidth="1"/>
    <col min="2078" max="2078" width="7.85546875" style="1101" customWidth="1"/>
    <col min="2079" max="2079" width="7.42578125" style="1101" customWidth="1"/>
    <col min="2080" max="2080" width="14" style="1101" bestFit="1" customWidth="1"/>
    <col min="2081" max="2081" width="14.42578125" style="1101" customWidth="1"/>
    <col min="2082" max="2304" width="9.140625" style="1101"/>
    <col min="2305" max="2305" width="0" style="1101" hidden="1" customWidth="1"/>
    <col min="2306" max="2306" width="2" style="1101" customWidth="1"/>
    <col min="2307" max="2307" width="4" style="1101" customWidth="1"/>
    <col min="2308" max="2308" width="26.28515625" style="1101" customWidth="1"/>
    <col min="2309" max="2309" width="2.140625" style="1101" customWidth="1"/>
    <col min="2310" max="2310" width="24.7109375" style="1101" customWidth="1"/>
    <col min="2311" max="2311" width="22.140625" style="1101" customWidth="1"/>
    <col min="2312" max="2312" width="15.7109375" style="1101" customWidth="1"/>
    <col min="2313" max="2313" width="16.7109375" style="1101" customWidth="1"/>
    <col min="2314" max="2314" width="8.42578125" style="1101" customWidth="1"/>
    <col min="2315" max="2315" width="17.42578125" style="1101" customWidth="1"/>
    <col min="2316" max="2317" width="8" style="1101" customWidth="1"/>
    <col min="2318" max="2318" width="8.140625" style="1101" customWidth="1"/>
    <col min="2319" max="2319" width="8.5703125" style="1101" customWidth="1"/>
    <col min="2320" max="2320" width="10.7109375" style="1101" customWidth="1"/>
    <col min="2321" max="2321" width="9.7109375" style="1101" customWidth="1"/>
    <col min="2322" max="2322" width="9.28515625" style="1101" customWidth="1"/>
    <col min="2323" max="2323" width="12.28515625" style="1101" customWidth="1"/>
    <col min="2324" max="2324" width="9" style="1101" customWidth="1"/>
    <col min="2325" max="2325" width="10.42578125" style="1101" customWidth="1"/>
    <col min="2326" max="2326" width="15.42578125" style="1101" customWidth="1"/>
    <col min="2327" max="2327" width="9.85546875" style="1101" customWidth="1"/>
    <col min="2328" max="2328" width="14.7109375" style="1101" customWidth="1"/>
    <col min="2329" max="2329" width="8.140625" style="1101" customWidth="1"/>
    <col min="2330" max="2330" width="9" style="1101" customWidth="1"/>
    <col min="2331" max="2331" width="7.5703125" style="1101" customWidth="1"/>
    <col min="2332" max="2332" width="16" style="1101" customWidth="1"/>
    <col min="2333" max="2333" width="18.140625" style="1101" customWidth="1"/>
    <col min="2334" max="2334" width="7.85546875" style="1101" customWidth="1"/>
    <col min="2335" max="2335" width="7.42578125" style="1101" customWidth="1"/>
    <col min="2336" max="2336" width="14" style="1101" bestFit="1" customWidth="1"/>
    <col min="2337" max="2337" width="14.42578125" style="1101" customWidth="1"/>
    <col min="2338" max="2560" width="9.140625" style="1101"/>
    <col min="2561" max="2561" width="0" style="1101" hidden="1" customWidth="1"/>
    <col min="2562" max="2562" width="2" style="1101" customWidth="1"/>
    <col min="2563" max="2563" width="4" style="1101" customWidth="1"/>
    <col min="2564" max="2564" width="26.28515625" style="1101" customWidth="1"/>
    <col min="2565" max="2565" width="2.140625" style="1101" customWidth="1"/>
    <col min="2566" max="2566" width="24.7109375" style="1101" customWidth="1"/>
    <col min="2567" max="2567" width="22.140625" style="1101" customWidth="1"/>
    <col min="2568" max="2568" width="15.7109375" style="1101" customWidth="1"/>
    <col min="2569" max="2569" width="16.7109375" style="1101" customWidth="1"/>
    <col min="2570" max="2570" width="8.42578125" style="1101" customWidth="1"/>
    <col min="2571" max="2571" width="17.42578125" style="1101" customWidth="1"/>
    <col min="2572" max="2573" width="8" style="1101" customWidth="1"/>
    <col min="2574" max="2574" width="8.140625" style="1101" customWidth="1"/>
    <col min="2575" max="2575" width="8.5703125" style="1101" customWidth="1"/>
    <col min="2576" max="2576" width="10.7109375" style="1101" customWidth="1"/>
    <col min="2577" max="2577" width="9.7109375" style="1101" customWidth="1"/>
    <col min="2578" max="2578" width="9.28515625" style="1101" customWidth="1"/>
    <col min="2579" max="2579" width="12.28515625" style="1101" customWidth="1"/>
    <col min="2580" max="2580" width="9" style="1101" customWidth="1"/>
    <col min="2581" max="2581" width="10.42578125" style="1101" customWidth="1"/>
    <col min="2582" max="2582" width="15.42578125" style="1101" customWidth="1"/>
    <col min="2583" max="2583" width="9.85546875" style="1101" customWidth="1"/>
    <col min="2584" max="2584" width="14.7109375" style="1101" customWidth="1"/>
    <col min="2585" max="2585" width="8.140625" style="1101" customWidth="1"/>
    <col min="2586" max="2586" width="9" style="1101" customWidth="1"/>
    <col min="2587" max="2587" width="7.5703125" style="1101" customWidth="1"/>
    <col min="2588" max="2588" width="16" style="1101" customWidth="1"/>
    <col min="2589" max="2589" width="18.140625" style="1101" customWidth="1"/>
    <col min="2590" max="2590" width="7.85546875" style="1101" customWidth="1"/>
    <col min="2591" max="2591" width="7.42578125" style="1101" customWidth="1"/>
    <col min="2592" max="2592" width="14" style="1101" bestFit="1" customWidth="1"/>
    <col min="2593" max="2593" width="14.42578125" style="1101" customWidth="1"/>
    <col min="2594" max="2816" width="9.140625" style="1101"/>
    <col min="2817" max="2817" width="0" style="1101" hidden="1" customWidth="1"/>
    <col min="2818" max="2818" width="2" style="1101" customWidth="1"/>
    <col min="2819" max="2819" width="4" style="1101" customWidth="1"/>
    <col min="2820" max="2820" width="26.28515625" style="1101" customWidth="1"/>
    <col min="2821" max="2821" width="2.140625" style="1101" customWidth="1"/>
    <col min="2822" max="2822" width="24.7109375" style="1101" customWidth="1"/>
    <col min="2823" max="2823" width="22.140625" style="1101" customWidth="1"/>
    <col min="2824" max="2824" width="15.7109375" style="1101" customWidth="1"/>
    <col min="2825" max="2825" width="16.7109375" style="1101" customWidth="1"/>
    <col min="2826" max="2826" width="8.42578125" style="1101" customWidth="1"/>
    <col min="2827" max="2827" width="17.42578125" style="1101" customWidth="1"/>
    <col min="2828" max="2829" width="8" style="1101" customWidth="1"/>
    <col min="2830" max="2830" width="8.140625" style="1101" customWidth="1"/>
    <col min="2831" max="2831" width="8.5703125" style="1101" customWidth="1"/>
    <col min="2832" max="2832" width="10.7109375" style="1101" customWidth="1"/>
    <col min="2833" max="2833" width="9.7109375" style="1101" customWidth="1"/>
    <col min="2834" max="2834" width="9.28515625" style="1101" customWidth="1"/>
    <col min="2835" max="2835" width="12.28515625" style="1101" customWidth="1"/>
    <col min="2836" max="2836" width="9" style="1101" customWidth="1"/>
    <col min="2837" max="2837" width="10.42578125" style="1101" customWidth="1"/>
    <col min="2838" max="2838" width="15.42578125" style="1101" customWidth="1"/>
    <col min="2839" max="2839" width="9.85546875" style="1101" customWidth="1"/>
    <col min="2840" max="2840" width="14.7109375" style="1101" customWidth="1"/>
    <col min="2841" max="2841" width="8.140625" style="1101" customWidth="1"/>
    <col min="2842" max="2842" width="9" style="1101" customWidth="1"/>
    <col min="2843" max="2843" width="7.5703125" style="1101" customWidth="1"/>
    <col min="2844" max="2844" width="16" style="1101" customWidth="1"/>
    <col min="2845" max="2845" width="18.140625" style="1101" customWidth="1"/>
    <col min="2846" max="2846" width="7.85546875" style="1101" customWidth="1"/>
    <col min="2847" max="2847" width="7.42578125" style="1101" customWidth="1"/>
    <col min="2848" max="2848" width="14" style="1101" bestFit="1" customWidth="1"/>
    <col min="2849" max="2849" width="14.42578125" style="1101" customWidth="1"/>
    <col min="2850" max="3072" width="9.140625" style="1101"/>
    <col min="3073" max="3073" width="0" style="1101" hidden="1" customWidth="1"/>
    <col min="3074" max="3074" width="2" style="1101" customWidth="1"/>
    <col min="3075" max="3075" width="4" style="1101" customWidth="1"/>
    <col min="3076" max="3076" width="26.28515625" style="1101" customWidth="1"/>
    <col min="3077" max="3077" width="2.140625" style="1101" customWidth="1"/>
    <col min="3078" max="3078" width="24.7109375" style="1101" customWidth="1"/>
    <col min="3079" max="3079" width="22.140625" style="1101" customWidth="1"/>
    <col min="3080" max="3080" width="15.7109375" style="1101" customWidth="1"/>
    <col min="3081" max="3081" width="16.7109375" style="1101" customWidth="1"/>
    <col min="3082" max="3082" width="8.42578125" style="1101" customWidth="1"/>
    <col min="3083" max="3083" width="17.42578125" style="1101" customWidth="1"/>
    <col min="3084" max="3085" width="8" style="1101" customWidth="1"/>
    <col min="3086" max="3086" width="8.140625" style="1101" customWidth="1"/>
    <col min="3087" max="3087" width="8.5703125" style="1101" customWidth="1"/>
    <col min="3088" max="3088" width="10.7109375" style="1101" customWidth="1"/>
    <col min="3089" max="3089" width="9.7109375" style="1101" customWidth="1"/>
    <col min="3090" max="3090" width="9.28515625" style="1101" customWidth="1"/>
    <col min="3091" max="3091" width="12.28515625" style="1101" customWidth="1"/>
    <col min="3092" max="3092" width="9" style="1101" customWidth="1"/>
    <col min="3093" max="3093" width="10.42578125" style="1101" customWidth="1"/>
    <col min="3094" max="3094" width="15.42578125" style="1101" customWidth="1"/>
    <col min="3095" max="3095" width="9.85546875" style="1101" customWidth="1"/>
    <col min="3096" max="3096" width="14.7109375" style="1101" customWidth="1"/>
    <col min="3097" max="3097" width="8.140625" style="1101" customWidth="1"/>
    <col min="3098" max="3098" width="9" style="1101" customWidth="1"/>
    <col min="3099" max="3099" width="7.5703125" style="1101" customWidth="1"/>
    <col min="3100" max="3100" width="16" style="1101" customWidth="1"/>
    <col min="3101" max="3101" width="18.140625" style="1101" customWidth="1"/>
    <col min="3102" max="3102" width="7.85546875" style="1101" customWidth="1"/>
    <col min="3103" max="3103" width="7.42578125" style="1101" customWidth="1"/>
    <col min="3104" max="3104" width="14" style="1101" bestFit="1" customWidth="1"/>
    <col min="3105" max="3105" width="14.42578125" style="1101" customWidth="1"/>
    <col min="3106" max="3328" width="9.140625" style="1101"/>
    <col min="3329" max="3329" width="0" style="1101" hidden="1" customWidth="1"/>
    <col min="3330" max="3330" width="2" style="1101" customWidth="1"/>
    <col min="3331" max="3331" width="4" style="1101" customWidth="1"/>
    <col min="3332" max="3332" width="26.28515625" style="1101" customWidth="1"/>
    <col min="3333" max="3333" width="2.140625" style="1101" customWidth="1"/>
    <col min="3334" max="3334" width="24.7109375" style="1101" customWidth="1"/>
    <col min="3335" max="3335" width="22.140625" style="1101" customWidth="1"/>
    <col min="3336" max="3336" width="15.7109375" style="1101" customWidth="1"/>
    <col min="3337" max="3337" width="16.7109375" style="1101" customWidth="1"/>
    <col min="3338" max="3338" width="8.42578125" style="1101" customWidth="1"/>
    <col min="3339" max="3339" width="17.42578125" style="1101" customWidth="1"/>
    <col min="3340" max="3341" width="8" style="1101" customWidth="1"/>
    <col min="3342" max="3342" width="8.140625" style="1101" customWidth="1"/>
    <col min="3343" max="3343" width="8.5703125" style="1101" customWidth="1"/>
    <col min="3344" max="3344" width="10.7109375" style="1101" customWidth="1"/>
    <col min="3345" max="3345" width="9.7109375" style="1101" customWidth="1"/>
    <col min="3346" max="3346" width="9.28515625" style="1101" customWidth="1"/>
    <col min="3347" max="3347" width="12.28515625" style="1101" customWidth="1"/>
    <col min="3348" max="3348" width="9" style="1101" customWidth="1"/>
    <col min="3349" max="3349" width="10.42578125" style="1101" customWidth="1"/>
    <col min="3350" max="3350" width="15.42578125" style="1101" customWidth="1"/>
    <col min="3351" max="3351" width="9.85546875" style="1101" customWidth="1"/>
    <col min="3352" max="3352" width="14.7109375" style="1101" customWidth="1"/>
    <col min="3353" max="3353" width="8.140625" style="1101" customWidth="1"/>
    <col min="3354" max="3354" width="9" style="1101" customWidth="1"/>
    <col min="3355" max="3355" width="7.5703125" style="1101" customWidth="1"/>
    <col min="3356" max="3356" width="16" style="1101" customWidth="1"/>
    <col min="3357" max="3357" width="18.140625" style="1101" customWidth="1"/>
    <col min="3358" max="3358" width="7.85546875" style="1101" customWidth="1"/>
    <col min="3359" max="3359" width="7.42578125" style="1101" customWidth="1"/>
    <col min="3360" max="3360" width="14" style="1101" bestFit="1" customWidth="1"/>
    <col min="3361" max="3361" width="14.42578125" style="1101" customWidth="1"/>
    <col min="3362" max="3584" width="9.140625" style="1101"/>
    <col min="3585" max="3585" width="0" style="1101" hidden="1" customWidth="1"/>
    <col min="3586" max="3586" width="2" style="1101" customWidth="1"/>
    <col min="3587" max="3587" width="4" style="1101" customWidth="1"/>
    <col min="3588" max="3588" width="26.28515625" style="1101" customWidth="1"/>
    <col min="3589" max="3589" width="2.140625" style="1101" customWidth="1"/>
    <col min="3590" max="3590" width="24.7109375" style="1101" customWidth="1"/>
    <col min="3591" max="3591" width="22.140625" style="1101" customWidth="1"/>
    <col min="3592" max="3592" width="15.7109375" style="1101" customWidth="1"/>
    <col min="3593" max="3593" width="16.7109375" style="1101" customWidth="1"/>
    <col min="3594" max="3594" width="8.42578125" style="1101" customWidth="1"/>
    <col min="3595" max="3595" width="17.42578125" style="1101" customWidth="1"/>
    <col min="3596" max="3597" width="8" style="1101" customWidth="1"/>
    <col min="3598" max="3598" width="8.140625" style="1101" customWidth="1"/>
    <col min="3599" max="3599" width="8.5703125" style="1101" customWidth="1"/>
    <col min="3600" max="3600" width="10.7109375" style="1101" customWidth="1"/>
    <col min="3601" max="3601" width="9.7109375" style="1101" customWidth="1"/>
    <col min="3602" max="3602" width="9.28515625" style="1101" customWidth="1"/>
    <col min="3603" max="3603" width="12.28515625" style="1101" customWidth="1"/>
    <col min="3604" max="3604" width="9" style="1101" customWidth="1"/>
    <col min="3605" max="3605" width="10.42578125" style="1101" customWidth="1"/>
    <col min="3606" max="3606" width="15.42578125" style="1101" customWidth="1"/>
    <col min="3607" max="3607" width="9.85546875" style="1101" customWidth="1"/>
    <col min="3608" max="3608" width="14.7109375" style="1101" customWidth="1"/>
    <col min="3609" max="3609" width="8.140625" style="1101" customWidth="1"/>
    <col min="3610" max="3610" width="9" style="1101" customWidth="1"/>
    <col min="3611" max="3611" width="7.5703125" style="1101" customWidth="1"/>
    <col min="3612" max="3612" width="16" style="1101" customWidth="1"/>
    <col min="3613" max="3613" width="18.140625" style="1101" customWidth="1"/>
    <col min="3614" max="3614" width="7.85546875" style="1101" customWidth="1"/>
    <col min="3615" max="3615" width="7.42578125" style="1101" customWidth="1"/>
    <col min="3616" max="3616" width="14" style="1101" bestFit="1" customWidth="1"/>
    <col min="3617" max="3617" width="14.42578125" style="1101" customWidth="1"/>
    <col min="3618" max="3840" width="9.140625" style="1101"/>
    <col min="3841" max="3841" width="0" style="1101" hidden="1" customWidth="1"/>
    <col min="3842" max="3842" width="2" style="1101" customWidth="1"/>
    <col min="3843" max="3843" width="4" style="1101" customWidth="1"/>
    <col min="3844" max="3844" width="26.28515625" style="1101" customWidth="1"/>
    <col min="3845" max="3845" width="2.140625" style="1101" customWidth="1"/>
    <col min="3846" max="3846" width="24.7109375" style="1101" customWidth="1"/>
    <col min="3847" max="3847" width="22.140625" style="1101" customWidth="1"/>
    <col min="3848" max="3848" width="15.7109375" style="1101" customWidth="1"/>
    <col min="3849" max="3849" width="16.7109375" style="1101" customWidth="1"/>
    <col min="3850" max="3850" width="8.42578125" style="1101" customWidth="1"/>
    <col min="3851" max="3851" width="17.42578125" style="1101" customWidth="1"/>
    <col min="3852" max="3853" width="8" style="1101" customWidth="1"/>
    <col min="3854" max="3854" width="8.140625" style="1101" customWidth="1"/>
    <col min="3855" max="3855" width="8.5703125" style="1101" customWidth="1"/>
    <col min="3856" max="3856" width="10.7109375" style="1101" customWidth="1"/>
    <col min="3857" max="3857" width="9.7109375" style="1101" customWidth="1"/>
    <col min="3858" max="3858" width="9.28515625" style="1101" customWidth="1"/>
    <col min="3859" max="3859" width="12.28515625" style="1101" customWidth="1"/>
    <col min="3860" max="3860" width="9" style="1101" customWidth="1"/>
    <col min="3861" max="3861" width="10.42578125" style="1101" customWidth="1"/>
    <col min="3862" max="3862" width="15.42578125" style="1101" customWidth="1"/>
    <col min="3863" max="3863" width="9.85546875" style="1101" customWidth="1"/>
    <col min="3864" max="3864" width="14.7109375" style="1101" customWidth="1"/>
    <col min="3865" max="3865" width="8.140625" style="1101" customWidth="1"/>
    <col min="3866" max="3866" width="9" style="1101" customWidth="1"/>
    <col min="3867" max="3867" width="7.5703125" style="1101" customWidth="1"/>
    <col min="3868" max="3868" width="16" style="1101" customWidth="1"/>
    <col min="3869" max="3869" width="18.140625" style="1101" customWidth="1"/>
    <col min="3870" max="3870" width="7.85546875" style="1101" customWidth="1"/>
    <col min="3871" max="3871" width="7.42578125" style="1101" customWidth="1"/>
    <col min="3872" max="3872" width="14" style="1101" bestFit="1" customWidth="1"/>
    <col min="3873" max="3873" width="14.42578125" style="1101" customWidth="1"/>
    <col min="3874" max="4096" width="9.140625" style="1101"/>
    <col min="4097" max="4097" width="0" style="1101" hidden="1" customWidth="1"/>
    <col min="4098" max="4098" width="2" style="1101" customWidth="1"/>
    <col min="4099" max="4099" width="4" style="1101" customWidth="1"/>
    <col min="4100" max="4100" width="26.28515625" style="1101" customWidth="1"/>
    <col min="4101" max="4101" width="2.140625" style="1101" customWidth="1"/>
    <col min="4102" max="4102" width="24.7109375" style="1101" customWidth="1"/>
    <col min="4103" max="4103" width="22.140625" style="1101" customWidth="1"/>
    <col min="4104" max="4104" width="15.7109375" style="1101" customWidth="1"/>
    <col min="4105" max="4105" width="16.7109375" style="1101" customWidth="1"/>
    <col min="4106" max="4106" width="8.42578125" style="1101" customWidth="1"/>
    <col min="4107" max="4107" width="17.42578125" style="1101" customWidth="1"/>
    <col min="4108" max="4109" width="8" style="1101" customWidth="1"/>
    <col min="4110" max="4110" width="8.140625" style="1101" customWidth="1"/>
    <col min="4111" max="4111" width="8.5703125" style="1101" customWidth="1"/>
    <col min="4112" max="4112" width="10.7109375" style="1101" customWidth="1"/>
    <col min="4113" max="4113" width="9.7109375" style="1101" customWidth="1"/>
    <col min="4114" max="4114" width="9.28515625" style="1101" customWidth="1"/>
    <col min="4115" max="4115" width="12.28515625" style="1101" customWidth="1"/>
    <col min="4116" max="4116" width="9" style="1101" customWidth="1"/>
    <col min="4117" max="4117" width="10.42578125" style="1101" customWidth="1"/>
    <col min="4118" max="4118" width="15.42578125" style="1101" customWidth="1"/>
    <col min="4119" max="4119" width="9.85546875" style="1101" customWidth="1"/>
    <col min="4120" max="4120" width="14.7109375" style="1101" customWidth="1"/>
    <col min="4121" max="4121" width="8.140625" style="1101" customWidth="1"/>
    <col min="4122" max="4122" width="9" style="1101" customWidth="1"/>
    <col min="4123" max="4123" width="7.5703125" style="1101" customWidth="1"/>
    <col min="4124" max="4124" width="16" style="1101" customWidth="1"/>
    <col min="4125" max="4125" width="18.140625" style="1101" customWidth="1"/>
    <col min="4126" max="4126" width="7.85546875" style="1101" customWidth="1"/>
    <col min="4127" max="4127" width="7.42578125" style="1101" customWidth="1"/>
    <col min="4128" max="4128" width="14" style="1101" bestFit="1" customWidth="1"/>
    <col min="4129" max="4129" width="14.42578125" style="1101" customWidth="1"/>
    <col min="4130" max="4352" width="9.140625" style="1101"/>
    <col min="4353" max="4353" width="0" style="1101" hidden="1" customWidth="1"/>
    <col min="4354" max="4354" width="2" style="1101" customWidth="1"/>
    <col min="4355" max="4355" width="4" style="1101" customWidth="1"/>
    <col min="4356" max="4356" width="26.28515625" style="1101" customWidth="1"/>
    <col min="4357" max="4357" width="2.140625" style="1101" customWidth="1"/>
    <col min="4358" max="4358" width="24.7109375" style="1101" customWidth="1"/>
    <col min="4359" max="4359" width="22.140625" style="1101" customWidth="1"/>
    <col min="4360" max="4360" width="15.7109375" style="1101" customWidth="1"/>
    <col min="4361" max="4361" width="16.7109375" style="1101" customWidth="1"/>
    <col min="4362" max="4362" width="8.42578125" style="1101" customWidth="1"/>
    <col min="4363" max="4363" width="17.42578125" style="1101" customWidth="1"/>
    <col min="4364" max="4365" width="8" style="1101" customWidth="1"/>
    <col min="4366" max="4366" width="8.140625" style="1101" customWidth="1"/>
    <col min="4367" max="4367" width="8.5703125" style="1101" customWidth="1"/>
    <col min="4368" max="4368" width="10.7109375" style="1101" customWidth="1"/>
    <col min="4369" max="4369" width="9.7109375" style="1101" customWidth="1"/>
    <col min="4370" max="4370" width="9.28515625" style="1101" customWidth="1"/>
    <col min="4371" max="4371" width="12.28515625" style="1101" customWidth="1"/>
    <col min="4372" max="4372" width="9" style="1101" customWidth="1"/>
    <col min="4373" max="4373" width="10.42578125" style="1101" customWidth="1"/>
    <col min="4374" max="4374" width="15.42578125" style="1101" customWidth="1"/>
    <col min="4375" max="4375" width="9.85546875" style="1101" customWidth="1"/>
    <col min="4376" max="4376" width="14.7109375" style="1101" customWidth="1"/>
    <col min="4377" max="4377" width="8.140625" style="1101" customWidth="1"/>
    <col min="4378" max="4378" width="9" style="1101" customWidth="1"/>
    <col min="4379" max="4379" width="7.5703125" style="1101" customWidth="1"/>
    <col min="4380" max="4380" width="16" style="1101" customWidth="1"/>
    <col min="4381" max="4381" width="18.140625" style="1101" customWidth="1"/>
    <col min="4382" max="4382" width="7.85546875" style="1101" customWidth="1"/>
    <col min="4383" max="4383" width="7.42578125" style="1101" customWidth="1"/>
    <col min="4384" max="4384" width="14" style="1101" bestFit="1" customWidth="1"/>
    <col min="4385" max="4385" width="14.42578125" style="1101" customWidth="1"/>
    <col min="4386" max="4608" width="9.140625" style="1101"/>
    <col min="4609" max="4609" width="0" style="1101" hidden="1" customWidth="1"/>
    <col min="4610" max="4610" width="2" style="1101" customWidth="1"/>
    <col min="4611" max="4611" width="4" style="1101" customWidth="1"/>
    <col min="4612" max="4612" width="26.28515625" style="1101" customWidth="1"/>
    <col min="4613" max="4613" width="2.140625" style="1101" customWidth="1"/>
    <col min="4614" max="4614" width="24.7109375" style="1101" customWidth="1"/>
    <col min="4615" max="4615" width="22.140625" style="1101" customWidth="1"/>
    <col min="4616" max="4616" width="15.7109375" style="1101" customWidth="1"/>
    <col min="4617" max="4617" width="16.7109375" style="1101" customWidth="1"/>
    <col min="4618" max="4618" width="8.42578125" style="1101" customWidth="1"/>
    <col min="4619" max="4619" width="17.42578125" style="1101" customWidth="1"/>
    <col min="4620" max="4621" width="8" style="1101" customWidth="1"/>
    <col min="4622" max="4622" width="8.140625" style="1101" customWidth="1"/>
    <col min="4623" max="4623" width="8.5703125" style="1101" customWidth="1"/>
    <col min="4624" max="4624" width="10.7109375" style="1101" customWidth="1"/>
    <col min="4625" max="4625" width="9.7109375" style="1101" customWidth="1"/>
    <col min="4626" max="4626" width="9.28515625" style="1101" customWidth="1"/>
    <col min="4627" max="4627" width="12.28515625" style="1101" customWidth="1"/>
    <col min="4628" max="4628" width="9" style="1101" customWidth="1"/>
    <col min="4629" max="4629" width="10.42578125" style="1101" customWidth="1"/>
    <col min="4630" max="4630" width="15.42578125" style="1101" customWidth="1"/>
    <col min="4631" max="4631" width="9.85546875" style="1101" customWidth="1"/>
    <col min="4632" max="4632" width="14.7109375" style="1101" customWidth="1"/>
    <col min="4633" max="4633" width="8.140625" style="1101" customWidth="1"/>
    <col min="4634" max="4634" width="9" style="1101" customWidth="1"/>
    <col min="4635" max="4635" width="7.5703125" style="1101" customWidth="1"/>
    <col min="4636" max="4636" width="16" style="1101" customWidth="1"/>
    <col min="4637" max="4637" width="18.140625" style="1101" customWidth="1"/>
    <col min="4638" max="4638" width="7.85546875" style="1101" customWidth="1"/>
    <col min="4639" max="4639" width="7.42578125" style="1101" customWidth="1"/>
    <col min="4640" max="4640" width="14" style="1101" bestFit="1" customWidth="1"/>
    <col min="4641" max="4641" width="14.42578125" style="1101" customWidth="1"/>
    <col min="4642" max="4864" width="9.140625" style="1101"/>
    <col min="4865" max="4865" width="0" style="1101" hidden="1" customWidth="1"/>
    <col min="4866" max="4866" width="2" style="1101" customWidth="1"/>
    <col min="4867" max="4867" width="4" style="1101" customWidth="1"/>
    <col min="4868" max="4868" width="26.28515625" style="1101" customWidth="1"/>
    <col min="4869" max="4869" width="2.140625" style="1101" customWidth="1"/>
    <col min="4870" max="4870" width="24.7109375" style="1101" customWidth="1"/>
    <col min="4871" max="4871" width="22.140625" style="1101" customWidth="1"/>
    <col min="4872" max="4872" width="15.7109375" style="1101" customWidth="1"/>
    <col min="4873" max="4873" width="16.7109375" style="1101" customWidth="1"/>
    <col min="4874" max="4874" width="8.42578125" style="1101" customWidth="1"/>
    <col min="4875" max="4875" width="17.42578125" style="1101" customWidth="1"/>
    <col min="4876" max="4877" width="8" style="1101" customWidth="1"/>
    <col min="4878" max="4878" width="8.140625" style="1101" customWidth="1"/>
    <col min="4879" max="4879" width="8.5703125" style="1101" customWidth="1"/>
    <col min="4880" max="4880" width="10.7109375" style="1101" customWidth="1"/>
    <col min="4881" max="4881" width="9.7109375" style="1101" customWidth="1"/>
    <col min="4882" max="4882" width="9.28515625" style="1101" customWidth="1"/>
    <col min="4883" max="4883" width="12.28515625" style="1101" customWidth="1"/>
    <col min="4884" max="4884" width="9" style="1101" customWidth="1"/>
    <col min="4885" max="4885" width="10.42578125" style="1101" customWidth="1"/>
    <col min="4886" max="4886" width="15.42578125" style="1101" customWidth="1"/>
    <col min="4887" max="4887" width="9.85546875" style="1101" customWidth="1"/>
    <col min="4888" max="4888" width="14.7109375" style="1101" customWidth="1"/>
    <col min="4889" max="4889" width="8.140625" style="1101" customWidth="1"/>
    <col min="4890" max="4890" width="9" style="1101" customWidth="1"/>
    <col min="4891" max="4891" width="7.5703125" style="1101" customWidth="1"/>
    <col min="4892" max="4892" width="16" style="1101" customWidth="1"/>
    <col min="4893" max="4893" width="18.140625" style="1101" customWidth="1"/>
    <col min="4894" max="4894" width="7.85546875" style="1101" customWidth="1"/>
    <col min="4895" max="4895" width="7.42578125" style="1101" customWidth="1"/>
    <col min="4896" max="4896" width="14" style="1101" bestFit="1" customWidth="1"/>
    <col min="4897" max="4897" width="14.42578125" style="1101" customWidth="1"/>
    <col min="4898" max="5120" width="9.140625" style="1101"/>
    <col min="5121" max="5121" width="0" style="1101" hidden="1" customWidth="1"/>
    <col min="5122" max="5122" width="2" style="1101" customWidth="1"/>
    <col min="5123" max="5123" width="4" style="1101" customWidth="1"/>
    <col min="5124" max="5124" width="26.28515625" style="1101" customWidth="1"/>
    <col min="5125" max="5125" width="2.140625" style="1101" customWidth="1"/>
    <col min="5126" max="5126" width="24.7109375" style="1101" customWidth="1"/>
    <col min="5127" max="5127" width="22.140625" style="1101" customWidth="1"/>
    <col min="5128" max="5128" width="15.7109375" style="1101" customWidth="1"/>
    <col min="5129" max="5129" width="16.7109375" style="1101" customWidth="1"/>
    <col min="5130" max="5130" width="8.42578125" style="1101" customWidth="1"/>
    <col min="5131" max="5131" width="17.42578125" style="1101" customWidth="1"/>
    <col min="5132" max="5133" width="8" style="1101" customWidth="1"/>
    <col min="5134" max="5134" width="8.140625" style="1101" customWidth="1"/>
    <col min="5135" max="5135" width="8.5703125" style="1101" customWidth="1"/>
    <col min="5136" max="5136" width="10.7109375" style="1101" customWidth="1"/>
    <col min="5137" max="5137" width="9.7109375" style="1101" customWidth="1"/>
    <col min="5138" max="5138" width="9.28515625" style="1101" customWidth="1"/>
    <col min="5139" max="5139" width="12.28515625" style="1101" customWidth="1"/>
    <col min="5140" max="5140" width="9" style="1101" customWidth="1"/>
    <col min="5141" max="5141" width="10.42578125" style="1101" customWidth="1"/>
    <col min="5142" max="5142" width="15.42578125" style="1101" customWidth="1"/>
    <col min="5143" max="5143" width="9.85546875" style="1101" customWidth="1"/>
    <col min="5144" max="5144" width="14.7109375" style="1101" customWidth="1"/>
    <col min="5145" max="5145" width="8.140625" style="1101" customWidth="1"/>
    <col min="5146" max="5146" width="9" style="1101" customWidth="1"/>
    <col min="5147" max="5147" width="7.5703125" style="1101" customWidth="1"/>
    <col min="5148" max="5148" width="16" style="1101" customWidth="1"/>
    <col min="5149" max="5149" width="18.140625" style="1101" customWidth="1"/>
    <col min="5150" max="5150" width="7.85546875" style="1101" customWidth="1"/>
    <col min="5151" max="5151" width="7.42578125" style="1101" customWidth="1"/>
    <col min="5152" max="5152" width="14" style="1101" bestFit="1" customWidth="1"/>
    <col min="5153" max="5153" width="14.42578125" style="1101" customWidth="1"/>
    <col min="5154" max="5376" width="9.140625" style="1101"/>
    <col min="5377" max="5377" width="0" style="1101" hidden="1" customWidth="1"/>
    <col min="5378" max="5378" width="2" style="1101" customWidth="1"/>
    <col min="5379" max="5379" width="4" style="1101" customWidth="1"/>
    <col min="5380" max="5380" width="26.28515625" style="1101" customWidth="1"/>
    <col min="5381" max="5381" width="2.140625" style="1101" customWidth="1"/>
    <col min="5382" max="5382" width="24.7109375" style="1101" customWidth="1"/>
    <col min="5383" max="5383" width="22.140625" style="1101" customWidth="1"/>
    <col min="5384" max="5384" width="15.7109375" style="1101" customWidth="1"/>
    <col min="5385" max="5385" width="16.7109375" style="1101" customWidth="1"/>
    <col min="5386" max="5386" width="8.42578125" style="1101" customWidth="1"/>
    <col min="5387" max="5387" width="17.42578125" style="1101" customWidth="1"/>
    <col min="5388" max="5389" width="8" style="1101" customWidth="1"/>
    <col min="5390" max="5390" width="8.140625" style="1101" customWidth="1"/>
    <col min="5391" max="5391" width="8.5703125" style="1101" customWidth="1"/>
    <col min="5392" max="5392" width="10.7109375" style="1101" customWidth="1"/>
    <col min="5393" max="5393" width="9.7109375" style="1101" customWidth="1"/>
    <col min="5394" max="5394" width="9.28515625" style="1101" customWidth="1"/>
    <col min="5395" max="5395" width="12.28515625" style="1101" customWidth="1"/>
    <col min="5396" max="5396" width="9" style="1101" customWidth="1"/>
    <col min="5397" max="5397" width="10.42578125" style="1101" customWidth="1"/>
    <col min="5398" max="5398" width="15.42578125" style="1101" customWidth="1"/>
    <col min="5399" max="5399" width="9.85546875" style="1101" customWidth="1"/>
    <col min="5400" max="5400" width="14.7109375" style="1101" customWidth="1"/>
    <col min="5401" max="5401" width="8.140625" style="1101" customWidth="1"/>
    <col min="5402" max="5402" width="9" style="1101" customWidth="1"/>
    <col min="5403" max="5403" width="7.5703125" style="1101" customWidth="1"/>
    <col min="5404" max="5404" width="16" style="1101" customWidth="1"/>
    <col min="5405" max="5405" width="18.140625" style="1101" customWidth="1"/>
    <col min="5406" max="5406" width="7.85546875" style="1101" customWidth="1"/>
    <col min="5407" max="5407" width="7.42578125" style="1101" customWidth="1"/>
    <col min="5408" max="5408" width="14" style="1101" bestFit="1" customWidth="1"/>
    <col min="5409" max="5409" width="14.42578125" style="1101" customWidth="1"/>
    <col min="5410" max="5632" width="9.140625" style="1101"/>
    <col min="5633" max="5633" width="0" style="1101" hidden="1" customWidth="1"/>
    <col min="5634" max="5634" width="2" style="1101" customWidth="1"/>
    <col min="5635" max="5635" width="4" style="1101" customWidth="1"/>
    <col min="5636" max="5636" width="26.28515625" style="1101" customWidth="1"/>
    <col min="5637" max="5637" width="2.140625" style="1101" customWidth="1"/>
    <col min="5638" max="5638" width="24.7109375" style="1101" customWidth="1"/>
    <col min="5639" max="5639" width="22.140625" style="1101" customWidth="1"/>
    <col min="5640" max="5640" width="15.7109375" style="1101" customWidth="1"/>
    <col min="5641" max="5641" width="16.7109375" style="1101" customWidth="1"/>
    <col min="5642" max="5642" width="8.42578125" style="1101" customWidth="1"/>
    <col min="5643" max="5643" width="17.42578125" style="1101" customWidth="1"/>
    <col min="5644" max="5645" width="8" style="1101" customWidth="1"/>
    <col min="5646" max="5646" width="8.140625" style="1101" customWidth="1"/>
    <col min="5647" max="5647" width="8.5703125" style="1101" customWidth="1"/>
    <col min="5648" max="5648" width="10.7109375" style="1101" customWidth="1"/>
    <col min="5649" max="5649" width="9.7109375" style="1101" customWidth="1"/>
    <col min="5650" max="5650" width="9.28515625" style="1101" customWidth="1"/>
    <col min="5651" max="5651" width="12.28515625" style="1101" customWidth="1"/>
    <col min="5652" max="5652" width="9" style="1101" customWidth="1"/>
    <col min="5653" max="5653" width="10.42578125" style="1101" customWidth="1"/>
    <col min="5654" max="5654" width="15.42578125" style="1101" customWidth="1"/>
    <col min="5655" max="5655" width="9.85546875" style="1101" customWidth="1"/>
    <col min="5656" max="5656" width="14.7109375" style="1101" customWidth="1"/>
    <col min="5657" max="5657" width="8.140625" style="1101" customWidth="1"/>
    <col min="5658" max="5658" width="9" style="1101" customWidth="1"/>
    <col min="5659" max="5659" width="7.5703125" style="1101" customWidth="1"/>
    <col min="5660" max="5660" width="16" style="1101" customWidth="1"/>
    <col min="5661" max="5661" width="18.140625" style="1101" customWidth="1"/>
    <col min="5662" max="5662" width="7.85546875" style="1101" customWidth="1"/>
    <col min="5663" max="5663" width="7.42578125" style="1101" customWidth="1"/>
    <col min="5664" max="5664" width="14" style="1101" bestFit="1" customWidth="1"/>
    <col min="5665" max="5665" width="14.42578125" style="1101" customWidth="1"/>
    <col min="5666" max="5888" width="9.140625" style="1101"/>
    <col min="5889" max="5889" width="0" style="1101" hidden="1" customWidth="1"/>
    <col min="5890" max="5890" width="2" style="1101" customWidth="1"/>
    <col min="5891" max="5891" width="4" style="1101" customWidth="1"/>
    <col min="5892" max="5892" width="26.28515625" style="1101" customWidth="1"/>
    <col min="5893" max="5893" width="2.140625" style="1101" customWidth="1"/>
    <col min="5894" max="5894" width="24.7109375" style="1101" customWidth="1"/>
    <col min="5895" max="5895" width="22.140625" style="1101" customWidth="1"/>
    <col min="5896" max="5896" width="15.7109375" style="1101" customWidth="1"/>
    <col min="5897" max="5897" width="16.7109375" style="1101" customWidth="1"/>
    <col min="5898" max="5898" width="8.42578125" style="1101" customWidth="1"/>
    <col min="5899" max="5899" width="17.42578125" style="1101" customWidth="1"/>
    <col min="5900" max="5901" width="8" style="1101" customWidth="1"/>
    <col min="5902" max="5902" width="8.140625" style="1101" customWidth="1"/>
    <col min="5903" max="5903" width="8.5703125" style="1101" customWidth="1"/>
    <col min="5904" max="5904" width="10.7109375" style="1101" customWidth="1"/>
    <col min="5905" max="5905" width="9.7109375" style="1101" customWidth="1"/>
    <col min="5906" max="5906" width="9.28515625" style="1101" customWidth="1"/>
    <col min="5907" max="5907" width="12.28515625" style="1101" customWidth="1"/>
    <col min="5908" max="5908" width="9" style="1101" customWidth="1"/>
    <col min="5909" max="5909" width="10.42578125" style="1101" customWidth="1"/>
    <col min="5910" max="5910" width="15.42578125" style="1101" customWidth="1"/>
    <col min="5911" max="5911" width="9.85546875" style="1101" customWidth="1"/>
    <col min="5912" max="5912" width="14.7109375" style="1101" customWidth="1"/>
    <col min="5913" max="5913" width="8.140625" style="1101" customWidth="1"/>
    <col min="5914" max="5914" width="9" style="1101" customWidth="1"/>
    <col min="5915" max="5915" width="7.5703125" style="1101" customWidth="1"/>
    <col min="5916" max="5916" width="16" style="1101" customWidth="1"/>
    <col min="5917" max="5917" width="18.140625" style="1101" customWidth="1"/>
    <col min="5918" max="5918" width="7.85546875" style="1101" customWidth="1"/>
    <col min="5919" max="5919" width="7.42578125" style="1101" customWidth="1"/>
    <col min="5920" max="5920" width="14" style="1101" bestFit="1" customWidth="1"/>
    <col min="5921" max="5921" width="14.42578125" style="1101" customWidth="1"/>
    <col min="5922" max="6144" width="9.140625" style="1101"/>
    <col min="6145" max="6145" width="0" style="1101" hidden="1" customWidth="1"/>
    <col min="6146" max="6146" width="2" style="1101" customWidth="1"/>
    <col min="6147" max="6147" width="4" style="1101" customWidth="1"/>
    <col min="6148" max="6148" width="26.28515625" style="1101" customWidth="1"/>
    <col min="6149" max="6149" width="2.140625" style="1101" customWidth="1"/>
    <col min="6150" max="6150" width="24.7109375" style="1101" customWidth="1"/>
    <col min="6151" max="6151" width="22.140625" style="1101" customWidth="1"/>
    <col min="6152" max="6152" width="15.7109375" style="1101" customWidth="1"/>
    <col min="6153" max="6153" width="16.7109375" style="1101" customWidth="1"/>
    <col min="6154" max="6154" width="8.42578125" style="1101" customWidth="1"/>
    <col min="6155" max="6155" width="17.42578125" style="1101" customWidth="1"/>
    <col min="6156" max="6157" width="8" style="1101" customWidth="1"/>
    <col min="6158" max="6158" width="8.140625" style="1101" customWidth="1"/>
    <col min="6159" max="6159" width="8.5703125" style="1101" customWidth="1"/>
    <col min="6160" max="6160" width="10.7109375" style="1101" customWidth="1"/>
    <col min="6161" max="6161" width="9.7109375" style="1101" customWidth="1"/>
    <col min="6162" max="6162" width="9.28515625" style="1101" customWidth="1"/>
    <col min="6163" max="6163" width="12.28515625" style="1101" customWidth="1"/>
    <col min="6164" max="6164" width="9" style="1101" customWidth="1"/>
    <col min="6165" max="6165" width="10.42578125" style="1101" customWidth="1"/>
    <col min="6166" max="6166" width="15.42578125" style="1101" customWidth="1"/>
    <col min="6167" max="6167" width="9.85546875" style="1101" customWidth="1"/>
    <col min="6168" max="6168" width="14.7109375" style="1101" customWidth="1"/>
    <col min="6169" max="6169" width="8.140625" style="1101" customWidth="1"/>
    <col min="6170" max="6170" width="9" style="1101" customWidth="1"/>
    <col min="6171" max="6171" width="7.5703125" style="1101" customWidth="1"/>
    <col min="6172" max="6172" width="16" style="1101" customWidth="1"/>
    <col min="6173" max="6173" width="18.140625" style="1101" customWidth="1"/>
    <col min="6174" max="6174" width="7.85546875" style="1101" customWidth="1"/>
    <col min="6175" max="6175" width="7.42578125" style="1101" customWidth="1"/>
    <col min="6176" max="6176" width="14" style="1101" bestFit="1" customWidth="1"/>
    <col min="6177" max="6177" width="14.42578125" style="1101" customWidth="1"/>
    <col min="6178" max="6400" width="9.140625" style="1101"/>
    <col min="6401" max="6401" width="0" style="1101" hidden="1" customWidth="1"/>
    <col min="6402" max="6402" width="2" style="1101" customWidth="1"/>
    <col min="6403" max="6403" width="4" style="1101" customWidth="1"/>
    <col min="6404" max="6404" width="26.28515625" style="1101" customWidth="1"/>
    <col min="6405" max="6405" width="2.140625" style="1101" customWidth="1"/>
    <col min="6406" max="6406" width="24.7109375" style="1101" customWidth="1"/>
    <col min="6407" max="6407" width="22.140625" style="1101" customWidth="1"/>
    <col min="6408" max="6408" width="15.7109375" style="1101" customWidth="1"/>
    <col min="6409" max="6409" width="16.7109375" style="1101" customWidth="1"/>
    <col min="6410" max="6410" width="8.42578125" style="1101" customWidth="1"/>
    <col min="6411" max="6411" width="17.42578125" style="1101" customWidth="1"/>
    <col min="6412" max="6413" width="8" style="1101" customWidth="1"/>
    <col min="6414" max="6414" width="8.140625" style="1101" customWidth="1"/>
    <col min="6415" max="6415" width="8.5703125" style="1101" customWidth="1"/>
    <col min="6416" max="6416" width="10.7109375" style="1101" customWidth="1"/>
    <col min="6417" max="6417" width="9.7109375" style="1101" customWidth="1"/>
    <col min="6418" max="6418" width="9.28515625" style="1101" customWidth="1"/>
    <col min="6419" max="6419" width="12.28515625" style="1101" customWidth="1"/>
    <col min="6420" max="6420" width="9" style="1101" customWidth="1"/>
    <col min="6421" max="6421" width="10.42578125" style="1101" customWidth="1"/>
    <col min="6422" max="6422" width="15.42578125" style="1101" customWidth="1"/>
    <col min="6423" max="6423" width="9.85546875" style="1101" customWidth="1"/>
    <col min="6424" max="6424" width="14.7109375" style="1101" customWidth="1"/>
    <col min="6425" max="6425" width="8.140625" style="1101" customWidth="1"/>
    <col min="6426" max="6426" width="9" style="1101" customWidth="1"/>
    <col min="6427" max="6427" width="7.5703125" style="1101" customWidth="1"/>
    <col min="6428" max="6428" width="16" style="1101" customWidth="1"/>
    <col min="6429" max="6429" width="18.140625" style="1101" customWidth="1"/>
    <col min="6430" max="6430" width="7.85546875" style="1101" customWidth="1"/>
    <col min="6431" max="6431" width="7.42578125" style="1101" customWidth="1"/>
    <col min="6432" max="6432" width="14" style="1101" bestFit="1" customWidth="1"/>
    <col min="6433" max="6433" width="14.42578125" style="1101" customWidth="1"/>
    <col min="6434" max="6656" width="9.140625" style="1101"/>
    <col min="6657" max="6657" width="0" style="1101" hidden="1" customWidth="1"/>
    <col min="6658" max="6658" width="2" style="1101" customWidth="1"/>
    <col min="6659" max="6659" width="4" style="1101" customWidth="1"/>
    <col min="6660" max="6660" width="26.28515625" style="1101" customWidth="1"/>
    <col min="6661" max="6661" width="2.140625" style="1101" customWidth="1"/>
    <col min="6662" max="6662" width="24.7109375" style="1101" customWidth="1"/>
    <col min="6663" max="6663" width="22.140625" style="1101" customWidth="1"/>
    <col min="6664" max="6664" width="15.7109375" style="1101" customWidth="1"/>
    <col min="6665" max="6665" width="16.7109375" style="1101" customWidth="1"/>
    <col min="6666" max="6666" width="8.42578125" style="1101" customWidth="1"/>
    <col min="6667" max="6667" width="17.42578125" style="1101" customWidth="1"/>
    <col min="6668" max="6669" width="8" style="1101" customWidth="1"/>
    <col min="6670" max="6670" width="8.140625" style="1101" customWidth="1"/>
    <col min="6671" max="6671" width="8.5703125" style="1101" customWidth="1"/>
    <col min="6672" max="6672" width="10.7109375" style="1101" customWidth="1"/>
    <col min="6673" max="6673" width="9.7109375" style="1101" customWidth="1"/>
    <col min="6674" max="6674" width="9.28515625" style="1101" customWidth="1"/>
    <col min="6675" max="6675" width="12.28515625" style="1101" customWidth="1"/>
    <col min="6676" max="6676" width="9" style="1101" customWidth="1"/>
    <col min="6677" max="6677" width="10.42578125" style="1101" customWidth="1"/>
    <col min="6678" max="6678" width="15.42578125" style="1101" customWidth="1"/>
    <col min="6679" max="6679" width="9.85546875" style="1101" customWidth="1"/>
    <col min="6680" max="6680" width="14.7109375" style="1101" customWidth="1"/>
    <col min="6681" max="6681" width="8.140625" style="1101" customWidth="1"/>
    <col min="6682" max="6682" width="9" style="1101" customWidth="1"/>
    <col min="6683" max="6683" width="7.5703125" style="1101" customWidth="1"/>
    <col min="6684" max="6684" width="16" style="1101" customWidth="1"/>
    <col min="6685" max="6685" width="18.140625" style="1101" customWidth="1"/>
    <col min="6686" max="6686" width="7.85546875" style="1101" customWidth="1"/>
    <col min="6687" max="6687" width="7.42578125" style="1101" customWidth="1"/>
    <col min="6688" max="6688" width="14" style="1101" bestFit="1" customWidth="1"/>
    <col min="6689" max="6689" width="14.42578125" style="1101" customWidth="1"/>
    <col min="6690" max="6912" width="9.140625" style="1101"/>
    <col min="6913" max="6913" width="0" style="1101" hidden="1" customWidth="1"/>
    <col min="6914" max="6914" width="2" style="1101" customWidth="1"/>
    <col min="6915" max="6915" width="4" style="1101" customWidth="1"/>
    <col min="6916" max="6916" width="26.28515625" style="1101" customWidth="1"/>
    <col min="6917" max="6917" width="2.140625" style="1101" customWidth="1"/>
    <col min="6918" max="6918" width="24.7109375" style="1101" customWidth="1"/>
    <col min="6919" max="6919" width="22.140625" style="1101" customWidth="1"/>
    <col min="6920" max="6920" width="15.7109375" style="1101" customWidth="1"/>
    <col min="6921" max="6921" width="16.7109375" style="1101" customWidth="1"/>
    <col min="6922" max="6922" width="8.42578125" style="1101" customWidth="1"/>
    <col min="6923" max="6923" width="17.42578125" style="1101" customWidth="1"/>
    <col min="6924" max="6925" width="8" style="1101" customWidth="1"/>
    <col min="6926" max="6926" width="8.140625" style="1101" customWidth="1"/>
    <col min="6927" max="6927" width="8.5703125" style="1101" customWidth="1"/>
    <col min="6928" max="6928" width="10.7109375" style="1101" customWidth="1"/>
    <col min="6929" max="6929" width="9.7109375" style="1101" customWidth="1"/>
    <col min="6930" max="6930" width="9.28515625" style="1101" customWidth="1"/>
    <col min="6931" max="6931" width="12.28515625" style="1101" customWidth="1"/>
    <col min="6932" max="6932" width="9" style="1101" customWidth="1"/>
    <col min="6933" max="6933" width="10.42578125" style="1101" customWidth="1"/>
    <col min="6934" max="6934" width="15.42578125" style="1101" customWidth="1"/>
    <col min="6935" max="6935" width="9.85546875" style="1101" customWidth="1"/>
    <col min="6936" max="6936" width="14.7109375" style="1101" customWidth="1"/>
    <col min="6937" max="6937" width="8.140625" style="1101" customWidth="1"/>
    <col min="6938" max="6938" width="9" style="1101" customWidth="1"/>
    <col min="6939" max="6939" width="7.5703125" style="1101" customWidth="1"/>
    <col min="6940" max="6940" width="16" style="1101" customWidth="1"/>
    <col min="6941" max="6941" width="18.140625" style="1101" customWidth="1"/>
    <col min="6942" max="6942" width="7.85546875" style="1101" customWidth="1"/>
    <col min="6943" max="6943" width="7.42578125" style="1101" customWidth="1"/>
    <col min="6944" max="6944" width="14" style="1101" bestFit="1" customWidth="1"/>
    <col min="6945" max="6945" width="14.42578125" style="1101" customWidth="1"/>
    <col min="6946" max="7168" width="9.140625" style="1101"/>
    <col min="7169" max="7169" width="0" style="1101" hidden="1" customWidth="1"/>
    <col min="7170" max="7170" width="2" style="1101" customWidth="1"/>
    <col min="7171" max="7171" width="4" style="1101" customWidth="1"/>
    <col min="7172" max="7172" width="26.28515625" style="1101" customWidth="1"/>
    <col min="7173" max="7173" width="2.140625" style="1101" customWidth="1"/>
    <col min="7174" max="7174" width="24.7109375" style="1101" customWidth="1"/>
    <col min="7175" max="7175" width="22.140625" style="1101" customWidth="1"/>
    <col min="7176" max="7176" width="15.7109375" style="1101" customWidth="1"/>
    <col min="7177" max="7177" width="16.7109375" style="1101" customWidth="1"/>
    <col min="7178" max="7178" width="8.42578125" style="1101" customWidth="1"/>
    <col min="7179" max="7179" width="17.42578125" style="1101" customWidth="1"/>
    <col min="7180" max="7181" width="8" style="1101" customWidth="1"/>
    <col min="7182" max="7182" width="8.140625" style="1101" customWidth="1"/>
    <col min="7183" max="7183" width="8.5703125" style="1101" customWidth="1"/>
    <col min="7184" max="7184" width="10.7109375" style="1101" customWidth="1"/>
    <col min="7185" max="7185" width="9.7109375" style="1101" customWidth="1"/>
    <col min="7186" max="7186" width="9.28515625" style="1101" customWidth="1"/>
    <col min="7187" max="7187" width="12.28515625" style="1101" customWidth="1"/>
    <col min="7188" max="7188" width="9" style="1101" customWidth="1"/>
    <col min="7189" max="7189" width="10.42578125" style="1101" customWidth="1"/>
    <col min="7190" max="7190" width="15.42578125" style="1101" customWidth="1"/>
    <col min="7191" max="7191" width="9.85546875" style="1101" customWidth="1"/>
    <col min="7192" max="7192" width="14.7109375" style="1101" customWidth="1"/>
    <col min="7193" max="7193" width="8.140625" style="1101" customWidth="1"/>
    <col min="7194" max="7194" width="9" style="1101" customWidth="1"/>
    <col min="7195" max="7195" width="7.5703125" style="1101" customWidth="1"/>
    <col min="7196" max="7196" width="16" style="1101" customWidth="1"/>
    <col min="7197" max="7197" width="18.140625" style="1101" customWidth="1"/>
    <col min="7198" max="7198" width="7.85546875" style="1101" customWidth="1"/>
    <col min="7199" max="7199" width="7.42578125" style="1101" customWidth="1"/>
    <col min="7200" max="7200" width="14" style="1101" bestFit="1" customWidth="1"/>
    <col min="7201" max="7201" width="14.42578125" style="1101" customWidth="1"/>
    <col min="7202" max="7424" width="9.140625" style="1101"/>
    <col min="7425" max="7425" width="0" style="1101" hidden="1" customWidth="1"/>
    <col min="7426" max="7426" width="2" style="1101" customWidth="1"/>
    <col min="7427" max="7427" width="4" style="1101" customWidth="1"/>
    <col min="7428" max="7428" width="26.28515625" style="1101" customWidth="1"/>
    <col min="7429" max="7429" width="2.140625" style="1101" customWidth="1"/>
    <col min="7430" max="7430" width="24.7109375" style="1101" customWidth="1"/>
    <col min="7431" max="7431" width="22.140625" style="1101" customWidth="1"/>
    <col min="7432" max="7432" width="15.7109375" style="1101" customWidth="1"/>
    <col min="7433" max="7433" width="16.7109375" style="1101" customWidth="1"/>
    <col min="7434" max="7434" width="8.42578125" style="1101" customWidth="1"/>
    <col min="7435" max="7435" width="17.42578125" style="1101" customWidth="1"/>
    <col min="7436" max="7437" width="8" style="1101" customWidth="1"/>
    <col min="7438" max="7438" width="8.140625" style="1101" customWidth="1"/>
    <col min="7439" max="7439" width="8.5703125" style="1101" customWidth="1"/>
    <col min="7440" max="7440" width="10.7109375" style="1101" customWidth="1"/>
    <col min="7441" max="7441" width="9.7109375" style="1101" customWidth="1"/>
    <col min="7442" max="7442" width="9.28515625" style="1101" customWidth="1"/>
    <col min="7443" max="7443" width="12.28515625" style="1101" customWidth="1"/>
    <col min="7444" max="7444" width="9" style="1101" customWidth="1"/>
    <col min="7445" max="7445" width="10.42578125" style="1101" customWidth="1"/>
    <col min="7446" max="7446" width="15.42578125" style="1101" customWidth="1"/>
    <col min="7447" max="7447" width="9.85546875" style="1101" customWidth="1"/>
    <col min="7448" max="7448" width="14.7109375" style="1101" customWidth="1"/>
    <col min="7449" max="7449" width="8.140625" style="1101" customWidth="1"/>
    <col min="7450" max="7450" width="9" style="1101" customWidth="1"/>
    <col min="7451" max="7451" width="7.5703125" style="1101" customWidth="1"/>
    <col min="7452" max="7452" width="16" style="1101" customWidth="1"/>
    <col min="7453" max="7453" width="18.140625" style="1101" customWidth="1"/>
    <col min="7454" max="7454" width="7.85546875" style="1101" customWidth="1"/>
    <col min="7455" max="7455" width="7.42578125" style="1101" customWidth="1"/>
    <col min="7456" max="7456" width="14" style="1101" bestFit="1" customWidth="1"/>
    <col min="7457" max="7457" width="14.42578125" style="1101" customWidth="1"/>
    <col min="7458" max="7680" width="9.140625" style="1101"/>
    <col min="7681" max="7681" width="0" style="1101" hidden="1" customWidth="1"/>
    <col min="7682" max="7682" width="2" style="1101" customWidth="1"/>
    <col min="7683" max="7683" width="4" style="1101" customWidth="1"/>
    <col min="7684" max="7684" width="26.28515625" style="1101" customWidth="1"/>
    <col min="7685" max="7685" width="2.140625" style="1101" customWidth="1"/>
    <col min="7686" max="7686" width="24.7109375" style="1101" customWidth="1"/>
    <col min="7687" max="7687" width="22.140625" style="1101" customWidth="1"/>
    <col min="7688" max="7688" width="15.7109375" style="1101" customWidth="1"/>
    <col min="7689" max="7689" width="16.7109375" style="1101" customWidth="1"/>
    <col min="7690" max="7690" width="8.42578125" style="1101" customWidth="1"/>
    <col min="7691" max="7691" width="17.42578125" style="1101" customWidth="1"/>
    <col min="7692" max="7693" width="8" style="1101" customWidth="1"/>
    <col min="7694" max="7694" width="8.140625" style="1101" customWidth="1"/>
    <col min="7695" max="7695" width="8.5703125" style="1101" customWidth="1"/>
    <col min="7696" max="7696" width="10.7109375" style="1101" customWidth="1"/>
    <col min="7697" max="7697" width="9.7109375" style="1101" customWidth="1"/>
    <col min="7698" max="7698" width="9.28515625" style="1101" customWidth="1"/>
    <col min="7699" max="7699" width="12.28515625" style="1101" customWidth="1"/>
    <col min="7700" max="7700" width="9" style="1101" customWidth="1"/>
    <col min="7701" max="7701" width="10.42578125" style="1101" customWidth="1"/>
    <col min="7702" max="7702" width="15.42578125" style="1101" customWidth="1"/>
    <col min="7703" max="7703" width="9.85546875" style="1101" customWidth="1"/>
    <col min="7704" max="7704" width="14.7109375" style="1101" customWidth="1"/>
    <col min="7705" max="7705" width="8.140625" style="1101" customWidth="1"/>
    <col min="7706" max="7706" width="9" style="1101" customWidth="1"/>
    <col min="7707" max="7707" width="7.5703125" style="1101" customWidth="1"/>
    <col min="7708" max="7708" width="16" style="1101" customWidth="1"/>
    <col min="7709" max="7709" width="18.140625" style="1101" customWidth="1"/>
    <col min="7710" max="7710" width="7.85546875" style="1101" customWidth="1"/>
    <col min="7711" max="7711" width="7.42578125" style="1101" customWidth="1"/>
    <col min="7712" max="7712" width="14" style="1101" bestFit="1" customWidth="1"/>
    <col min="7713" max="7713" width="14.42578125" style="1101" customWidth="1"/>
    <col min="7714" max="7936" width="9.140625" style="1101"/>
    <col min="7937" max="7937" width="0" style="1101" hidden="1" customWidth="1"/>
    <col min="7938" max="7938" width="2" style="1101" customWidth="1"/>
    <col min="7939" max="7939" width="4" style="1101" customWidth="1"/>
    <col min="7940" max="7940" width="26.28515625" style="1101" customWidth="1"/>
    <col min="7941" max="7941" width="2.140625" style="1101" customWidth="1"/>
    <col min="7942" max="7942" width="24.7109375" style="1101" customWidth="1"/>
    <col min="7943" max="7943" width="22.140625" style="1101" customWidth="1"/>
    <col min="7944" max="7944" width="15.7109375" style="1101" customWidth="1"/>
    <col min="7945" max="7945" width="16.7109375" style="1101" customWidth="1"/>
    <col min="7946" max="7946" width="8.42578125" style="1101" customWidth="1"/>
    <col min="7947" max="7947" width="17.42578125" style="1101" customWidth="1"/>
    <col min="7948" max="7949" width="8" style="1101" customWidth="1"/>
    <col min="7950" max="7950" width="8.140625" style="1101" customWidth="1"/>
    <col min="7951" max="7951" width="8.5703125" style="1101" customWidth="1"/>
    <col min="7952" max="7952" width="10.7109375" style="1101" customWidth="1"/>
    <col min="7953" max="7953" width="9.7109375" style="1101" customWidth="1"/>
    <col min="7954" max="7954" width="9.28515625" style="1101" customWidth="1"/>
    <col min="7955" max="7955" width="12.28515625" style="1101" customWidth="1"/>
    <col min="7956" max="7956" width="9" style="1101" customWidth="1"/>
    <col min="7957" max="7957" width="10.42578125" style="1101" customWidth="1"/>
    <col min="7958" max="7958" width="15.42578125" style="1101" customWidth="1"/>
    <col min="7959" max="7959" width="9.85546875" style="1101" customWidth="1"/>
    <col min="7960" max="7960" width="14.7109375" style="1101" customWidth="1"/>
    <col min="7961" max="7961" width="8.140625" style="1101" customWidth="1"/>
    <col min="7962" max="7962" width="9" style="1101" customWidth="1"/>
    <col min="7963" max="7963" width="7.5703125" style="1101" customWidth="1"/>
    <col min="7964" max="7964" width="16" style="1101" customWidth="1"/>
    <col min="7965" max="7965" width="18.140625" style="1101" customWidth="1"/>
    <col min="7966" max="7966" width="7.85546875" style="1101" customWidth="1"/>
    <col min="7967" max="7967" width="7.42578125" style="1101" customWidth="1"/>
    <col min="7968" max="7968" width="14" style="1101" bestFit="1" customWidth="1"/>
    <col min="7969" max="7969" width="14.42578125" style="1101" customWidth="1"/>
    <col min="7970" max="8192" width="9.140625" style="1101"/>
    <col min="8193" max="8193" width="0" style="1101" hidden="1" customWidth="1"/>
    <col min="8194" max="8194" width="2" style="1101" customWidth="1"/>
    <col min="8195" max="8195" width="4" style="1101" customWidth="1"/>
    <col min="8196" max="8196" width="26.28515625" style="1101" customWidth="1"/>
    <col min="8197" max="8197" width="2.140625" style="1101" customWidth="1"/>
    <col min="8198" max="8198" width="24.7109375" style="1101" customWidth="1"/>
    <col min="8199" max="8199" width="22.140625" style="1101" customWidth="1"/>
    <col min="8200" max="8200" width="15.7109375" style="1101" customWidth="1"/>
    <col min="8201" max="8201" width="16.7109375" style="1101" customWidth="1"/>
    <col min="8202" max="8202" width="8.42578125" style="1101" customWidth="1"/>
    <col min="8203" max="8203" width="17.42578125" style="1101" customWidth="1"/>
    <col min="8204" max="8205" width="8" style="1101" customWidth="1"/>
    <col min="8206" max="8206" width="8.140625" style="1101" customWidth="1"/>
    <col min="8207" max="8207" width="8.5703125" style="1101" customWidth="1"/>
    <col min="8208" max="8208" width="10.7109375" style="1101" customWidth="1"/>
    <col min="8209" max="8209" width="9.7109375" style="1101" customWidth="1"/>
    <col min="8210" max="8210" width="9.28515625" style="1101" customWidth="1"/>
    <col min="8211" max="8211" width="12.28515625" style="1101" customWidth="1"/>
    <col min="8212" max="8212" width="9" style="1101" customWidth="1"/>
    <col min="8213" max="8213" width="10.42578125" style="1101" customWidth="1"/>
    <col min="8214" max="8214" width="15.42578125" style="1101" customWidth="1"/>
    <col min="8215" max="8215" width="9.85546875" style="1101" customWidth="1"/>
    <col min="8216" max="8216" width="14.7109375" style="1101" customWidth="1"/>
    <col min="8217" max="8217" width="8.140625" style="1101" customWidth="1"/>
    <col min="8218" max="8218" width="9" style="1101" customWidth="1"/>
    <col min="8219" max="8219" width="7.5703125" style="1101" customWidth="1"/>
    <col min="8220" max="8220" width="16" style="1101" customWidth="1"/>
    <col min="8221" max="8221" width="18.140625" style="1101" customWidth="1"/>
    <col min="8222" max="8222" width="7.85546875" style="1101" customWidth="1"/>
    <col min="8223" max="8223" width="7.42578125" style="1101" customWidth="1"/>
    <col min="8224" max="8224" width="14" style="1101" bestFit="1" customWidth="1"/>
    <col min="8225" max="8225" width="14.42578125" style="1101" customWidth="1"/>
    <col min="8226" max="8448" width="9.140625" style="1101"/>
    <col min="8449" max="8449" width="0" style="1101" hidden="1" customWidth="1"/>
    <col min="8450" max="8450" width="2" style="1101" customWidth="1"/>
    <col min="8451" max="8451" width="4" style="1101" customWidth="1"/>
    <col min="8452" max="8452" width="26.28515625" style="1101" customWidth="1"/>
    <col min="8453" max="8453" width="2.140625" style="1101" customWidth="1"/>
    <col min="8454" max="8454" width="24.7109375" style="1101" customWidth="1"/>
    <col min="8455" max="8455" width="22.140625" style="1101" customWidth="1"/>
    <col min="8456" max="8456" width="15.7109375" style="1101" customWidth="1"/>
    <col min="8457" max="8457" width="16.7109375" style="1101" customWidth="1"/>
    <col min="8458" max="8458" width="8.42578125" style="1101" customWidth="1"/>
    <col min="8459" max="8459" width="17.42578125" style="1101" customWidth="1"/>
    <col min="8460" max="8461" width="8" style="1101" customWidth="1"/>
    <col min="8462" max="8462" width="8.140625" style="1101" customWidth="1"/>
    <col min="8463" max="8463" width="8.5703125" style="1101" customWidth="1"/>
    <col min="8464" max="8464" width="10.7109375" style="1101" customWidth="1"/>
    <col min="8465" max="8465" width="9.7109375" style="1101" customWidth="1"/>
    <col min="8466" max="8466" width="9.28515625" style="1101" customWidth="1"/>
    <col min="8467" max="8467" width="12.28515625" style="1101" customWidth="1"/>
    <col min="8468" max="8468" width="9" style="1101" customWidth="1"/>
    <col min="8469" max="8469" width="10.42578125" style="1101" customWidth="1"/>
    <col min="8470" max="8470" width="15.42578125" style="1101" customWidth="1"/>
    <col min="8471" max="8471" width="9.85546875" style="1101" customWidth="1"/>
    <col min="8472" max="8472" width="14.7109375" style="1101" customWidth="1"/>
    <col min="8473" max="8473" width="8.140625" style="1101" customWidth="1"/>
    <col min="8474" max="8474" width="9" style="1101" customWidth="1"/>
    <col min="8475" max="8475" width="7.5703125" style="1101" customWidth="1"/>
    <col min="8476" max="8476" width="16" style="1101" customWidth="1"/>
    <col min="8477" max="8477" width="18.140625" style="1101" customWidth="1"/>
    <col min="8478" max="8478" width="7.85546875" style="1101" customWidth="1"/>
    <col min="8479" max="8479" width="7.42578125" style="1101" customWidth="1"/>
    <col min="8480" max="8480" width="14" style="1101" bestFit="1" customWidth="1"/>
    <col min="8481" max="8481" width="14.42578125" style="1101" customWidth="1"/>
    <col min="8482" max="8704" width="9.140625" style="1101"/>
    <col min="8705" max="8705" width="0" style="1101" hidden="1" customWidth="1"/>
    <col min="8706" max="8706" width="2" style="1101" customWidth="1"/>
    <col min="8707" max="8707" width="4" style="1101" customWidth="1"/>
    <col min="8708" max="8708" width="26.28515625" style="1101" customWidth="1"/>
    <col min="8709" max="8709" width="2.140625" style="1101" customWidth="1"/>
    <col min="8710" max="8710" width="24.7109375" style="1101" customWidth="1"/>
    <col min="8711" max="8711" width="22.140625" style="1101" customWidth="1"/>
    <col min="8712" max="8712" width="15.7109375" style="1101" customWidth="1"/>
    <col min="8713" max="8713" width="16.7109375" style="1101" customWidth="1"/>
    <col min="8714" max="8714" width="8.42578125" style="1101" customWidth="1"/>
    <col min="8715" max="8715" width="17.42578125" style="1101" customWidth="1"/>
    <col min="8716" max="8717" width="8" style="1101" customWidth="1"/>
    <col min="8718" max="8718" width="8.140625" style="1101" customWidth="1"/>
    <col min="8719" max="8719" width="8.5703125" style="1101" customWidth="1"/>
    <col min="8720" max="8720" width="10.7109375" style="1101" customWidth="1"/>
    <col min="8721" max="8721" width="9.7109375" style="1101" customWidth="1"/>
    <col min="8722" max="8722" width="9.28515625" style="1101" customWidth="1"/>
    <col min="8723" max="8723" width="12.28515625" style="1101" customWidth="1"/>
    <col min="8724" max="8724" width="9" style="1101" customWidth="1"/>
    <col min="8725" max="8725" width="10.42578125" style="1101" customWidth="1"/>
    <col min="8726" max="8726" width="15.42578125" style="1101" customWidth="1"/>
    <col min="8727" max="8727" width="9.85546875" style="1101" customWidth="1"/>
    <col min="8728" max="8728" width="14.7109375" style="1101" customWidth="1"/>
    <col min="8729" max="8729" width="8.140625" style="1101" customWidth="1"/>
    <col min="8730" max="8730" width="9" style="1101" customWidth="1"/>
    <col min="8731" max="8731" width="7.5703125" style="1101" customWidth="1"/>
    <col min="8732" max="8732" width="16" style="1101" customWidth="1"/>
    <col min="8733" max="8733" width="18.140625" style="1101" customWidth="1"/>
    <col min="8734" max="8734" width="7.85546875" style="1101" customWidth="1"/>
    <col min="8735" max="8735" width="7.42578125" style="1101" customWidth="1"/>
    <col min="8736" max="8736" width="14" style="1101" bestFit="1" customWidth="1"/>
    <col min="8737" max="8737" width="14.42578125" style="1101" customWidth="1"/>
    <col min="8738" max="8960" width="9.140625" style="1101"/>
    <col min="8961" max="8961" width="0" style="1101" hidden="1" customWidth="1"/>
    <col min="8962" max="8962" width="2" style="1101" customWidth="1"/>
    <col min="8963" max="8963" width="4" style="1101" customWidth="1"/>
    <col min="8964" max="8964" width="26.28515625" style="1101" customWidth="1"/>
    <col min="8965" max="8965" width="2.140625" style="1101" customWidth="1"/>
    <col min="8966" max="8966" width="24.7109375" style="1101" customWidth="1"/>
    <col min="8967" max="8967" width="22.140625" style="1101" customWidth="1"/>
    <col min="8968" max="8968" width="15.7109375" style="1101" customWidth="1"/>
    <col min="8969" max="8969" width="16.7109375" style="1101" customWidth="1"/>
    <col min="8970" max="8970" width="8.42578125" style="1101" customWidth="1"/>
    <col min="8971" max="8971" width="17.42578125" style="1101" customWidth="1"/>
    <col min="8972" max="8973" width="8" style="1101" customWidth="1"/>
    <col min="8974" max="8974" width="8.140625" style="1101" customWidth="1"/>
    <col min="8975" max="8975" width="8.5703125" style="1101" customWidth="1"/>
    <col min="8976" max="8976" width="10.7109375" style="1101" customWidth="1"/>
    <col min="8977" max="8977" width="9.7109375" style="1101" customWidth="1"/>
    <col min="8978" max="8978" width="9.28515625" style="1101" customWidth="1"/>
    <col min="8979" max="8979" width="12.28515625" style="1101" customWidth="1"/>
    <col min="8980" max="8980" width="9" style="1101" customWidth="1"/>
    <col min="8981" max="8981" width="10.42578125" style="1101" customWidth="1"/>
    <col min="8982" max="8982" width="15.42578125" style="1101" customWidth="1"/>
    <col min="8983" max="8983" width="9.85546875" style="1101" customWidth="1"/>
    <col min="8984" max="8984" width="14.7109375" style="1101" customWidth="1"/>
    <col min="8985" max="8985" width="8.140625" style="1101" customWidth="1"/>
    <col min="8986" max="8986" width="9" style="1101" customWidth="1"/>
    <col min="8987" max="8987" width="7.5703125" style="1101" customWidth="1"/>
    <col min="8988" max="8988" width="16" style="1101" customWidth="1"/>
    <col min="8989" max="8989" width="18.140625" style="1101" customWidth="1"/>
    <col min="8990" max="8990" width="7.85546875" style="1101" customWidth="1"/>
    <col min="8991" max="8991" width="7.42578125" style="1101" customWidth="1"/>
    <col min="8992" max="8992" width="14" style="1101" bestFit="1" customWidth="1"/>
    <col min="8993" max="8993" width="14.42578125" style="1101" customWidth="1"/>
    <col min="8994" max="9216" width="9.140625" style="1101"/>
    <col min="9217" max="9217" width="0" style="1101" hidden="1" customWidth="1"/>
    <col min="9218" max="9218" width="2" style="1101" customWidth="1"/>
    <col min="9219" max="9219" width="4" style="1101" customWidth="1"/>
    <col min="9220" max="9220" width="26.28515625" style="1101" customWidth="1"/>
    <col min="9221" max="9221" width="2.140625" style="1101" customWidth="1"/>
    <col min="9222" max="9222" width="24.7109375" style="1101" customWidth="1"/>
    <col min="9223" max="9223" width="22.140625" style="1101" customWidth="1"/>
    <col min="9224" max="9224" width="15.7109375" style="1101" customWidth="1"/>
    <col min="9225" max="9225" width="16.7109375" style="1101" customWidth="1"/>
    <col min="9226" max="9226" width="8.42578125" style="1101" customWidth="1"/>
    <col min="9227" max="9227" width="17.42578125" style="1101" customWidth="1"/>
    <col min="9228" max="9229" width="8" style="1101" customWidth="1"/>
    <col min="9230" max="9230" width="8.140625" style="1101" customWidth="1"/>
    <col min="9231" max="9231" width="8.5703125" style="1101" customWidth="1"/>
    <col min="9232" max="9232" width="10.7109375" style="1101" customWidth="1"/>
    <col min="9233" max="9233" width="9.7109375" style="1101" customWidth="1"/>
    <col min="9234" max="9234" width="9.28515625" style="1101" customWidth="1"/>
    <col min="9235" max="9235" width="12.28515625" style="1101" customWidth="1"/>
    <col min="9236" max="9236" width="9" style="1101" customWidth="1"/>
    <col min="9237" max="9237" width="10.42578125" style="1101" customWidth="1"/>
    <col min="9238" max="9238" width="15.42578125" style="1101" customWidth="1"/>
    <col min="9239" max="9239" width="9.85546875" style="1101" customWidth="1"/>
    <col min="9240" max="9240" width="14.7109375" style="1101" customWidth="1"/>
    <col min="9241" max="9241" width="8.140625" style="1101" customWidth="1"/>
    <col min="9242" max="9242" width="9" style="1101" customWidth="1"/>
    <col min="9243" max="9243" width="7.5703125" style="1101" customWidth="1"/>
    <col min="9244" max="9244" width="16" style="1101" customWidth="1"/>
    <col min="9245" max="9245" width="18.140625" style="1101" customWidth="1"/>
    <col min="9246" max="9246" width="7.85546875" style="1101" customWidth="1"/>
    <col min="9247" max="9247" width="7.42578125" style="1101" customWidth="1"/>
    <col min="9248" max="9248" width="14" style="1101" bestFit="1" customWidth="1"/>
    <col min="9249" max="9249" width="14.42578125" style="1101" customWidth="1"/>
    <col min="9250" max="9472" width="9.140625" style="1101"/>
    <col min="9473" max="9473" width="0" style="1101" hidden="1" customWidth="1"/>
    <col min="9474" max="9474" width="2" style="1101" customWidth="1"/>
    <col min="9475" max="9475" width="4" style="1101" customWidth="1"/>
    <col min="9476" max="9476" width="26.28515625" style="1101" customWidth="1"/>
    <col min="9477" max="9477" width="2.140625" style="1101" customWidth="1"/>
    <col min="9478" max="9478" width="24.7109375" style="1101" customWidth="1"/>
    <col min="9479" max="9479" width="22.140625" style="1101" customWidth="1"/>
    <col min="9480" max="9480" width="15.7109375" style="1101" customWidth="1"/>
    <col min="9481" max="9481" width="16.7109375" style="1101" customWidth="1"/>
    <col min="9482" max="9482" width="8.42578125" style="1101" customWidth="1"/>
    <col min="9483" max="9483" width="17.42578125" style="1101" customWidth="1"/>
    <col min="9484" max="9485" width="8" style="1101" customWidth="1"/>
    <col min="9486" max="9486" width="8.140625" style="1101" customWidth="1"/>
    <col min="9487" max="9487" width="8.5703125" style="1101" customWidth="1"/>
    <col min="9488" max="9488" width="10.7109375" style="1101" customWidth="1"/>
    <col min="9489" max="9489" width="9.7109375" style="1101" customWidth="1"/>
    <col min="9490" max="9490" width="9.28515625" style="1101" customWidth="1"/>
    <col min="9491" max="9491" width="12.28515625" style="1101" customWidth="1"/>
    <col min="9492" max="9492" width="9" style="1101" customWidth="1"/>
    <col min="9493" max="9493" width="10.42578125" style="1101" customWidth="1"/>
    <col min="9494" max="9494" width="15.42578125" style="1101" customWidth="1"/>
    <col min="9495" max="9495" width="9.85546875" style="1101" customWidth="1"/>
    <col min="9496" max="9496" width="14.7109375" style="1101" customWidth="1"/>
    <col min="9497" max="9497" width="8.140625" style="1101" customWidth="1"/>
    <col min="9498" max="9498" width="9" style="1101" customWidth="1"/>
    <col min="9499" max="9499" width="7.5703125" style="1101" customWidth="1"/>
    <col min="9500" max="9500" width="16" style="1101" customWidth="1"/>
    <col min="9501" max="9501" width="18.140625" style="1101" customWidth="1"/>
    <col min="9502" max="9502" width="7.85546875" style="1101" customWidth="1"/>
    <col min="9503" max="9503" width="7.42578125" style="1101" customWidth="1"/>
    <col min="9504" max="9504" width="14" style="1101" bestFit="1" customWidth="1"/>
    <col min="9505" max="9505" width="14.42578125" style="1101" customWidth="1"/>
    <col min="9506" max="9728" width="9.140625" style="1101"/>
    <col min="9729" max="9729" width="0" style="1101" hidden="1" customWidth="1"/>
    <col min="9730" max="9730" width="2" style="1101" customWidth="1"/>
    <col min="9731" max="9731" width="4" style="1101" customWidth="1"/>
    <col min="9732" max="9732" width="26.28515625" style="1101" customWidth="1"/>
    <col min="9733" max="9733" width="2.140625" style="1101" customWidth="1"/>
    <col min="9734" max="9734" width="24.7109375" style="1101" customWidth="1"/>
    <col min="9735" max="9735" width="22.140625" style="1101" customWidth="1"/>
    <col min="9736" max="9736" width="15.7109375" style="1101" customWidth="1"/>
    <col min="9737" max="9737" width="16.7109375" style="1101" customWidth="1"/>
    <col min="9738" max="9738" width="8.42578125" style="1101" customWidth="1"/>
    <col min="9739" max="9739" width="17.42578125" style="1101" customWidth="1"/>
    <col min="9740" max="9741" width="8" style="1101" customWidth="1"/>
    <col min="9742" max="9742" width="8.140625" style="1101" customWidth="1"/>
    <col min="9743" max="9743" width="8.5703125" style="1101" customWidth="1"/>
    <col min="9744" max="9744" width="10.7109375" style="1101" customWidth="1"/>
    <col min="9745" max="9745" width="9.7109375" style="1101" customWidth="1"/>
    <col min="9746" max="9746" width="9.28515625" style="1101" customWidth="1"/>
    <col min="9747" max="9747" width="12.28515625" style="1101" customWidth="1"/>
    <col min="9748" max="9748" width="9" style="1101" customWidth="1"/>
    <col min="9749" max="9749" width="10.42578125" style="1101" customWidth="1"/>
    <col min="9750" max="9750" width="15.42578125" style="1101" customWidth="1"/>
    <col min="9751" max="9751" width="9.85546875" style="1101" customWidth="1"/>
    <col min="9752" max="9752" width="14.7109375" style="1101" customWidth="1"/>
    <col min="9753" max="9753" width="8.140625" style="1101" customWidth="1"/>
    <col min="9754" max="9754" width="9" style="1101" customWidth="1"/>
    <col min="9755" max="9755" width="7.5703125" style="1101" customWidth="1"/>
    <col min="9756" max="9756" width="16" style="1101" customWidth="1"/>
    <col min="9757" max="9757" width="18.140625" style="1101" customWidth="1"/>
    <col min="9758" max="9758" width="7.85546875" style="1101" customWidth="1"/>
    <col min="9759" max="9759" width="7.42578125" style="1101" customWidth="1"/>
    <col min="9760" max="9760" width="14" style="1101" bestFit="1" customWidth="1"/>
    <col min="9761" max="9761" width="14.42578125" style="1101" customWidth="1"/>
    <col min="9762" max="9984" width="9.140625" style="1101"/>
    <col min="9985" max="9985" width="0" style="1101" hidden="1" customWidth="1"/>
    <col min="9986" max="9986" width="2" style="1101" customWidth="1"/>
    <col min="9987" max="9987" width="4" style="1101" customWidth="1"/>
    <col min="9988" max="9988" width="26.28515625" style="1101" customWidth="1"/>
    <col min="9989" max="9989" width="2.140625" style="1101" customWidth="1"/>
    <col min="9990" max="9990" width="24.7109375" style="1101" customWidth="1"/>
    <col min="9991" max="9991" width="22.140625" style="1101" customWidth="1"/>
    <col min="9992" max="9992" width="15.7109375" style="1101" customWidth="1"/>
    <col min="9993" max="9993" width="16.7109375" style="1101" customWidth="1"/>
    <col min="9994" max="9994" width="8.42578125" style="1101" customWidth="1"/>
    <col min="9995" max="9995" width="17.42578125" style="1101" customWidth="1"/>
    <col min="9996" max="9997" width="8" style="1101" customWidth="1"/>
    <col min="9998" max="9998" width="8.140625" style="1101" customWidth="1"/>
    <col min="9999" max="9999" width="8.5703125" style="1101" customWidth="1"/>
    <col min="10000" max="10000" width="10.7109375" style="1101" customWidth="1"/>
    <col min="10001" max="10001" width="9.7109375" style="1101" customWidth="1"/>
    <col min="10002" max="10002" width="9.28515625" style="1101" customWidth="1"/>
    <col min="10003" max="10003" width="12.28515625" style="1101" customWidth="1"/>
    <col min="10004" max="10004" width="9" style="1101" customWidth="1"/>
    <col min="10005" max="10005" width="10.42578125" style="1101" customWidth="1"/>
    <col min="10006" max="10006" width="15.42578125" style="1101" customWidth="1"/>
    <col min="10007" max="10007" width="9.85546875" style="1101" customWidth="1"/>
    <col min="10008" max="10008" width="14.7109375" style="1101" customWidth="1"/>
    <col min="10009" max="10009" width="8.140625" style="1101" customWidth="1"/>
    <col min="10010" max="10010" width="9" style="1101" customWidth="1"/>
    <col min="10011" max="10011" width="7.5703125" style="1101" customWidth="1"/>
    <col min="10012" max="10012" width="16" style="1101" customWidth="1"/>
    <col min="10013" max="10013" width="18.140625" style="1101" customWidth="1"/>
    <col min="10014" max="10014" width="7.85546875" style="1101" customWidth="1"/>
    <col min="10015" max="10015" width="7.42578125" style="1101" customWidth="1"/>
    <col min="10016" max="10016" width="14" style="1101" bestFit="1" customWidth="1"/>
    <col min="10017" max="10017" width="14.42578125" style="1101" customWidth="1"/>
    <col min="10018" max="10240" width="9.140625" style="1101"/>
    <col min="10241" max="10241" width="0" style="1101" hidden="1" customWidth="1"/>
    <col min="10242" max="10242" width="2" style="1101" customWidth="1"/>
    <col min="10243" max="10243" width="4" style="1101" customWidth="1"/>
    <col min="10244" max="10244" width="26.28515625" style="1101" customWidth="1"/>
    <col min="10245" max="10245" width="2.140625" style="1101" customWidth="1"/>
    <col min="10246" max="10246" width="24.7109375" style="1101" customWidth="1"/>
    <col min="10247" max="10247" width="22.140625" style="1101" customWidth="1"/>
    <col min="10248" max="10248" width="15.7109375" style="1101" customWidth="1"/>
    <col min="10249" max="10249" width="16.7109375" style="1101" customWidth="1"/>
    <col min="10250" max="10250" width="8.42578125" style="1101" customWidth="1"/>
    <col min="10251" max="10251" width="17.42578125" style="1101" customWidth="1"/>
    <col min="10252" max="10253" width="8" style="1101" customWidth="1"/>
    <col min="10254" max="10254" width="8.140625" style="1101" customWidth="1"/>
    <col min="10255" max="10255" width="8.5703125" style="1101" customWidth="1"/>
    <col min="10256" max="10256" width="10.7109375" style="1101" customWidth="1"/>
    <col min="10257" max="10257" width="9.7109375" style="1101" customWidth="1"/>
    <col min="10258" max="10258" width="9.28515625" style="1101" customWidth="1"/>
    <col min="10259" max="10259" width="12.28515625" style="1101" customWidth="1"/>
    <col min="10260" max="10260" width="9" style="1101" customWidth="1"/>
    <col min="10261" max="10261" width="10.42578125" style="1101" customWidth="1"/>
    <col min="10262" max="10262" width="15.42578125" style="1101" customWidth="1"/>
    <col min="10263" max="10263" width="9.85546875" style="1101" customWidth="1"/>
    <col min="10264" max="10264" width="14.7109375" style="1101" customWidth="1"/>
    <col min="10265" max="10265" width="8.140625" style="1101" customWidth="1"/>
    <col min="10266" max="10266" width="9" style="1101" customWidth="1"/>
    <col min="10267" max="10267" width="7.5703125" style="1101" customWidth="1"/>
    <col min="10268" max="10268" width="16" style="1101" customWidth="1"/>
    <col min="10269" max="10269" width="18.140625" style="1101" customWidth="1"/>
    <col min="10270" max="10270" width="7.85546875" style="1101" customWidth="1"/>
    <col min="10271" max="10271" width="7.42578125" style="1101" customWidth="1"/>
    <col min="10272" max="10272" width="14" style="1101" bestFit="1" customWidth="1"/>
    <col min="10273" max="10273" width="14.42578125" style="1101" customWidth="1"/>
    <col min="10274" max="10496" width="9.140625" style="1101"/>
    <col min="10497" max="10497" width="0" style="1101" hidden="1" customWidth="1"/>
    <col min="10498" max="10498" width="2" style="1101" customWidth="1"/>
    <col min="10499" max="10499" width="4" style="1101" customWidth="1"/>
    <col min="10500" max="10500" width="26.28515625" style="1101" customWidth="1"/>
    <col min="10501" max="10501" width="2.140625" style="1101" customWidth="1"/>
    <col min="10502" max="10502" width="24.7109375" style="1101" customWidth="1"/>
    <col min="10503" max="10503" width="22.140625" style="1101" customWidth="1"/>
    <col min="10504" max="10504" width="15.7109375" style="1101" customWidth="1"/>
    <col min="10505" max="10505" width="16.7109375" style="1101" customWidth="1"/>
    <col min="10506" max="10506" width="8.42578125" style="1101" customWidth="1"/>
    <col min="10507" max="10507" width="17.42578125" style="1101" customWidth="1"/>
    <col min="10508" max="10509" width="8" style="1101" customWidth="1"/>
    <col min="10510" max="10510" width="8.140625" style="1101" customWidth="1"/>
    <col min="10511" max="10511" width="8.5703125" style="1101" customWidth="1"/>
    <col min="10512" max="10512" width="10.7109375" style="1101" customWidth="1"/>
    <col min="10513" max="10513" width="9.7109375" style="1101" customWidth="1"/>
    <col min="10514" max="10514" width="9.28515625" style="1101" customWidth="1"/>
    <col min="10515" max="10515" width="12.28515625" style="1101" customWidth="1"/>
    <col min="10516" max="10516" width="9" style="1101" customWidth="1"/>
    <col min="10517" max="10517" width="10.42578125" style="1101" customWidth="1"/>
    <col min="10518" max="10518" width="15.42578125" style="1101" customWidth="1"/>
    <col min="10519" max="10519" width="9.85546875" style="1101" customWidth="1"/>
    <col min="10520" max="10520" width="14.7109375" style="1101" customWidth="1"/>
    <col min="10521" max="10521" width="8.140625" style="1101" customWidth="1"/>
    <col min="10522" max="10522" width="9" style="1101" customWidth="1"/>
    <col min="10523" max="10523" width="7.5703125" style="1101" customWidth="1"/>
    <col min="10524" max="10524" width="16" style="1101" customWidth="1"/>
    <col min="10525" max="10525" width="18.140625" style="1101" customWidth="1"/>
    <col min="10526" max="10526" width="7.85546875" style="1101" customWidth="1"/>
    <col min="10527" max="10527" width="7.42578125" style="1101" customWidth="1"/>
    <col min="10528" max="10528" width="14" style="1101" bestFit="1" customWidth="1"/>
    <col min="10529" max="10529" width="14.42578125" style="1101" customWidth="1"/>
    <col min="10530" max="10752" width="9.140625" style="1101"/>
    <col min="10753" max="10753" width="0" style="1101" hidden="1" customWidth="1"/>
    <col min="10754" max="10754" width="2" style="1101" customWidth="1"/>
    <col min="10755" max="10755" width="4" style="1101" customWidth="1"/>
    <col min="10756" max="10756" width="26.28515625" style="1101" customWidth="1"/>
    <col min="10757" max="10757" width="2.140625" style="1101" customWidth="1"/>
    <col min="10758" max="10758" width="24.7109375" style="1101" customWidth="1"/>
    <col min="10759" max="10759" width="22.140625" style="1101" customWidth="1"/>
    <col min="10760" max="10760" width="15.7109375" style="1101" customWidth="1"/>
    <col min="10761" max="10761" width="16.7109375" style="1101" customWidth="1"/>
    <col min="10762" max="10762" width="8.42578125" style="1101" customWidth="1"/>
    <col min="10763" max="10763" width="17.42578125" style="1101" customWidth="1"/>
    <col min="10764" max="10765" width="8" style="1101" customWidth="1"/>
    <col min="10766" max="10766" width="8.140625" style="1101" customWidth="1"/>
    <col min="10767" max="10767" width="8.5703125" style="1101" customWidth="1"/>
    <col min="10768" max="10768" width="10.7109375" style="1101" customWidth="1"/>
    <col min="10769" max="10769" width="9.7109375" style="1101" customWidth="1"/>
    <col min="10770" max="10770" width="9.28515625" style="1101" customWidth="1"/>
    <col min="10771" max="10771" width="12.28515625" style="1101" customWidth="1"/>
    <col min="10772" max="10772" width="9" style="1101" customWidth="1"/>
    <col min="10773" max="10773" width="10.42578125" style="1101" customWidth="1"/>
    <col min="10774" max="10774" width="15.42578125" style="1101" customWidth="1"/>
    <col min="10775" max="10775" width="9.85546875" style="1101" customWidth="1"/>
    <col min="10776" max="10776" width="14.7109375" style="1101" customWidth="1"/>
    <col min="10777" max="10777" width="8.140625" style="1101" customWidth="1"/>
    <col min="10778" max="10778" width="9" style="1101" customWidth="1"/>
    <col min="10779" max="10779" width="7.5703125" style="1101" customWidth="1"/>
    <col min="10780" max="10780" width="16" style="1101" customWidth="1"/>
    <col min="10781" max="10781" width="18.140625" style="1101" customWidth="1"/>
    <col min="10782" max="10782" width="7.85546875" style="1101" customWidth="1"/>
    <col min="10783" max="10783" width="7.42578125" style="1101" customWidth="1"/>
    <col min="10784" max="10784" width="14" style="1101" bestFit="1" customWidth="1"/>
    <col min="10785" max="10785" width="14.42578125" style="1101" customWidth="1"/>
    <col min="10786" max="11008" width="9.140625" style="1101"/>
    <col min="11009" max="11009" width="0" style="1101" hidden="1" customWidth="1"/>
    <col min="11010" max="11010" width="2" style="1101" customWidth="1"/>
    <col min="11011" max="11011" width="4" style="1101" customWidth="1"/>
    <col min="11012" max="11012" width="26.28515625" style="1101" customWidth="1"/>
    <col min="11013" max="11013" width="2.140625" style="1101" customWidth="1"/>
    <col min="11014" max="11014" width="24.7109375" style="1101" customWidth="1"/>
    <col min="11015" max="11015" width="22.140625" style="1101" customWidth="1"/>
    <col min="11016" max="11016" width="15.7109375" style="1101" customWidth="1"/>
    <col min="11017" max="11017" width="16.7109375" style="1101" customWidth="1"/>
    <col min="11018" max="11018" width="8.42578125" style="1101" customWidth="1"/>
    <col min="11019" max="11019" width="17.42578125" style="1101" customWidth="1"/>
    <col min="11020" max="11021" width="8" style="1101" customWidth="1"/>
    <col min="11022" max="11022" width="8.140625" style="1101" customWidth="1"/>
    <col min="11023" max="11023" width="8.5703125" style="1101" customWidth="1"/>
    <col min="11024" max="11024" width="10.7109375" style="1101" customWidth="1"/>
    <col min="11025" max="11025" width="9.7109375" style="1101" customWidth="1"/>
    <col min="11026" max="11026" width="9.28515625" style="1101" customWidth="1"/>
    <col min="11027" max="11027" width="12.28515625" style="1101" customWidth="1"/>
    <col min="11028" max="11028" width="9" style="1101" customWidth="1"/>
    <col min="11029" max="11029" width="10.42578125" style="1101" customWidth="1"/>
    <col min="11030" max="11030" width="15.42578125" style="1101" customWidth="1"/>
    <col min="11031" max="11031" width="9.85546875" style="1101" customWidth="1"/>
    <col min="11032" max="11032" width="14.7109375" style="1101" customWidth="1"/>
    <col min="11033" max="11033" width="8.140625" style="1101" customWidth="1"/>
    <col min="11034" max="11034" width="9" style="1101" customWidth="1"/>
    <col min="11035" max="11035" width="7.5703125" style="1101" customWidth="1"/>
    <col min="11036" max="11036" width="16" style="1101" customWidth="1"/>
    <col min="11037" max="11037" width="18.140625" style="1101" customWidth="1"/>
    <col min="11038" max="11038" width="7.85546875" style="1101" customWidth="1"/>
    <col min="11039" max="11039" width="7.42578125" style="1101" customWidth="1"/>
    <col min="11040" max="11040" width="14" style="1101" bestFit="1" customWidth="1"/>
    <col min="11041" max="11041" width="14.42578125" style="1101" customWidth="1"/>
    <col min="11042" max="11264" width="9.140625" style="1101"/>
    <col min="11265" max="11265" width="0" style="1101" hidden="1" customWidth="1"/>
    <col min="11266" max="11266" width="2" style="1101" customWidth="1"/>
    <col min="11267" max="11267" width="4" style="1101" customWidth="1"/>
    <col min="11268" max="11268" width="26.28515625" style="1101" customWidth="1"/>
    <col min="11269" max="11269" width="2.140625" style="1101" customWidth="1"/>
    <col min="11270" max="11270" width="24.7109375" style="1101" customWidth="1"/>
    <col min="11271" max="11271" width="22.140625" style="1101" customWidth="1"/>
    <col min="11272" max="11272" width="15.7109375" style="1101" customWidth="1"/>
    <col min="11273" max="11273" width="16.7109375" style="1101" customWidth="1"/>
    <col min="11274" max="11274" width="8.42578125" style="1101" customWidth="1"/>
    <col min="11275" max="11275" width="17.42578125" style="1101" customWidth="1"/>
    <col min="11276" max="11277" width="8" style="1101" customWidth="1"/>
    <col min="11278" max="11278" width="8.140625" style="1101" customWidth="1"/>
    <col min="11279" max="11279" width="8.5703125" style="1101" customWidth="1"/>
    <col min="11280" max="11280" width="10.7109375" style="1101" customWidth="1"/>
    <col min="11281" max="11281" width="9.7109375" style="1101" customWidth="1"/>
    <col min="11282" max="11282" width="9.28515625" style="1101" customWidth="1"/>
    <col min="11283" max="11283" width="12.28515625" style="1101" customWidth="1"/>
    <col min="11284" max="11284" width="9" style="1101" customWidth="1"/>
    <col min="11285" max="11285" width="10.42578125" style="1101" customWidth="1"/>
    <col min="11286" max="11286" width="15.42578125" style="1101" customWidth="1"/>
    <col min="11287" max="11287" width="9.85546875" style="1101" customWidth="1"/>
    <col min="11288" max="11288" width="14.7109375" style="1101" customWidth="1"/>
    <col min="11289" max="11289" width="8.140625" style="1101" customWidth="1"/>
    <col min="11290" max="11290" width="9" style="1101" customWidth="1"/>
    <col min="11291" max="11291" width="7.5703125" style="1101" customWidth="1"/>
    <col min="11292" max="11292" width="16" style="1101" customWidth="1"/>
    <col min="11293" max="11293" width="18.140625" style="1101" customWidth="1"/>
    <col min="11294" max="11294" width="7.85546875" style="1101" customWidth="1"/>
    <col min="11295" max="11295" width="7.42578125" style="1101" customWidth="1"/>
    <col min="11296" max="11296" width="14" style="1101" bestFit="1" customWidth="1"/>
    <col min="11297" max="11297" width="14.42578125" style="1101" customWidth="1"/>
    <col min="11298" max="11520" width="9.140625" style="1101"/>
    <col min="11521" max="11521" width="0" style="1101" hidden="1" customWidth="1"/>
    <col min="11522" max="11522" width="2" style="1101" customWidth="1"/>
    <col min="11523" max="11523" width="4" style="1101" customWidth="1"/>
    <col min="11524" max="11524" width="26.28515625" style="1101" customWidth="1"/>
    <col min="11525" max="11525" width="2.140625" style="1101" customWidth="1"/>
    <col min="11526" max="11526" width="24.7109375" style="1101" customWidth="1"/>
    <col min="11527" max="11527" width="22.140625" style="1101" customWidth="1"/>
    <col min="11528" max="11528" width="15.7109375" style="1101" customWidth="1"/>
    <col min="11529" max="11529" width="16.7109375" style="1101" customWidth="1"/>
    <col min="11530" max="11530" width="8.42578125" style="1101" customWidth="1"/>
    <col min="11531" max="11531" width="17.42578125" style="1101" customWidth="1"/>
    <col min="11532" max="11533" width="8" style="1101" customWidth="1"/>
    <col min="11534" max="11534" width="8.140625" style="1101" customWidth="1"/>
    <col min="11535" max="11535" width="8.5703125" style="1101" customWidth="1"/>
    <col min="11536" max="11536" width="10.7109375" style="1101" customWidth="1"/>
    <col min="11537" max="11537" width="9.7109375" style="1101" customWidth="1"/>
    <col min="11538" max="11538" width="9.28515625" style="1101" customWidth="1"/>
    <col min="11539" max="11539" width="12.28515625" style="1101" customWidth="1"/>
    <col min="11540" max="11540" width="9" style="1101" customWidth="1"/>
    <col min="11541" max="11541" width="10.42578125" style="1101" customWidth="1"/>
    <col min="11542" max="11542" width="15.42578125" style="1101" customWidth="1"/>
    <col min="11543" max="11543" width="9.85546875" style="1101" customWidth="1"/>
    <col min="11544" max="11544" width="14.7109375" style="1101" customWidth="1"/>
    <col min="11545" max="11545" width="8.140625" style="1101" customWidth="1"/>
    <col min="11546" max="11546" width="9" style="1101" customWidth="1"/>
    <col min="11547" max="11547" width="7.5703125" style="1101" customWidth="1"/>
    <col min="11548" max="11548" width="16" style="1101" customWidth="1"/>
    <col min="11549" max="11549" width="18.140625" style="1101" customWidth="1"/>
    <col min="11550" max="11550" width="7.85546875" style="1101" customWidth="1"/>
    <col min="11551" max="11551" width="7.42578125" style="1101" customWidth="1"/>
    <col min="11552" max="11552" width="14" style="1101" bestFit="1" customWidth="1"/>
    <col min="11553" max="11553" width="14.42578125" style="1101" customWidth="1"/>
    <col min="11554" max="11776" width="9.140625" style="1101"/>
    <col min="11777" max="11777" width="0" style="1101" hidden="1" customWidth="1"/>
    <col min="11778" max="11778" width="2" style="1101" customWidth="1"/>
    <col min="11779" max="11779" width="4" style="1101" customWidth="1"/>
    <col min="11780" max="11780" width="26.28515625" style="1101" customWidth="1"/>
    <col min="11781" max="11781" width="2.140625" style="1101" customWidth="1"/>
    <col min="11782" max="11782" width="24.7109375" style="1101" customWidth="1"/>
    <col min="11783" max="11783" width="22.140625" style="1101" customWidth="1"/>
    <col min="11784" max="11784" width="15.7109375" style="1101" customWidth="1"/>
    <col min="11785" max="11785" width="16.7109375" style="1101" customWidth="1"/>
    <col min="11786" max="11786" width="8.42578125" style="1101" customWidth="1"/>
    <col min="11787" max="11787" width="17.42578125" style="1101" customWidth="1"/>
    <col min="11788" max="11789" width="8" style="1101" customWidth="1"/>
    <col min="11790" max="11790" width="8.140625" style="1101" customWidth="1"/>
    <col min="11791" max="11791" width="8.5703125" style="1101" customWidth="1"/>
    <col min="11792" max="11792" width="10.7109375" style="1101" customWidth="1"/>
    <col min="11793" max="11793" width="9.7109375" style="1101" customWidth="1"/>
    <col min="11794" max="11794" width="9.28515625" style="1101" customWidth="1"/>
    <col min="11795" max="11795" width="12.28515625" style="1101" customWidth="1"/>
    <col min="11796" max="11796" width="9" style="1101" customWidth="1"/>
    <col min="11797" max="11797" width="10.42578125" style="1101" customWidth="1"/>
    <col min="11798" max="11798" width="15.42578125" style="1101" customWidth="1"/>
    <col min="11799" max="11799" width="9.85546875" style="1101" customWidth="1"/>
    <col min="11800" max="11800" width="14.7109375" style="1101" customWidth="1"/>
    <col min="11801" max="11801" width="8.140625" style="1101" customWidth="1"/>
    <col min="11802" max="11802" width="9" style="1101" customWidth="1"/>
    <col min="11803" max="11803" width="7.5703125" style="1101" customWidth="1"/>
    <col min="11804" max="11804" width="16" style="1101" customWidth="1"/>
    <col min="11805" max="11805" width="18.140625" style="1101" customWidth="1"/>
    <col min="11806" max="11806" width="7.85546875" style="1101" customWidth="1"/>
    <col min="11807" max="11807" width="7.42578125" style="1101" customWidth="1"/>
    <col min="11808" max="11808" width="14" style="1101" bestFit="1" customWidth="1"/>
    <col min="11809" max="11809" width="14.42578125" style="1101" customWidth="1"/>
    <col min="11810" max="12032" width="9.140625" style="1101"/>
    <col min="12033" max="12033" width="0" style="1101" hidden="1" customWidth="1"/>
    <col min="12034" max="12034" width="2" style="1101" customWidth="1"/>
    <col min="12035" max="12035" width="4" style="1101" customWidth="1"/>
    <col min="12036" max="12036" width="26.28515625" style="1101" customWidth="1"/>
    <col min="12037" max="12037" width="2.140625" style="1101" customWidth="1"/>
    <col min="12038" max="12038" width="24.7109375" style="1101" customWidth="1"/>
    <col min="12039" max="12039" width="22.140625" style="1101" customWidth="1"/>
    <col min="12040" max="12040" width="15.7109375" style="1101" customWidth="1"/>
    <col min="12041" max="12041" width="16.7109375" style="1101" customWidth="1"/>
    <col min="12042" max="12042" width="8.42578125" style="1101" customWidth="1"/>
    <col min="12043" max="12043" width="17.42578125" style="1101" customWidth="1"/>
    <col min="12044" max="12045" width="8" style="1101" customWidth="1"/>
    <col min="12046" max="12046" width="8.140625" style="1101" customWidth="1"/>
    <col min="12047" max="12047" width="8.5703125" style="1101" customWidth="1"/>
    <col min="12048" max="12048" width="10.7109375" style="1101" customWidth="1"/>
    <col min="12049" max="12049" width="9.7109375" style="1101" customWidth="1"/>
    <col min="12050" max="12050" width="9.28515625" style="1101" customWidth="1"/>
    <col min="12051" max="12051" width="12.28515625" style="1101" customWidth="1"/>
    <col min="12052" max="12052" width="9" style="1101" customWidth="1"/>
    <col min="12053" max="12053" width="10.42578125" style="1101" customWidth="1"/>
    <col min="12054" max="12054" width="15.42578125" style="1101" customWidth="1"/>
    <col min="12055" max="12055" width="9.85546875" style="1101" customWidth="1"/>
    <col min="12056" max="12056" width="14.7109375" style="1101" customWidth="1"/>
    <col min="12057" max="12057" width="8.140625" style="1101" customWidth="1"/>
    <col min="12058" max="12058" width="9" style="1101" customWidth="1"/>
    <col min="12059" max="12059" width="7.5703125" style="1101" customWidth="1"/>
    <col min="12060" max="12060" width="16" style="1101" customWidth="1"/>
    <col min="12061" max="12061" width="18.140625" style="1101" customWidth="1"/>
    <col min="12062" max="12062" width="7.85546875" style="1101" customWidth="1"/>
    <col min="12063" max="12063" width="7.42578125" style="1101" customWidth="1"/>
    <col min="12064" max="12064" width="14" style="1101" bestFit="1" customWidth="1"/>
    <col min="12065" max="12065" width="14.42578125" style="1101" customWidth="1"/>
    <col min="12066" max="12288" width="9.140625" style="1101"/>
    <col min="12289" max="12289" width="0" style="1101" hidden="1" customWidth="1"/>
    <col min="12290" max="12290" width="2" style="1101" customWidth="1"/>
    <col min="12291" max="12291" width="4" style="1101" customWidth="1"/>
    <col min="12292" max="12292" width="26.28515625" style="1101" customWidth="1"/>
    <col min="12293" max="12293" width="2.140625" style="1101" customWidth="1"/>
    <col min="12294" max="12294" width="24.7109375" style="1101" customWidth="1"/>
    <col min="12295" max="12295" width="22.140625" style="1101" customWidth="1"/>
    <col min="12296" max="12296" width="15.7109375" style="1101" customWidth="1"/>
    <col min="12297" max="12297" width="16.7109375" style="1101" customWidth="1"/>
    <col min="12298" max="12298" width="8.42578125" style="1101" customWidth="1"/>
    <col min="12299" max="12299" width="17.42578125" style="1101" customWidth="1"/>
    <col min="12300" max="12301" width="8" style="1101" customWidth="1"/>
    <col min="12302" max="12302" width="8.140625" style="1101" customWidth="1"/>
    <col min="12303" max="12303" width="8.5703125" style="1101" customWidth="1"/>
    <col min="12304" max="12304" width="10.7109375" style="1101" customWidth="1"/>
    <col min="12305" max="12305" width="9.7109375" style="1101" customWidth="1"/>
    <col min="12306" max="12306" width="9.28515625" style="1101" customWidth="1"/>
    <col min="12307" max="12307" width="12.28515625" style="1101" customWidth="1"/>
    <col min="12308" max="12308" width="9" style="1101" customWidth="1"/>
    <col min="12309" max="12309" width="10.42578125" style="1101" customWidth="1"/>
    <col min="12310" max="12310" width="15.42578125" style="1101" customWidth="1"/>
    <col min="12311" max="12311" width="9.85546875" style="1101" customWidth="1"/>
    <col min="12312" max="12312" width="14.7109375" style="1101" customWidth="1"/>
    <col min="12313" max="12313" width="8.140625" style="1101" customWidth="1"/>
    <col min="12314" max="12314" width="9" style="1101" customWidth="1"/>
    <col min="12315" max="12315" width="7.5703125" style="1101" customWidth="1"/>
    <col min="12316" max="12316" width="16" style="1101" customWidth="1"/>
    <col min="12317" max="12317" width="18.140625" style="1101" customWidth="1"/>
    <col min="12318" max="12318" width="7.85546875" style="1101" customWidth="1"/>
    <col min="12319" max="12319" width="7.42578125" style="1101" customWidth="1"/>
    <col min="12320" max="12320" width="14" style="1101" bestFit="1" customWidth="1"/>
    <col min="12321" max="12321" width="14.42578125" style="1101" customWidth="1"/>
    <col min="12322" max="12544" width="9.140625" style="1101"/>
    <col min="12545" max="12545" width="0" style="1101" hidden="1" customWidth="1"/>
    <col min="12546" max="12546" width="2" style="1101" customWidth="1"/>
    <col min="12547" max="12547" width="4" style="1101" customWidth="1"/>
    <col min="12548" max="12548" width="26.28515625" style="1101" customWidth="1"/>
    <col min="12549" max="12549" width="2.140625" style="1101" customWidth="1"/>
    <col min="12550" max="12550" width="24.7109375" style="1101" customWidth="1"/>
    <col min="12551" max="12551" width="22.140625" style="1101" customWidth="1"/>
    <col min="12552" max="12552" width="15.7109375" style="1101" customWidth="1"/>
    <col min="12553" max="12553" width="16.7109375" style="1101" customWidth="1"/>
    <col min="12554" max="12554" width="8.42578125" style="1101" customWidth="1"/>
    <col min="12555" max="12555" width="17.42578125" style="1101" customWidth="1"/>
    <col min="12556" max="12557" width="8" style="1101" customWidth="1"/>
    <col min="12558" max="12558" width="8.140625" style="1101" customWidth="1"/>
    <col min="12559" max="12559" width="8.5703125" style="1101" customWidth="1"/>
    <col min="12560" max="12560" width="10.7109375" style="1101" customWidth="1"/>
    <col min="12561" max="12561" width="9.7109375" style="1101" customWidth="1"/>
    <col min="12562" max="12562" width="9.28515625" style="1101" customWidth="1"/>
    <col min="12563" max="12563" width="12.28515625" style="1101" customWidth="1"/>
    <col min="12564" max="12564" width="9" style="1101" customWidth="1"/>
    <col min="12565" max="12565" width="10.42578125" style="1101" customWidth="1"/>
    <col min="12566" max="12566" width="15.42578125" style="1101" customWidth="1"/>
    <col min="12567" max="12567" width="9.85546875" style="1101" customWidth="1"/>
    <col min="12568" max="12568" width="14.7109375" style="1101" customWidth="1"/>
    <col min="12569" max="12569" width="8.140625" style="1101" customWidth="1"/>
    <col min="12570" max="12570" width="9" style="1101" customWidth="1"/>
    <col min="12571" max="12571" width="7.5703125" style="1101" customWidth="1"/>
    <col min="12572" max="12572" width="16" style="1101" customWidth="1"/>
    <col min="12573" max="12573" width="18.140625" style="1101" customWidth="1"/>
    <col min="12574" max="12574" width="7.85546875" style="1101" customWidth="1"/>
    <col min="12575" max="12575" width="7.42578125" style="1101" customWidth="1"/>
    <col min="12576" max="12576" width="14" style="1101" bestFit="1" customWidth="1"/>
    <col min="12577" max="12577" width="14.42578125" style="1101" customWidth="1"/>
    <col min="12578" max="12800" width="9.140625" style="1101"/>
    <col min="12801" max="12801" width="0" style="1101" hidden="1" customWidth="1"/>
    <col min="12802" max="12802" width="2" style="1101" customWidth="1"/>
    <col min="12803" max="12803" width="4" style="1101" customWidth="1"/>
    <col min="12804" max="12804" width="26.28515625" style="1101" customWidth="1"/>
    <col min="12805" max="12805" width="2.140625" style="1101" customWidth="1"/>
    <col min="12806" max="12806" width="24.7109375" style="1101" customWidth="1"/>
    <col min="12807" max="12807" width="22.140625" style="1101" customWidth="1"/>
    <col min="12808" max="12808" width="15.7109375" style="1101" customWidth="1"/>
    <col min="12809" max="12809" width="16.7109375" style="1101" customWidth="1"/>
    <col min="12810" max="12810" width="8.42578125" style="1101" customWidth="1"/>
    <col min="12811" max="12811" width="17.42578125" style="1101" customWidth="1"/>
    <col min="12812" max="12813" width="8" style="1101" customWidth="1"/>
    <col min="12814" max="12814" width="8.140625" style="1101" customWidth="1"/>
    <col min="12815" max="12815" width="8.5703125" style="1101" customWidth="1"/>
    <col min="12816" max="12816" width="10.7109375" style="1101" customWidth="1"/>
    <col min="12817" max="12817" width="9.7109375" style="1101" customWidth="1"/>
    <col min="12818" max="12818" width="9.28515625" style="1101" customWidth="1"/>
    <col min="12819" max="12819" width="12.28515625" style="1101" customWidth="1"/>
    <col min="12820" max="12820" width="9" style="1101" customWidth="1"/>
    <col min="12821" max="12821" width="10.42578125" style="1101" customWidth="1"/>
    <col min="12822" max="12822" width="15.42578125" style="1101" customWidth="1"/>
    <col min="12823" max="12823" width="9.85546875" style="1101" customWidth="1"/>
    <col min="12824" max="12824" width="14.7109375" style="1101" customWidth="1"/>
    <col min="12825" max="12825" width="8.140625" style="1101" customWidth="1"/>
    <col min="12826" max="12826" width="9" style="1101" customWidth="1"/>
    <col min="12827" max="12827" width="7.5703125" style="1101" customWidth="1"/>
    <col min="12828" max="12828" width="16" style="1101" customWidth="1"/>
    <col min="12829" max="12829" width="18.140625" style="1101" customWidth="1"/>
    <col min="12830" max="12830" width="7.85546875" style="1101" customWidth="1"/>
    <col min="12831" max="12831" width="7.42578125" style="1101" customWidth="1"/>
    <col min="12832" max="12832" width="14" style="1101" bestFit="1" customWidth="1"/>
    <col min="12833" max="12833" width="14.42578125" style="1101" customWidth="1"/>
    <col min="12834" max="13056" width="9.140625" style="1101"/>
    <col min="13057" max="13057" width="0" style="1101" hidden="1" customWidth="1"/>
    <col min="13058" max="13058" width="2" style="1101" customWidth="1"/>
    <col min="13059" max="13059" width="4" style="1101" customWidth="1"/>
    <col min="13060" max="13060" width="26.28515625" style="1101" customWidth="1"/>
    <col min="13061" max="13061" width="2.140625" style="1101" customWidth="1"/>
    <col min="13062" max="13062" width="24.7109375" style="1101" customWidth="1"/>
    <col min="13063" max="13063" width="22.140625" style="1101" customWidth="1"/>
    <col min="13064" max="13064" width="15.7109375" style="1101" customWidth="1"/>
    <col min="13065" max="13065" width="16.7109375" style="1101" customWidth="1"/>
    <col min="13066" max="13066" width="8.42578125" style="1101" customWidth="1"/>
    <col min="13067" max="13067" width="17.42578125" style="1101" customWidth="1"/>
    <col min="13068" max="13069" width="8" style="1101" customWidth="1"/>
    <col min="13070" max="13070" width="8.140625" style="1101" customWidth="1"/>
    <col min="13071" max="13071" width="8.5703125" style="1101" customWidth="1"/>
    <col min="13072" max="13072" width="10.7109375" style="1101" customWidth="1"/>
    <col min="13073" max="13073" width="9.7109375" style="1101" customWidth="1"/>
    <col min="13074" max="13074" width="9.28515625" style="1101" customWidth="1"/>
    <col min="13075" max="13075" width="12.28515625" style="1101" customWidth="1"/>
    <col min="13076" max="13076" width="9" style="1101" customWidth="1"/>
    <col min="13077" max="13077" width="10.42578125" style="1101" customWidth="1"/>
    <col min="13078" max="13078" width="15.42578125" style="1101" customWidth="1"/>
    <col min="13079" max="13079" width="9.85546875" style="1101" customWidth="1"/>
    <col min="13080" max="13080" width="14.7109375" style="1101" customWidth="1"/>
    <col min="13081" max="13081" width="8.140625" style="1101" customWidth="1"/>
    <col min="13082" max="13082" width="9" style="1101" customWidth="1"/>
    <col min="13083" max="13083" width="7.5703125" style="1101" customWidth="1"/>
    <col min="13084" max="13084" width="16" style="1101" customWidth="1"/>
    <col min="13085" max="13085" width="18.140625" style="1101" customWidth="1"/>
    <col min="13086" max="13086" width="7.85546875" style="1101" customWidth="1"/>
    <col min="13087" max="13087" width="7.42578125" style="1101" customWidth="1"/>
    <col min="13088" max="13088" width="14" style="1101" bestFit="1" customWidth="1"/>
    <col min="13089" max="13089" width="14.42578125" style="1101" customWidth="1"/>
    <col min="13090" max="13312" width="9.140625" style="1101"/>
    <col min="13313" max="13313" width="0" style="1101" hidden="1" customWidth="1"/>
    <col min="13314" max="13314" width="2" style="1101" customWidth="1"/>
    <col min="13315" max="13315" width="4" style="1101" customWidth="1"/>
    <col min="13316" max="13316" width="26.28515625" style="1101" customWidth="1"/>
    <col min="13317" max="13317" width="2.140625" style="1101" customWidth="1"/>
    <col min="13318" max="13318" width="24.7109375" style="1101" customWidth="1"/>
    <col min="13319" max="13319" width="22.140625" style="1101" customWidth="1"/>
    <col min="13320" max="13320" width="15.7109375" style="1101" customWidth="1"/>
    <col min="13321" max="13321" width="16.7109375" style="1101" customWidth="1"/>
    <col min="13322" max="13322" width="8.42578125" style="1101" customWidth="1"/>
    <col min="13323" max="13323" width="17.42578125" style="1101" customWidth="1"/>
    <col min="13324" max="13325" width="8" style="1101" customWidth="1"/>
    <col min="13326" max="13326" width="8.140625" style="1101" customWidth="1"/>
    <col min="13327" max="13327" width="8.5703125" style="1101" customWidth="1"/>
    <col min="13328" max="13328" width="10.7109375" style="1101" customWidth="1"/>
    <col min="13329" max="13329" width="9.7109375" style="1101" customWidth="1"/>
    <col min="13330" max="13330" width="9.28515625" style="1101" customWidth="1"/>
    <col min="13331" max="13331" width="12.28515625" style="1101" customWidth="1"/>
    <col min="13332" max="13332" width="9" style="1101" customWidth="1"/>
    <col min="13333" max="13333" width="10.42578125" style="1101" customWidth="1"/>
    <col min="13334" max="13334" width="15.42578125" style="1101" customWidth="1"/>
    <col min="13335" max="13335" width="9.85546875" style="1101" customWidth="1"/>
    <col min="13336" max="13336" width="14.7109375" style="1101" customWidth="1"/>
    <col min="13337" max="13337" width="8.140625" style="1101" customWidth="1"/>
    <col min="13338" max="13338" width="9" style="1101" customWidth="1"/>
    <col min="13339" max="13339" width="7.5703125" style="1101" customWidth="1"/>
    <col min="13340" max="13340" width="16" style="1101" customWidth="1"/>
    <col min="13341" max="13341" width="18.140625" style="1101" customWidth="1"/>
    <col min="13342" max="13342" width="7.85546875" style="1101" customWidth="1"/>
    <col min="13343" max="13343" width="7.42578125" style="1101" customWidth="1"/>
    <col min="13344" max="13344" width="14" style="1101" bestFit="1" customWidth="1"/>
    <col min="13345" max="13345" width="14.42578125" style="1101" customWidth="1"/>
    <col min="13346" max="13568" width="9.140625" style="1101"/>
    <col min="13569" max="13569" width="0" style="1101" hidden="1" customWidth="1"/>
    <col min="13570" max="13570" width="2" style="1101" customWidth="1"/>
    <col min="13571" max="13571" width="4" style="1101" customWidth="1"/>
    <col min="13572" max="13572" width="26.28515625" style="1101" customWidth="1"/>
    <col min="13573" max="13573" width="2.140625" style="1101" customWidth="1"/>
    <col min="13574" max="13574" width="24.7109375" style="1101" customWidth="1"/>
    <col min="13575" max="13575" width="22.140625" style="1101" customWidth="1"/>
    <col min="13576" max="13576" width="15.7109375" style="1101" customWidth="1"/>
    <col min="13577" max="13577" width="16.7109375" style="1101" customWidth="1"/>
    <col min="13578" max="13578" width="8.42578125" style="1101" customWidth="1"/>
    <col min="13579" max="13579" width="17.42578125" style="1101" customWidth="1"/>
    <col min="13580" max="13581" width="8" style="1101" customWidth="1"/>
    <col min="13582" max="13582" width="8.140625" style="1101" customWidth="1"/>
    <col min="13583" max="13583" width="8.5703125" style="1101" customWidth="1"/>
    <col min="13584" max="13584" width="10.7109375" style="1101" customWidth="1"/>
    <col min="13585" max="13585" width="9.7109375" style="1101" customWidth="1"/>
    <col min="13586" max="13586" width="9.28515625" style="1101" customWidth="1"/>
    <col min="13587" max="13587" width="12.28515625" style="1101" customWidth="1"/>
    <col min="13588" max="13588" width="9" style="1101" customWidth="1"/>
    <col min="13589" max="13589" width="10.42578125" style="1101" customWidth="1"/>
    <col min="13590" max="13590" width="15.42578125" style="1101" customWidth="1"/>
    <col min="13591" max="13591" width="9.85546875" style="1101" customWidth="1"/>
    <col min="13592" max="13592" width="14.7109375" style="1101" customWidth="1"/>
    <col min="13593" max="13593" width="8.140625" style="1101" customWidth="1"/>
    <col min="13594" max="13594" width="9" style="1101" customWidth="1"/>
    <col min="13595" max="13595" width="7.5703125" style="1101" customWidth="1"/>
    <col min="13596" max="13596" width="16" style="1101" customWidth="1"/>
    <col min="13597" max="13597" width="18.140625" style="1101" customWidth="1"/>
    <col min="13598" max="13598" width="7.85546875" style="1101" customWidth="1"/>
    <col min="13599" max="13599" width="7.42578125" style="1101" customWidth="1"/>
    <col min="13600" max="13600" width="14" style="1101" bestFit="1" customWidth="1"/>
    <col min="13601" max="13601" width="14.42578125" style="1101" customWidth="1"/>
    <col min="13602" max="13824" width="9.140625" style="1101"/>
    <col min="13825" max="13825" width="0" style="1101" hidden="1" customWidth="1"/>
    <col min="13826" max="13826" width="2" style="1101" customWidth="1"/>
    <col min="13827" max="13827" width="4" style="1101" customWidth="1"/>
    <col min="13828" max="13828" width="26.28515625" style="1101" customWidth="1"/>
    <col min="13829" max="13829" width="2.140625" style="1101" customWidth="1"/>
    <col min="13830" max="13830" width="24.7109375" style="1101" customWidth="1"/>
    <col min="13831" max="13831" width="22.140625" style="1101" customWidth="1"/>
    <col min="13832" max="13832" width="15.7109375" style="1101" customWidth="1"/>
    <col min="13833" max="13833" width="16.7109375" style="1101" customWidth="1"/>
    <col min="13834" max="13834" width="8.42578125" style="1101" customWidth="1"/>
    <col min="13835" max="13835" width="17.42578125" style="1101" customWidth="1"/>
    <col min="13836" max="13837" width="8" style="1101" customWidth="1"/>
    <col min="13838" max="13838" width="8.140625" style="1101" customWidth="1"/>
    <col min="13839" max="13839" width="8.5703125" style="1101" customWidth="1"/>
    <col min="13840" max="13840" width="10.7109375" style="1101" customWidth="1"/>
    <col min="13841" max="13841" width="9.7109375" style="1101" customWidth="1"/>
    <col min="13842" max="13842" width="9.28515625" style="1101" customWidth="1"/>
    <col min="13843" max="13843" width="12.28515625" style="1101" customWidth="1"/>
    <col min="13844" max="13844" width="9" style="1101" customWidth="1"/>
    <col min="13845" max="13845" width="10.42578125" style="1101" customWidth="1"/>
    <col min="13846" max="13846" width="15.42578125" style="1101" customWidth="1"/>
    <col min="13847" max="13847" width="9.85546875" style="1101" customWidth="1"/>
    <col min="13848" max="13848" width="14.7109375" style="1101" customWidth="1"/>
    <col min="13849" max="13849" width="8.140625" style="1101" customWidth="1"/>
    <col min="13850" max="13850" width="9" style="1101" customWidth="1"/>
    <col min="13851" max="13851" width="7.5703125" style="1101" customWidth="1"/>
    <col min="13852" max="13852" width="16" style="1101" customWidth="1"/>
    <col min="13853" max="13853" width="18.140625" style="1101" customWidth="1"/>
    <col min="13854" max="13854" width="7.85546875" style="1101" customWidth="1"/>
    <col min="13855" max="13855" width="7.42578125" style="1101" customWidth="1"/>
    <col min="13856" max="13856" width="14" style="1101" bestFit="1" customWidth="1"/>
    <col min="13857" max="13857" width="14.42578125" style="1101" customWidth="1"/>
    <col min="13858" max="14080" width="9.140625" style="1101"/>
    <col min="14081" max="14081" width="0" style="1101" hidden="1" customWidth="1"/>
    <col min="14082" max="14082" width="2" style="1101" customWidth="1"/>
    <col min="14083" max="14083" width="4" style="1101" customWidth="1"/>
    <col min="14084" max="14084" width="26.28515625" style="1101" customWidth="1"/>
    <col min="14085" max="14085" width="2.140625" style="1101" customWidth="1"/>
    <col min="14086" max="14086" width="24.7109375" style="1101" customWidth="1"/>
    <col min="14087" max="14087" width="22.140625" style="1101" customWidth="1"/>
    <col min="14088" max="14088" width="15.7109375" style="1101" customWidth="1"/>
    <col min="14089" max="14089" width="16.7109375" style="1101" customWidth="1"/>
    <col min="14090" max="14090" width="8.42578125" style="1101" customWidth="1"/>
    <col min="14091" max="14091" width="17.42578125" style="1101" customWidth="1"/>
    <col min="14092" max="14093" width="8" style="1101" customWidth="1"/>
    <col min="14094" max="14094" width="8.140625" style="1101" customWidth="1"/>
    <col min="14095" max="14095" width="8.5703125" style="1101" customWidth="1"/>
    <col min="14096" max="14096" width="10.7109375" style="1101" customWidth="1"/>
    <col min="14097" max="14097" width="9.7109375" style="1101" customWidth="1"/>
    <col min="14098" max="14098" width="9.28515625" style="1101" customWidth="1"/>
    <col min="14099" max="14099" width="12.28515625" style="1101" customWidth="1"/>
    <col min="14100" max="14100" width="9" style="1101" customWidth="1"/>
    <col min="14101" max="14101" width="10.42578125" style="1101" customWidth="1"/>
    <col min="14102" max="14102" width="15.42578125" style="1101" customWidth="1"/>
    <col min="14103" max="14103" width="9.85546875" style="1101" customWidth="1"/>
    <col min="14104" max="14104" width="14.7109375" style="1101" customWidth="1"/>
    <col min="14105" max="14105" width="8.140625" style="1101" customWidth="1"/>
    <col min="14106" max="14106" width="9" style="1101" customWidth="1"/>
    <col min="14107" max="14107" width="7.5703125" style="1101" customWidth="1"/>
    <col min="14108" max="14108" width="16" style="1101" customWidth="1"/>
    <col min="14109" max="14109" width="18.140625" style="1101" customWidth="1"/>
    <col min="14110" max="14110" width="7.85546875" style="1101" customWidth="1"/>
    <col min="14111" max="14111" width="7.42578125" style="1101" customWidth="1"/>
    <col min="14112" max="14112" width="14" style="1101" bestFit="1" customWidth="1"/>
    <col min="14113" max="14113" width="14.42578125" style="1101" customWidth="1"/>
    <col min="14114" max="14336" width="9.140625" style="1101"/>
    <col min="14337" max="14337" width="0" style="1101" hidden="1" customWidth="1"/>
    <col min="14338" max="14338" width="2" style="1101" customWidth="1"/>
    <col min="14339" max="14339" width="4" style="1101" customWidth="1"/>
    <col min="14340" max="14340" width="26.28515625" style="1101" customWidth="1"/>
    <col min="14341" max="14341" width="2.140625" style="1101" customWidth="1"/>
    <col min="14342" max="14342" width="24.7109375" style="1101" customWidth="1"/>
    <col min="14343" max="14343" width="22.140625" style="1101" customWidth="1"/>
    <col min="14344" max="14344" width="15.7109375" style="1101" customWidth="1"/>
    <col min="14345" max="14345" width="16.7109375" style="1101" customWidth="1"/>
    <col min="14346" max="14346" width="8.42578125" style="1101" customWidth="1"/>
    <col min="14347" max="14347" width="17.42578125" style="1101" customWidth="1"/>
    <col min="14348" max="14349" width="8" style="1101" customWidth="1"/>
    <col min="14350" max="14350" width="8.140625" style="1101" customWidth="1"/>
    <col min="14351" max="14351" width="8.5703125" style="1101" customWidth="1"/>
    <col min="14352" max="14352" width="10.7109375" style="1101" customWidth="1"/>
    <col min="14353" max="14353" width="9.7109375" style="1101" customWidth="1"/>
    <col min="14354" max="14354" width="9.28515625" style="1101" customWidth="1"/>
    <col min="14355" max="14355" width="12.28515625" style="1101" customWidth="1"/>
    <col min="14356" max="14356" width="9" style="1101" customWidth="1"/>
    <col min="14357" max="14357" width="10.42578125" style="1101" customWidth="1"/>
    <col min="14358" max="14358" width="15.42578125" style="1101" customWidth="1"/>
    <col min="14359" max="14359" width="9.85546875" style="1101" customWidth="1"/>
    <col min="14360" max="14360" width="14.7109375" style="1101" customWidth="1"/>
    <col min="14361" max="14361" width="8.140625" style="1101" customWidth="1"/>
    <col min="14362" max="14362" width="9" style="1101" customWidth="1"/>
    <col min="14363" max="14363" width="7.5703125" style="1101" customWidth="1"/>
    <col min="14364" max="14364" width="16" style="1101" customWidth="1"/>
    <col min="14365" max="14365" width="18.140625" style="1101" customWidth="1"/>
    <col min="14366" max="14366" width="7.85546875" style="1101" customWidth="1"/>
    <col min="14367" max="14367" width="7.42578125" style="1101" customWidth="1"/>
    <col min="14368" max="14368" width="14" style="1101" bestFit="1" customWidth="1"/>
    <col min="14369" max="14369" width="14.42578125" style="1101" customWidth="1"/>
    <col min="14370" max="14592" width="9.140625" style="1101"/>
    <col min="14593" max="14593" width="0" style="1101" hidden="1" customWidth="1"/>
    <col min="14594" max="14594" width="2" style="1101" customWidth="1"/>
    <col min="14595" max="14595" width="4" style="1101" customWidth="1"/>
    <col min="14596" max="14596" width="26.28515625" style="1101" customWidth="1"/>
    <col min="14597" max="14597" width="2.140625" style="1101" customWidth="1"/>
    <col min="14598" max="14598" width="24.7109375" style="1101" customWidth="1"/>
    <col min="14599" max="14599" width="22.140625" style="1101" customWidth="1"/>
    <col min="14600" max="14600" width="15.7109375" style="1101" customWidth="1"/>
    <col min="14601" max="14601" width="16.7109375" style="1101" customWidth="1"/>
    <col min="14602" max="14602" width="8.42578125" style="1101" customWidth="1"/>
    <col min="14603" max="14603" width="17.42578125" style="1101" customWidth="1"/>
    <col min="14604" max="14605" width="8" style="1101" customWidth="1"/>
    <col min="14606" max="14606" width="8.140625" style="1101" customWidth="1"/>
    <col min="14607" max="14607" width="8.5703125" style="1101" customWidth="1"/>
    <col min="14608" max="14608" width="10.7109375" style="1101" customWidth="1"/>
    <col min="14609" max="14609" width="9.7109375" style="1101" customWidth="1"/>
    <col min="14610" max="14610" width="9.28515625" style="1101" customWidth="1"/>
    <col min="14611" max="14611" width="12.28515625" style="1101" customWidth="1"/>
    <col min="14612" max="14612" width="9" style="1101" customWidth="1"/>
    <col min="14613" max="14613" width="10.42578125" style="1101" customWidth="1"/>
    <col min="14614" max="14614" width="15.42578125" style="1101" customWidth="1"/>
    <col min="14615" max="14615" width="9.85546875" style="1101" customWidth="1"/>
    <col min="14616" max="14616" width="14.7109375" style="1101" customWidth="1"/>
    <col min="14617" max="14617" width="8.140625" style="1101" customWidth="1"/>
    <col min="14618" max="14618" width="9" style="1101" customWidth="1"/>
    <col min="14619" max="14619" width="7.5703125" style="1101" customWidth="1"/>
    <col min="14620" max="14620" width="16" style="1101" customWidth="1"/>
    <col min="14621" max="14621" width="18.140625" style="1101" customWidth="1"/>
    <col min="14622" max="14622" width="7.85546875" style="1101" customWidth="1"/>
    <col min="14623" max="14623" width="7.42578125" style="1101" customWidth="1"/>
    <col min="14624" max="14624" width="14" style="1101" bestFit="1" customWidth="1"/>
    <col min="14625" max="14625" width="14.42578125" style="1101" customWidth="1"/>
    <col min="14626" max="14848" width="9.140625" style="1101"/>
    <col min="14849" max="14849" width="0" style="1101" hidden="1" customWidth="1"/>
    <col min="14850" max="14850" width="2" style="1101" customWidth="1"/>
    <col min="14851" max="14851" width="4" style="1101" customWidth="1"/>
    <col min="14852" max="14852" width="26.28515625" style="1101" customWidth="1"/>
    <col min="14853" max="14853" width="2.140625" style="1101" customWidth="1"/>
    <col min="14854" max="14854" width="24.7109375" style="1101" customWidth="1"/>
    <col min="14855" max="14855" width="22.140625" style="1101" customWidth="1"/>
    <col min="14856" max="14856" width="15.7109375" style="1101" customWidth="1"/>
    <col min="14857" max="14857" width="16.7109375" style="1101" customWidth="1"/>
    <col min="14858" max="14858" width="8.42578125" style="1101" customWidth="1"/>
    <col min="14859" max="14859" width="17.42578125" style="1101" customWidth="1"/>
    <col min="14860" max="14861" width="8" style="1101" customWidth="1"/>
    <col min="14862" max="14862" width="8.140625" style="1101" customWidth="1"/>
    <col min="14863" max="14863" width="8.5703125" style="1101" customWidth="1"/>
    <col min="14864" max="14864" width="10.7109375" style="1101" customWidth="1"/>
    <col min="14865" max="14865" width="9.7109375" style="1101" customWidth="1"/>
    <col min="14866" max="14866" width="9.28515625" style="1101" customWidth="1"/>
    <col min="14867" max="14867" width="12.28515625" style="1101" customWidth="1"/>
    <col min="14868" max="14868" width="9" style="1101" customWidth="1"/>
    <col min="14869" max="14869" width="10.42578125" style="1101" customWidth="1"/>
    <col min="14870" max="14870" width="15.42578125" style="1101" customWidth="1"/>
    <col min="14871" max="14871" width="9.85546875" style="1101" customWidth="1"/>
    <col min="14872" max="14872" width="14.7109375" style="1101" customWidth="1"/>
    <col min="14873" max="14873" width="8.140625" style="1101" customWidth="1"/>
    <col min="14874" max="14874" width="9" style="1101" customWidth="1"/>
    <col min="14875" max="14875" width="7.5703125" style="1101" customWidth="1"/>
    <col min="14876" max="14876" width="16" style="1101" customWidth="1"/>
    <col min="14877" max="14877" width="18.140625" style="1101" customWidth="1"/>
    <col min="14878" max="14878" width="7.85546875" style="1101" customWidth="1"/>
    <col min="14879" max="14879" width="7.42578125" style="1101" customWidth="1"/>
    <col min="14880" max="14880" width="14" style="1101" bestFit="1" customWidth="1"/>
    <col min="14881" max="14881" width="14.42578125" style="1101" customWidth="1"/>
    <col min="14882" max="15104" width="9.140625" style="1101"/>
    <col min="15105" max="15105" width="0" style="1101" hidden="1" customWidth="1"/>
    <col min="15106" max="15106" width="2" style="1101" customWidth="1"/>
    <col min="15107" max="15107" width="4" style="1101" customWidth="1"/>
    <col min="15108" max="15108" width="26.28515625" style="1101" customWidth="1"/>
    <col min="15109" max="15109" width="2.140625" style="1101" customWidth="1"/>
    <col min="15110" max="15110" width="24.7109375" style="1101" customWidth="1"/>
    <col min="15111" max="15111" width="22.140625" style="1101" customWidth="1"/>
    <col min="15112" max="15112" width="15.7109375" style="1101" customWidth="1"/>
    <col min="15113" max="15113" width="16.7109375" style="1101" customWidth="1"/>
    <col min="15114" max="15114" width="8.42578125" style="1101" customWidth="1"/>
    <col min="15115" max="15115" width="17.42578125" style="1101" customWidth="1"/>
    <col min="15116" max="15117" width="8" style="1101" customWidth="1"/>
    <col min="15118" max="15118" width="8.140625" style="1101" customWidth="1"/>
    <col min="15119" max="15119" width="8.5703125" style="1101" customWidth="1"/>
    <col min="15120" max="15120" width="10.7109375" style="1101" customWidth="1"/>
    <col min="15121" max="15121" width="9.7109375" style="1101" customWidth="1"/>
    <col min="15122" max="15122" width="9.28515625" style="1101" customWidth="1"/>
    <col min="15123" max="15123" width="12.28515625" style="1101" customWidth="1"/>
    <col min="15124" max="15124" width="9" style="1101" customWidth="1"/>
    <col min="15125" max="15125" width="10.42578125" style="1101" customWidth="1"/>
    <col min="15126" max="15126" width="15.42578125" style="1101" customWidth="1"/>
    <col min="15127" max="15127" width="9.85546875" style="1101" customWidth="1"/>
    <col min="15128" max="15128" width="14.7109375" style="1101" customWidth="1"/>
    <col min="15129" max="15129" width="8.140625" style="1101" customWidth="1"/>
    <col min="15130" max="15130" width="9" style="1101" customWidth="1"/>
    <col min="15131" max="15131" width="7.5703125" style="1101" customWidth="1"/>
    <col min="15132" max="15132" width="16" style="1101" customWidth="1"/>
    <col min="15133" max="15133" width="18.140625" style="1101" customWidth="1"/>
    <col min="15134" max="15134" width="7.85546875" style="1101" customWidth="1"/>
    <col min="15135" max="15135" width="7.42578125" style="1101" customWidth="1"/>
    <col min="15136" max="15136" width="14" style="1101" bestFit="1" customWidth="1"/>
    <col min="15137" max="15137" width="14.42578125" style="1101" customWidth="1"/>
    <col min="15138" max="15360" width="9.140625" style="1101"/>
    <col min="15361" max="15361" width="0" style="1101" hidden="1" customWidth="1"/>
    <col min="15362" max="15362" width="2" style="1101" customWidth="1"/>
    <col min="15363" max="15363" width="4" style="1101" customWidth="1"/>
    <col min="15364" max="15364" width="26.28515625" style="1101" customWidth="1"/>
    <col min="15365" max="15365" width="2.140625" style="1101" customWidth="1"/>
    <col min="15366" max="15366" width="24.7109375" style="1101" customWidth="1"/>
    <col min="15367" max="15367" width="22.140625" style="1101" customWidth="1"/>
    <col min="15368" max="15368" width="15.7109375" style="1101" customWidth="1"/>
    <col min="15369" max="15369" width="16.7109375" style="1101" customWidth="1"/>
    <col min="15370" max="15370" width="8.42578125" style="1101" customWidth="1"/>
    <col min="15371" max="15371" width="17.42578125" style="1101" customWidth="1"/>
    <col min="15372" max="15373" width="8" style="1101" customWidth="1"/>
    <col min="15374" max="15374" width="8.140625" style="1101" customWidth="1"/>
    <col min="15375" max="15375" width="8.5703125" style="1101" customWidth="1"/>
    <col min="15376" max="15376" width="10.7109375" style="1101" customWidth="1"/>
    <col min="15377" max="15377" width="9.7109375" style="1101" customWidth="1"/>
    <col min="15378" max="15378" width="9.28515625" style="1101" customWidth="1"/>
    <col min="15379" max="15379" width="12.28515625" style="1101" customWidth="1"/>
    <col min="15380" max="15380" width="9" style="1101" customWidth="1"/>
    <col min="15381" max="15381" width="10.42578125" style="1101" customWidth="1"/>
    <col min="15382" max="15382" width="15.42578125" style="1101" customWidth="1"/>
    <col min="15383" max="15383" width="9.85546875" style="1101" customWidth="1"/>
    <col min="15384" max="15384" width="14.7109375" style="1101" customWidth="1"/>
    <col min="15385" max="15385" width="8.140625" style="1101" customWidth="1"/>
    <col min="15386" max="15386" width="9" style="1101" customWidth="1"/>
    <col min="15387" max="15387" width="7.5703125" style="1101" customWidth="1"/>
    <col min="15388" max="15388" width="16" style="1101" customWidth="1"/>
    <col min="15389" max="15389" width="18.140625" style="1101" customWidth="1"/>
    <col min="15390" max="15390" width="7.85546875" style="1101" customWidth="1"/>
    <col min="15391" max="15391" width="7.42578125" style="1101" customWidth="1"/>
    <col min="15392" max="15392" width="14" style="1101" bestFit="1" customWidth="1"/>
    <col min="15393" max="15393" width="14.42578125" style="1101" customWidth="1"/>
    <col min="15394" max="15616" width="9.140625" style="1101"/>
    <col min="15617" max="15617" width="0" style="1101" hidden="1" customWidth="1"/>
    <col min="15618" max="15618" width="2" style="1101" customWidth="1"/>
    <col min="15619" max="15619" width="4" style="1101" customWidth="1"/>
    <col min="15620" max="15620" width="26.28515625" style="1101" customWidth="1"/>
    <col min="15621" max="15621" width="2.140625" style="1101" customWidth="1"/>
    <col min="15622" max="15622" width="24.7109375" style="1101" customWidth="1"/>
    <col min="15623" max="15623" width="22.140625" style="1101" customWidth="1"/>
    <col min="15624" max="15624" width="15.7109375" style="1101" customWidth="1"/>
    <col min="15625" max="15625" width="16.7109375" style="1101" customWidth="1"/>
    <col min="15626" max="15626" width="8.42578125" style="1101" customWidth="1"/>
    <col min="15627" max="15627" width="17.42578125" style="1101" customWidth="1"/>
    <col min="15628" max="15629" width="8" style="1101" customWidth="1"/>
    <col min="15630" max="15630" width="8.140625" style="1101" customWidth="1"/>
    <col min="15631" max="15631" width="8.5703125" style="1101" customWidth="1"/>
    <col min="15632" max="15632" width="10.7109375" style="1101" customWidth="1"/>
    <col min="15633" max="15633" width="9.7109375" style="1101" customWidth="1"/>
    <col min="15634" max="15634" width="9.28515625" style="1101" customWidth="1"/>
    <col min="15635" max="15635" width="12.28515625" style="1101" customWidth="1"/>
    <col min="15636" max="15636" width="9" style="1101" customWidth="1"/>
    <col min="15637" max="15637" width="10.42578125" style="1101" customWidth="1"/>
    <col min="15638" max="15638" width="15.42578125" style="1101" customWidth="1"/>
    <col min="15639" max="15639" width="9.85546875" style="1101" customWidth="1"/>
    <col min="15640" max="15640" width="14.7109375" style="1101" customWidth="1"/>
    <col min="15641" max="15641" width="8.140625" style="1101" customWidth="1"/>
    <col min="15642" max="15642" width="9" style="1101" customWidth="1"/>
    <col min="15643" max="15643" width="7.5703125" style="1101" customWidth="1"/>
    <col min="15644" max="15644" width="16" style="1101" customWidth="1"/>
    <col min="15645" max="15645" width="18.140625" style="1101" customWidth="1"/>
    <col min="15646" max="15646" width="7.85546875" style="1101" customWidth="1"/>
    <col min="15647" max="15647" width="7.42578125" style="1101" customWidth="1"/>
    <col min="15648" max="15648" width="14" style="1101" bestFit="1" customWidth="1"/>
    <col min="15649" max="15649" width="14.42578125" style="1101" customWidth="1"/>
    <col min="15650" max="15872" width="9.140625" style="1101"/>
    <col min="15873" max="15873" width="0" style="1101" hidden="1" customWidth="1"/>
    <col min="15874" max="15874" width="2" style="1101" customWidth="1"/>
    <col min="15875" max="15875" width="4" style="1101" customWidth="1"/>
    <col min="15876" max="15876" width="26.28515625" style="1101" customWidth="1"/>
    <col min="15877" max="15877" width="2.140625" style="1101" customWidth="1"/>
    <col min="15878" max="15878" width="24.7109375" style="1101" customWidth="1"/>
    <col min="15879" max="15879" width="22.140625" style="1101" customWidth="1"/>
    <col min="15880" max="15880" width="15.7109375" style="1101" customWidth="1"/>
    <col min="15881" max="15881" width="16.7109375" style="1101" customWidth="1"/>
    <col min="15882" max="15882" width="8.42578125" style="1101" customWidth="1"/>
    <col min="15883" max="15883" width="17.42578125" style="1101" customWidth="1"/>
    <col min="15884" max="15885" width="8" style="1101" customWidth="1"/>
    <col min="15886" max="15886" width="8.140625" style="1101" customWidth="1"/>
    <col min="15887" max="15887" width="8.5703125" style="1101" customWidth="1"/>
    <col min="15888" max="15888" width="10.7109375" style="1101" customWidth="1"/>
    <col min="15889" max="15889" width="9.7109375" style="1101" customWidth="1"/>
    <col min="15890" max="15890" width="9.28515625" style="1101" customWidth="1"/>
    <col min="15891" max="15891" width="12.28515625" style="1101" customWidth="1"/>
    <col min="15892" max="15892" width="9" style="1101" customWidth="1"/>
    <col min="15893" max="15893" width="10.42578125" style="1101" customWidth="1"/>
    <col min="15894" max="15894" width="15.42578125" style="1101" customWidth="1"/>
    <col min="15895" max="15895" width="9.85546875" style="1101" customWidth="1"/>
    <col min="15896" max="15896" width="14.7109375" style="1101" customWidth="1"/>
    <col min="15897" max="15897" width="8.140625" style="1101" customWidth="1"/>
    <col min="15898" max="15898" width="9" style="1101" customWidth="1"/>
    <col min="15899" max="15899" width="7.5703125" style="1101" customWidth="1"/>
    <col min="15900" max="15900" width="16" style="1101" customWidth="1"/>
    <col min="15901" max="15901" width="18.140625" style="1101" customWidth="1"/>
    <col min="15902" max="15902" width="7.85546875" style="1101" customWidth="1"/>
    <col min="15903" max="15903" width="7.42578125" style="1101" customWidth="1"/>
    <col min="15904" max="15904" width="14" style="1101" bestFit="1" customWidth="1"/>
    <col min="15905" max="15905" width="14.42578125" style="1101" customWidth="1"/>
    <col min="15906" max="16128" width="9.140625" style="1101"/>
    <col min="16129" max="16129" width="0" style="1101" hidden="1" customWidth="1"/>
    <col min="16130" max="16130" width="2" style="1101" customWidth="1"/>
    <col min="16131" max="16131" width="4" style="1101" customWidth="1"/>
    <col min="16132" max="16132" width="26.28515625" style="1101" customWidth="1"/>
    <col min="16133" max="16133" width="2.140625" style="1101" customWidth="1"/>
    <col min="16134" max="16134" width="24.7109375" style="1101" customWidth="1"/>
    <col min="16135" max="16135" width="22.140625" style="1101" customWidth="1"/>
    <col min="16136" max="16136" width="15.7109375" style="1101" customWidth="1"/>
    <col min="16137" max="16137" width="16.7109375" style="1101" customWidth="1"/>
    <col min="16138" max="16138" width="8.42578125" style="1101" customWidth="1"/>
    <col min="16139" max="16139" width="17.42578125" style="1101" customWidth="1"/>
    <col min="16140" max="16141" width="8" style="1101" customWidth="1"/>
    <col min="16142" max="16142" width="8.140625" style="1101" customWidth="1"/>
    <col min="16143" max="16143" width="8.5703125" style="1101" customWidth="1"/>
    <col min="16144" max="16144" width="10.7109375" style="1101" customWidth="1"/>
    <col min="16145" max="16145" width="9.7109375" style="1101" customWidth="1"/>
    <col min="16146" max="16146" width="9.28515625" style="1101" customWidth="1"/>
    <col min="16147" max="16147" width="12.28515625" style="1101" customWidth="1"/>
    <col min="16148" max="16148" width="9" style="1101" customWidth="1"/>
    <col min="16149" max="16149" width="10.42578125" style="1101" customWidth="1"/>
    <col min="16150" max="16150" width="15.42578125" style="1101" customWidth="1"/>
    <col min="16151" max="16151" width="9.85546875" style="1101" customWidth="1"/>
    <col min="16152" max="16152" width="14.7109375" style="1101" customWidth="1"/>
    <col min="16153" max="16153" width="8.140625" style="1101" customWidth="1"/>
    <col min="16154" max="16154" width="9" style="1101" customWidth="1"/>
    <col min="16155" max="16155" width="7.5703125" style="1101" customWidth="1"/>
    <col min="16156" max="16156" width="16" style="1101" customWidth="1"/>
    <col min="16157" max="16157" width="18.140625" style="1101" customWidth="1"/>
    <col min="16158" max="16158" width="7.85546875" style="1101" customWidth="1"/>
    <col min="16159" max="16159" width="7.42578125" style="1101" customWidth="1"/>
    <col min="16160" max="16160" width="14" style="1101" bestFit="1" customWidth="1"/>
    <col min="16161" max="16161" width="14.42578125" style="1101" customWidth="1"/>
    <col min="16162" max="16384" width="9.140625" style="1101"/>
  </cols>
  <sheetData>
    <row r="1" spans="1:33" ht="5.25" customHeight="1"/>
    <row r="2" spans="1:33" ht="5.25" customHeight="1"/>
    <row r="3" spans="1:33" ht="17.25" customHeight="1">
      <c r="B3" s="1102"/>
      <c r="C3" s="1102"/>
      <c r="D3" s="1102"/>
      <c r="E3" s="1102"/>
      <c r="F3" s="1102"/>
      <c r="G3" s="1102"/>
      <c r="H3" s="1102"/>
      <c r="I3" s="1102"/>
      <c r="J3" s="1102"/>
      <c r="K3" s="1103"/>
      <c r="L3" s="1103"/>
      <c r="M3" s="1103"/>
      <c r="N3" s="1103"/>
      <c r="O3" s="1103"/>
      <c r="P3" s="1103"/>
      <c r="Q3" s="1103"/>
      <c r="R3" s="1103"/>
      <c r="S3" s="1103"/>
      <c r="T3" s="1103"/>
      <c r="U3" s="1103"/>
      <c r="V3" s="1103"/>
      <c r="W3" s="1103"/>
      <c r="X3" s="1103"/>
      <c r="Y3" s="1103"/>
      <c r="Z3" s="1103"/>
      <c r="AA3" s="1103"/>
      <c r="AB3" s="1104"/>
      <c r="AC3" s="1104"/>
      <c r="AD3" s="1104"/>
      <c r="AE3" s="1104"/>
      <c r="AF3" s="1105" t="s">
        <v>1185</v>
      </c>
      <c r="AG3" s="1105"/>
    </row>
    <row r="4" spans="1:33" ht="24.75" customHeight="1">
      <c r="B4" s="1102"/>
      <c r="C4" s="1102"/>
      <c r="D4" s="1102"/>
      <c r="E4" s="1102"/>
      <c r="F4" s="1102"/>
      <c r="G4" s="1102"/>
      <c r="H4" s="1102"/>
      <c r="I4" s="1102"/>
      <c r="J4" s="1102"/>
      <c r="K4" s="1105" t="s">
        <v>1186</v>
      </c>
      <c r="L4" s="1105"/>
      <c r="M4" s="1105"/>
      <c r="N4" s="1105"/>
      <c r="O4" s="1105"/>
      <c r="P4" s="1105"/>
      <c r="Q4" s="1105"/>
      <c r="R4" s="1105"/>
      <c r="S4" s="1105"/>
      <c r="T4" s="1105"/>
      <c r="U4" s="1105"/>
      <c r="V4" s="1105"/>
      <c r="W4" s="1105"/>
      <c r="X4" s="1105"/>
      <c r="Y4" s="1105"/>
      <c r="Z4" s="1105"/>
      <c r="AA4" s="1105"/>
      <c r="AB4" s="1104"/>
      <c r="AC4" s="1104"/>
      <c r="AD4" s="1104"/>
      <c r="AE4" s="1104"/>
      <c r="AF4" s="1106"/>
      <c r="AG4" s="1102"/>
    </row>
    <row r="5" spans="1:33" ht="18.75" customHeight="1">
      <c r="B5" s="1102"/>
      <c r="C5" s="1102"/>
      <c r="D5" s="1102"/>
      <c r="E5" s="1102"/>
      <c r="F5" s="1102"/>
      <c r="G5" s="1102"/>
      <c r="H5" s="1102"/>
      <c r="I5" s="1102"/>
      <c r="J5" s="1102"/>
      <c r="K5" s="1107" t="s">
        <v>1187</v>
      </c>
      <c r="L5" s="1107"/>
      <c r="M5" s="1107"/>
      <c r="N5" s="1107"/>
      <c r="O5" s="1107"/>
      <c r="P5" s="1107"/>
      <c r="Q5" s="1107"/>
      <c r="R5" s="1107"/>
      <c r="S5" s="1107"/>
      <c r="T5" s="1107"/>
      <c r="U5" s="1107"/>
      <c r="V5" s="1107"/>
      <c r="W5" s="1107"/>
      <c r="X5" s="1107"/>
      <c r="Y5" s="1107"/>
      <c r="Z5" s="1107"/>
      <c r="AA5" s="1107"/>
      <c r="AB5" s="1102"/>
      <c r="AC5" s="1102"/>
      <c r="AD5" s="1102"/>
      <c r="AE5" s="1102"/>
      <c r="AF5" s="1102"/>
      <c r="AG5" s="1102"/>
    </row>
    <row r="6" spans="1:33" ht="18" customHeight="1">
      <c r="B6" s="1102"/>
      <c r="C6" s="1102"/>
      <c r="D6" s="1102"/>
      <c r="E6" s="1102"/>
      <c r="F6" s="1102"/>
      <c r="G6" s="1102"/>
      <c r="H6" s="1102"/>
      <c r="I6" s="1102"/>
      <c r="J6" s="1102"/>
      <c r="K6" s="1102"/>
      <c r="L6" s="1102"/>
      <c r="M6" s="1102"/>
      <c r="N6" s="1102"/>
      <c r="O6" s="1102"/>
      <c r="P6" s="1102"/>
      <c r="Q6" s="1106"/>
      <c r="R6" s="1106"/>
      <c r="S6" s="1106"/>
      <c r="T6" s="1106"/>
      <c r="U6" s="1106"/>
      <c r="V6" s="1106"/>
      <c r="W6" s="1106"/>
      <c r="X6" s="1106"/>
      <c r="Y6" s="1102"/>
      <c r="Z6" s="1102"/>
      <c r="AA6" s="1102"/>
      <c r="AB6" s="1102"/>
      <c r="AC6" s="1102"/>
      <c r="AD6" s="1102"/>
      <c r="AE6" s="1102"/>
      <c r="AF6" s="1102"/>
      <c r="AG6" s="1102"/>
    </row>
    <row r="7" spans="1:33" ht="18" customHeight="1">
      <c r="B7" s="1102"/>
      <c r="C7" s="1102"/>
      <c r="D7" s="1102"/>
      <c r="E7" s="1102"/>
      <c r="F7" s="1108"/>
      <c r="G7" s="1108"/>
      <c r="H7" s="1108"/>
      <c r="I7" s="1102"/>
      <c r="J7" s="1102"/>
      <c r="K7" s="1102"/>
      <c r="L7" s="1102"/>
      <c r="M7" s="1102"/>
      <c r="N7" s="1102"/>
      <c r="O7" s="1102"/>
      <c r="P7" s="1102"/>
      <c r="Q7" s="1106"/>
      <c r="R7" s="1106"/>
      <c r="S7" s="1106"/>
      <c r="T7" s="1106"/>
      <c r="U7" s="1106"/>
      <c r="V7" s="1106"/>
      <c r="W7" s="1106"/>
      <c r="X7" s="1106"/>
      <c r="Y7" s="1102"/>
      <c r="Z7" s="1102"/>
      <c r="AA7" s="1102"/>
      <c r="AB7" s="1102"/>
      <c r="AC7" s="1102"/>
      <c r="AD7" s="1102"/>
      <c r="AE7" s="1102"/>
      <c r="AF7" s="1102"/>
      <c r="AG7" s="1102"/>
    </row>
    <row r="8" spans="1:33" ht="16.5" customHeight="1">
      <c r="A8" s="1109"/>
      <c r="B8" s="1102"/>
      <c r="C8" s="1110" t="s">
        <v>3</v>
      </c>
      <c r="D8" s="1111"/>
      <c r="E8" s="1110" t="s">
        <v>4</v>
      </c>
      <c r="F8" s="1112" t="s">
        <v>678</v>
      </c>
      <c r="G8" s="1113"/>
      <c r="H8" s="1114"/>
      <c r="I8" s="1108"/>
      <c r="J8" s="1115"/>
      <c r="K8" s="1115"/>
      <c r="L8" s="1115"/>
      <c r="M8" s="1115"/>
      <c r="N8" s="1115"/>
      <c r="O8" s="1115"/>
      <c r="P8" s="1115"/>
      <c r="Q8" s="1102"/>
      <c r="R8" s="1102"/>
      <c r="S8" s="1102"/>
      <c r="T8" s="1102"/>
      <c r="U8" s="1102"/>
      <c r="V8" s="1102"/>
      <c r="W8" s="1102"/>
      <c r="X8" s="1102"/>
      <c r="Y8" s="1102"/>
      <c r="Z8" s="1102"/>
      <c r="AA8" s="1102"/>
      <c r="AB8" s="1102"/>
      <c r="AC8" s="1102"/>
      <c r="AD8" s="1108"/>
      <c r="AE8" s="1102"/>
      <c r="AF8" s="1102"/>
      <c r="AG8" s="1102"/>
    </row>
    <row r="9" spans="1:33" ht="17.25" customHeight="1">
      <c r="A9" s="1109"/>
      <c r="B9" s="1102"/>
      <c r="C9" s="1110" t="s">
        <v>6</v>
      </c>
      <c r="D9" s="1111"/>
      <c r="E9" s="1110" t="s">
        <v>4</v>
      </c>
      <c r="F9" s="1116" t="s">
        <v>679</v>
      </c>
      <c r="G9" s="1117"/>
      <c r="H9" s="1118"/>
      <c r="I9" s="1108"/>
      <c r="J9" s="1115"/>
      <c r="K9" s="1115"/>
      <c r="L9" s="1115"/>
      <c r="M9" s="1115"/>
      <c r="N9" s="1115"/>
      <c r="O9" s="1115"/>
      <c r="P9" s="1115"/>
      <c r="Q9" s="1102"/>
      <c r="R9" s="1102"/>
      <c r="S9" s="1102"/>
      <c r="T9" s="1102"/>
      <c r="U9" s="1102"/>
      <c r="V9" s="1102"/>
      <c r="W9" s="1102"/>
      <c r="X9" s="1102"/>
      <c r="Y9" s="1102"/>
      <c r="Z9" s="1102"/>
      <c r="AA9" s="1102"/>
      <c r="AB9" s="1102"/>
      <c r="AC9" s="1102"/>
      <c r="AD9" s="1108"/>
      <c r="AE9" s="1119"/>
      <c r="AF9" s="1102"/>
      <c r="AG9" s="1102"/>
    </row>
    <row r="10" spans="1:33" ht="17.25" customHeight="1">
      <c r="A10" s="1109"/>
      <c r="B10" s="1102"/>
      <c r="C10" s="1110" t="s">
        <v>8</v>
      </c>
      <c r="D10" s="1111"/>
      <c r="E10" s="1110" t="s">
        <v>4</v>
      </c>
      <c r="F10" s="1116" t="s">
        <v>1188</v>
      </c>
      <c r="G10" s="1117"/>
      <c r="H10" s="1118"/>
      <c r="I10" s="1108"/>
      <c r="J10" s="1115"/>
      <c r="K10" s="1115"/>
      <c r="L10" s="1115"/>
      <c r="M10" s="1115"/>
      <c r="N10" s="1115"/>
      <c r="O10" s="1115"/>
      <c r="P10" s="1115"/>
      <c r="Q10" s="1102"/>
      <c r="R10" s="1102"/>
      <c r="S10" s="1102"/>
      <c r="T10" s="1102"/>
      <c r="U10" s="1102"/>
      <c r="V10" s="1102"/>
      <c r="W10" s="1102"/>
      <c r="X10" s="1102"/>
      <c r="Y10" s="1102"/>
      <c r="Z10" s="1102"/>
      <c r="AA10" s="1102"/>
      <c r="AB10" s="1102"/>
      <c r="AC10" s="1102"/>
      <c r="AD10" s="1108"/>
      <c r="AE10" s="1119"/>
      <c r="AF10" s="1102"/>
      <c r="AG10" s="1102"/>
    </row>
    <row r="11" spans="1:33" ht="17.25" customHeight="1">
      <c r="A11" s="1109"/>
      <c r="B11" s="1102"/>
      <c r="C11" s="1110" t="s">
        <v>10</v>
      </c>
      <c r="D11" s="1111"/>
      <c r="E11" s="1110" t="s">
        <v>4</v>
      </c>
      <c r="F11" s="1116"/>
      <c r="G11" s="1117"/>
      <c r="H11" s="1118"/>
      <c r="I11" s="1108"/>
      <c r="J11" s="1115"/>
      <c r="K11" s="1115"/>
      <c r="L11" s="1115"/>
      <c r="M11" s="1115"/>
      <c r="N11" s="1115"/>
      <c r="O11" s="1115"/>
      <c r="P11" s="1115"/>
      <c r="Q11" s="1102"/>
      <c r="R11" s="1102"/>
      <c r="S11" s="1102"/>
      <c r="T11" s="1102"/>
      <c r="U11" s="1102"/>
      <c r="V11" s="1102"/>
      <c r="W11" s="1102"/>
      <c r="X11" s="1102"/>
      <c r="Y11" s="1102"/>
      <c r="Z11" s="1102"/>
      <c r="AA11" s="1102"/>
      <c r="AB11" s="1102"/>
      <c r="AC11" s="1102"/>
      <c r="AD11" s="1108"/>
      <c r="AE11" s="1119"/>
      <c r="AF11" s="1108"/>
      <c r="AG11" s="1102"/>
    </row>
    <row r="12" spans="1:33" s="1121" customFormat="1" ht="17.25" customHeight="1">
      <c r="A12" s="1109"/>
      <c r="B12" s="1102"/>
      <c r="C12" s="1110" t="s">
        <v>1189</v>
      </c>
      <c r="D12" s="1111"/>
      <c r="E12" s="1110"/>
      <c r="F12" s="1115"/>
      <c r="G12" s="1120">
        <v>101</v>
      </c>
      <c r="H12" s="1108"/>
      <c r="I12" s="1108"/>
      <c r="J12" s="1115"/>
      <c r="K12" s="1115"/>
      <c r="L12" s="1115"/>
      <c r="M12" s="1115"/>
      <c r="N12" s="1115"/>
      <c r="O12" s="1115"/>
      <c r="P12" s="1115"/>
      <c r="Q12" s="1102"/>
      <c r="R12" s="1102"/>
      <c r="S12" s="1102"/>
      <c r="T12" s="1102"/>
      <c r="U12" s="1102"/>
      <c r="V12" s="1102"/>
      <c r="W12" s="1102"/>
      <c r="X12" s="1102"/>
      <c r="Y12" s="1102"/>
      <c r="Z12" s="1102"/>
      <c r="AA12" s="1102"/>
      <c r="AB12" s="1102"/>
      <c r="AC12" s="1102"/>
      <c r="AD12" s="1102"/>
      <c r="AE12" s="1102"/>
      <c r="AF12" s="1102"/>
      <c r="AG12" s="1102"/>
    </row>
    <row r="13" spans="1:33" ht="17.25" customHeight="1">
      <c r="A13" s="1109"/>
      <c r="B13" s="1102"/>
      <c r="C13" s="1122"/>
      <c r="D13" s="1111"/>
      <c r="E13" s="1110"/>
      <c r="F13" s="1115" t="s">
        <v>94</v>
      </c>
      <c r="G13" s="1120"/>
      <c r="H13" s="1108"/>
      <c r="I13" s="1108"/>
      <c r="J13" s="1115"/>
      <c r="K13" s="1115"/>
      <c r="L13" s="1115"/>
      <c r="M13" s="1115"/>
      <c r="N13" s="1115"/>
      <c r="O13" s="1115"/>
      <c r="P13" s="1115"/>
      <c r="Q13" s="1102"/>
      <c r="R13" s="1102"/>
      <c r="S13" s="1102"/>
      <c r="T13" s="1102"/>
      <c r="U13" s="1102"/>
      <c r="V13" s="1102"/>
      <c r="W13" s="1102"/>
      <c r="X13" s="1102"/>
      <c r="Y13" s="1102"/>
      <c r="Z13" s="1102"/>
      <c r="AA13" s="1102"/>
      <c r="AB13" s="1102"/>
      <c r="AC13" s="1102"/>
      <c r="AD13" s="1102"/>
      <c r="AE13" s="1102"/>
      <c r="AF13" s="1102"/>
      <c r="AG13" s="1102"/>
    </row>
    <row r="14" spans="1:33" ht="18.75" customHeight="1" thickBot="1">
      <c r="A14" s="1109"/>
      <c r="B14" s="1102"/>
      <c r="C14" s="1106"/>
      <c r="D14" s="1102"/>
      <c r="E14" s="1102"/>
      <c r="F14" s="1102"/>
      <c r="G14" s="1102"/>
      <c r="H14" s="1102"/>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row>
    <row r="15" spans="1:33" s="1123" customFormat="1" ht="30" customHeight="1">
      <c r="B15" s="1106"/>
      <c r="C15" s="1124" t="s">
        <v>1190</v>
      </c>
      <c r="D15" s="1125"/>
      <c r="E15" s="1125"/>
      <c r="F15" s="1125"/>
      <c r="G15" s="1125" t="s">
        <v>1191</v>
      </c>
      <c r="H15" s="1125"/>
      <c r="I15" s="1125"/>
      <c r="J15" s="1125"/>
      <c r="K15" s="1125"/>
      <c r="L15" s="1125" t="s">
        <v>1192</v>
      </c>
      <c r="M15" s="1125"/>
      <c r="N15" s="1125"/>
      <c r="O15" s="1125"/>
      <c r="P15" s="1125"/>
      <c r="Q15" s="1125"/>
      <c r="R15" s="1125"/>
      <c r="S15" s="1125"/>
      <c r="T15" s="1125"/>
      <c r="U15" s="1125"/>
      <c r="V15" s="1125"/>
      <c r="W15" s="1126" t="s">
        <v>1193</v>
      </c>
      <c r="X15" s="1125" t="s">
        <v>1194</v>
      </c>
      <c r="Y15" s="1125"/>
      <c r="Z15" s="1125"/>
      <c r="AA15" s="1125"/>
      <c r="AB15" s="1125" t="s">
        <v>67</v>
      </c>
      <c r="AC15" s="1125"/>
      <c r="AD15" s="1125"/>
      <c r="AE15" s="1125"/>
      <c r="AF15" s="1125"/>
      <c r="AG15" s="1127" t="s">
        <v>1195</v>
      </c>
    </row>
    <row r="16" spans="1:33" s="1123" customFormat="1" ht="19.5" customHeight="1">
      <c r="B16" s="1106"/>
      <c r="C16" s="1128"/>
      <c r="D16" s="1129"/>
      <c r="E16" s="1129"/>
      <c r="F16" s="1129"/>
      <c r="G16" s="1129" t="s">
        <v>44</v>
      </c>
      <c r="H16" s="1129" t="s">
        <v>61</v>
      </c>
      <c r="I16" s="1130" t="s">
        <v>1196</v>
      </c>
      <c r="J16" s="1129" t="s">
        <v>47</v>
      </c>
      <c r="K16" s="1129" t="s">
        <v>1197</v>
      </c>
      <c r="L16" s="1129" t="s">
        <v>1198</v>
      </c>
      <c r="M16" s="1129"/>
      <c r="N16" s="1129"/>
      <c r="O16" s="1129"/>
      <c r="P16" s="1129"/>
      <c r="Q16" s="1129" t="s">
        <v>1199</v>
      </c>
      <c r="R16" s="1129"/>
      <c r="S16" s="1129"/>
      <c r="T16" s="1129"/>
      <c r="U16" s="1129"/>
      <c r="V16" s="1130" t="s">
        <v>1197</v>
      </c>
      <c r="W16" s="1130"/>
      <c r="X16" s="1129" t="s">
        <v>44</v>
      </c>
      <c r="Y16" s="1129" t="s">
        <v>61</v>
      </c>
      <c r="Z16" s="1129" t="s">
        <v>47</v>
      </c>
      <c r="AA16" s="1129" t="s">
        <v>1197</v>
      </c>
      <c r="AB16" s="1129" t="s">
        <v>44</v>
      </c>
      <c r="AC16" s="1129" t="s">
        <v>61</v>
      </c>
      <c r="AD16" s="1130" t="s">
        <v>1196</v>
      </c>
      <c r="AE16" s="1129" t="s">
        <v>47</v>
      </c>
      <c r="AF16" s="1129" t="s">
        <v>1197</v>
      </c>
      <c r="AG16" s="1131"/>
    </row>
    <row r="17" spans="2:34" s="1123" customFormat="1" ht="36.75" customHeight="1">
      <c r="B17" s="1106"/>
      <c r="C17" s="1128"/>
      <c r="D17" s="1129"/>
      <c r="E17" s="1129"/>
      <c r="F17" s="1129"/>
      <c r="G17" s="1129"/>
      <c r="H17" s="1129"/>
      <c r="I17" s="1130"/>
      <c r="J17" s="1129"/>
      <c r="K17" s="1129"/>
      <c r="L17" s="1132" t="s">
        <v>44</v>
      </c>
      <c r="M17" s="1132" t="s">
        <v>61</v>
      </c>
      <c r="N17" s="1133" t="s">
        <v>1196</v>
      </c>
      <c r="O17" s="1132" t="s">
        <v>47</v>
      </c>
      <c r="P17" s="1132" t="s">
        <v>207</v>
      </c>
      <c r="Q17" s="1132" t="s">
        <v>44</v>
      </c>
      <c r="R17" s="1132" t="s">
        <v>61</v>
      </c>
      <c r="S17" s="1133" t="s">
        <v>1196</v>
      </c>
      <c r="T17" s="1132" t="s">
        <v>47</v>
      </c>
      <c r="U17" s="1132" t="s">
        <v>207</v>
      </c>
      <c r="V17" s="1130"/>
      <c r="W17" s="1130"/>
      <c r="X17" s="1129"/>
      <c r="Y17" s="1129"/>
      <c r="Z17" s="1129"/>
      <c r="AA17" s="1129"/>
      <c r="AB17" s="1129"/>
      <c r="AC17" s="1129"/>
      <c r="AD17" s="1130"/>
      <c r="AE17" s="1129"/>
      <c r="AF17" s="1129"/>
      <c r="AG17" s="1131"/>
    </row>
    <row r="18" spans="2:34" s="1141" customFormat="1" ht="48" customHeight="1">
      <c r="B18" s="1134"/>
      <c r="C18" s="1135" t="s">
        <v>1200</v>
      </c>
      <c r="D18" s="1136"/>
      <c r="E18" s="1136"/>
      <c r="F18" s="1136"/>
      <c r="G18" s="1137" t="s">
        <v>35</v>
      </c>
      <c r="H18" s="1138" t="s">
        <v>113</v>
      </c>
      <c r="I18" s="1137" t="s">
        <v>1201</v>
      </c>
      <c r="J18" s="1137" t="s">
        <v>1202</v>
      </c>
      <c r="K18" s="1139" t="s">
        <v>1203</v>
      </c>
      <c r="L18" s="1137">
        <v>7</v>
      </c>
      <c r="M18" s="1137">
        <v>8</v>
      </c>
      <c r="N18" s="1137">
        <v>9</v>
      </c>
      <c r="O18" s="1137">
        <v>10</v>
      </c>
      <c r="P18" s="1139" t="s">
        <v>1204</v>
      </c>
      <c r="Q18" s="1137">
        <v>12</v>
      </c>
      <c r="R18" s="1137">
        <v>13</v>
      </c>
      <c r="S18" s="1137">
        <v>14</v>
      </c>
      <c r="T18" s="1137">
        <v>15</v>
      </c>
      <c r="U18" s="1139" t="s">
        <v>1205</v>
      </c>
      <c r="V18" s="1132" t="s">
        <v>1206</v>
      </c>
      <c r="W18" s="1132" t="s">
        <v>1207</v>
      </c>
      <c r="X18" s="1137">
        <v>19</v>
      </c>
      <c r="Y18" s="1137">
        <v>20</v>
      </c>
      <c r="Z18" s="1137">
        <v>21</v>
      </c>
      <c r="AA18" s="1139" t="s">
        <v>1208</v>
      </c>
      <c r="AB18" s="1137">
        <v>23</v>
      </c>
      <c r="AC18" s="1137">
        <v>24</v>
      </c>
      <c r="AD18" s="1137">
        <v>25</v>
      </c>
      <c r="AE18" s="1137">
        <v>26</v>
      </c>
      <c r="AF18" s="1139" t="s">
        <v>1209</v>
      </c>
      <c r="AG18" s="1140">
        <v>28</v>
      </c>
    </row>
    <row r="19" spans="2:34" s="1141" customFormat="1" ht="30" customHeight="1">
      <c r="B19" s="1134"/>
      <c r="C19" s="1142"/>
      <c r="D19" s="1143"/>
      <c r="E19" s="1144"/>
      <c r="F19" s="1145"/>
      <c r="G19" s="1146"/>
      <c r="H19" s="1147"/>
      <c r="I19" s="1148"/>
      <c r="J19" s="1149"/>
      <c r="K19" s="1149"/>
      <c r="L19" s="1148"/>
      <c r="M19" s="1148"/>
      <c r="N19" s="1148"/>
      <c r="O19" s="1148"/>
      <c r="P19" s="1148"/>
      <c r="Q19" s="1148"/>
      <c r="R19" s="1150"/>
      <c r="S19" s="1150"/>
      <c r="T19" s="1150"/>
      <c r="U19" s="1150"/>
      <c r="V19" s="1149"/>
      <c r="W19" s="1148"/>
      <c r="X19" s="1148"/>
      <c r="Y19" s="1149"/>
      <c r="Z19" s="1149"/>
      <c r="AA19" s="1149"/>
      <c r="AB19" s="1148"/>
      <c r="AC19" s="1149"/>
      <c r="AD19" s="1149"/>
      <c r="AE19" s="1149"/>
      <c r="AF19" s="1151"/>
      <c r="AG19" s="1152"/>
      <c r="AH19" s="1153"/>
    </row>
    <row r="20" spans="2:34" s="1123" customFormat="1" ht="15" customHeight="1">
      <c r="B20" s="1106"/>
      <c r="C20" s="1154" t="s">
        <v>1210</v>
      </c>
      <c r="D20" s="1155"/>
      <c r="E20" s="1156"/>
      <c r="F20" s="1157"/>
      <c r="G20" s="1158"/>
      <c r="H20" s="1158"/>
      <c r="I20" s="1158"/>
      <c r="J20" s="1159"/>
      <c r="K20" s="1158"/>
      <c r="L20" s="1160"/>
      <c r="M20" s="1160"/>
      <c r="N20" s="1160"/>
      <c r="O20" s="1160"/>
      <c r="P20" s="1160"/>
      <c r="Q20" s="1160"/>
      <c r="R20" s="1161"/>
      <c r="S20" s="1161"/>
      <c r="T20" s="1161"/>
      <c r="U20" s="1161"/>
      <c r="V20" s="1160"/>
      <c r="W20" s="1160"/>
      <c r="X20" s="1160"/>
      <c r="Y20" s="1160"/>
      <c r="Z20" s="1160"/>
      <c r="AA20" s="1160"/>
      <c r="AB20" s="1160"/>
      <c r="AC20" s="1160"/>
      <c r="AD20" s="1160"/>
      <c r="AE20" s="1160"/>
      <c r="AF20" s="1160"/>
      <c r="AG20" s="1162"/>
      <c r="AH20" s="1163"/>
    </row>
    <row r="21" spans="2:34" ht="13.5" customHeight="1">
      <c r="B21" s="1102"/>
      <c r="C21" s="1164" t="s">
        <v>1211</v>
      </c>
      <c r="D21" s="1156"/>
      <c r="E21" s="1156"/>
      <c r="F21" s="1165"/>
      <c r="G21" s="1166">
        <v>47378.879999999997</v>
      </c>
      <c r="H21" s="1167">
        <v>2722027.55</v>
      </c>
      <c r="I21" s="1167"/>
      <c r="J21" s="1168">
        <v>3791651.84</v>
      </c>
      <c r="K21" s="1169">
        <f>G21+H21+I21+J21</f>
        <v>6561058.2699999996</v>
      </c>
      <c r="L21" s="1170"/>
      <c r="M21" s="750"/>
      <c r="N21" s="1170"/>
      <c r="O21" s="1170"/>
      <c r="P21" s="1171">
        <f>SUM(L21,M21,N21,O21)</f>
        <v>0</v>
      </c>
      <c r="Q21" s="1170"/>
      <c r="R21" s="1172"/>
      <c r="S21" s="1172"/>
      <c r="T21" s="1172"/>
      <c r="U21" s="1172">
        <f>SUM(Q21:T21)</f>
        <v>0</v>
      </c>
      <c r="V21" s="1171">
        <f>SUM(P21,U21)</f>
        <v>0</v>
      </c>
      <c r="W21" s="1170"/>
      <c r="X21" s="1170"/>
      <c r="Y21" s="1170"/>
      <c r="Z21" s="1170"/>
      <c r="AA21" s="1170"/>
      <c r="AB21" s="1173">
        <f>SUM(X21,Q21,L21,G21)</f>
        <v>47378.879999999997</v>
      </c>
      <c r="AC21" s="1174">
        <f>SUM(Q21,M21,H21,Y21)</f>
        <v>2722027.55</v>
      </c>
      <c r="AD21" s="1174">
        <f>SUM(R21,N21,I21,Z21)</f>
        <v>0</v>
      </c>
      <c r="AE21" s="1171">
        <f>SUM(Z21,T21,J21)</f>
        <v>3791651.84</v>
      </c>
      <c r="AF21" s="1171">
        <f>AB21+AC21+AD21+AE21</f>
        <v>6561058.2699999996</v>
      </c>
      <c r="AG21" s="1162"/>
      <c r="AH21" s="1175"/>
    </row>
    <row r="22" spans="2:34" ht="16.5" customHeight="1">
      <c r="B22" s="1102"/>
      <c r="C22" s="1164" t="s">
        <v>1212</v>
      </c>
      <c r="D22" s="1165"/>
      <c r="E22" s="1165"/>
      <c r="F22" s="1165"/>
      <c r="G22" s="1169"/>
      <c r="H22" s="1169"/>
      <c r="I22" s="1169"/>
      <c r="J22" s="1176"/>
      <c r="K22" s="1169"/>
      <c r="L22" s="1170"/>
      <c r="M22" s="1170"/>
      <c r="N22" s="1170"/>
      <c r="O22" s="1170"/>
      <c r="P22" s="1170"/>
      <c r="Q22" s="1170"/>
      <c r="R22" s="1172"/>
      <c r="S22" s="1172"/>
      <c r="T22" s="1172"/>
      <c r="U22" s="1172"/>
      <c r="V22" s="1170"/>
      <c r="W22" s="1170"/>
      <c r="X22" s="1170"/>
      <c r="Y22" s="1170"/>
      <c r="Z22" s="1170"/>
      <c r="AA22" s="1170"/>
      <c r="AB22" s="1173">
        <f>SUM(X22,Q22,L22,G22)</f>
        <v>0</v>
      </c>
      <c r="AC22" s="1174">
        <f>SUM(Q22,M22,H22,Y22)</f>
        <v>0</v>
      </c>
      <c r="AD22" s="1170"/>
      <c r="AE22" s="1170"/>
      <c r="AF22" s="1171">
        <f t="shared" ref="AF22:AF27" si="0">AB22+AC22+AD22</f>
        <v>0</v>
      </c>
      <c r="AG22" s="1162"/>
      <c r="AH22" s="1175"/>
    </row>
    <row r="23" spans="2:34" ht="17.25" customHeight="1">
      <c r="B23" s="1102"/>
      <c r="C23" s="1177" t="s">
        <v>1213</v>
      </c>
      <c r="D23" s="1157"/>
      <c r="E23" s="1157"/>
      <c r="F23" s="1157"/>
      <c r="G23" s="1178"/>
      <c r="H23" s="1169"/>
      <c r="I23" s="1169"/>
      <c r="J23" s="1176"/>
      <c r="K23" s="1169"/>
      <c r="L23" s="1170"/>
      <c r="M23" s="1170"/>
      <c r="N23" s="1170"/>
      <c r="O23" s="1170"/>
      <c r="P23" s="1170"/>
      <c r="Q23" s="1170"/>
      <c r="R23" s="1172"/>
      <c r="S23" s="1172"/>
      <c r="T23" s="1172"/>
      <c r="U23" s="1172"/>
      <c r="V23" s="1170"/>
      <c r="W23" s="1170"/>
      <c r="X23" s="1170"/>
      <c r="Y23" s="1170"/>
      <c r="Z23" s="1170"/>
      <c r="AA23" s="1170"/>
      <c r="AB23" s="1173">
        <f t="shared" ref="AB23:AB27" si="1">SUM(X23,Q23,L23,G23)</f>
        <v>0</v>
      </c>
      <c r="AC23" s="1170"/>
      <c r="AD23" s="1170"/>
      <c r="AE23" s="1170"/>
      <c r="AF23" s="1171">
        <f t="shared" si="0"/>
        <v>0</v>
      </c>
      <c r="AG23" s="1162"/>
      <c r="AH23" s="1175"/>
    </row>
    <row r="24" spans="2:34" ht="16.5" customHeight="1">
      <c r="B24" s="1102"/>
      <c r="C24" s="1177" t="s">
        <v>1214</v>
      </c>
      <c r="D24" s="1157"/>
      <c r="E24" s="1157"/>
      <c r="F24" s="1157"/>
      <c r="G24" s="750">
        <v>103585.8</v>
      </c>
      <c r="H24" s="1179">
        <v>25689.86</v>
      </c>
      <c r="I24" s="1180"/>
      <c r="J24" s="1181">
        <v>0</v>
      </c>
      <c r="K24" s="1169">
        <f t="shared" ref="K24" si="2">G24+H24+I24+J24</f>
        <v>129275.66</v>
      </c>
      <c r="L24" s="1170"/>
      <c r="M24" s="1182"/>
      <c r="N24" s="1170"/>
      <c r="O24" s="1170"/>
      <c r="P24" s="1171">
        <f>SUM(L24,M24,N24,O24)</f>
        <v>0</v>
      </c>
      <c r="Q24" s="1170"/>
      <c r="R24" s="1172"/>
      <c r="S24" s="1172"/>
      <c r="T24" s="1172"/>
      <c r="U24" s="1172"/>
      <c r="V24" s="1171">
        <f>SUM(P24,U24)</f>
        <v>0</v>
      </c>
      <c r="W24" s="1170"/>
      <c r="X24" s="1170"/>
      <c r="Y24" s="1170"/>
      <c r="Z24" s="1170"/>
      <c r="AA24" s="1170"/>
      <c r="AB24" s="1173">
        <f t="shared" si="1"/>
        <v>103585.8</v>
      </c>
      <c r="AC24" s="1174">
        <f>SUM(Q24,M24,H24,Y24)</f>
        <v>25689.86</v>
      </c>
      <c r="AD24" s="1170"/>
      <c r="AE24" s="1171">
        <f>SUM(Z24,T24,J24)</f>
        <v>0</v>
      </c>
      <c r="AF24" s="1171">
        <f>AB24+AC24+AD24+AE24</f>
        <v>129275.66</v>
      </c>
      <c r="AG24" s="1162"/>
      <c r="AH24" s="1175"/>
    </row>
    <row r="25" spans="2:34" ht="23.25" customHeight="1">
      <c r="B25" s="1102"/>
      <c r="C25" s="1177" t="s">
        <v>1215</v>
      </c>
      <c r="D25" s="1157"/>
      <c r="E25" s="1157"/>
      <c r="F25" s="1157"/>
      <c r="G25" s="1169"/>
      <c r="H25" s="1169"/>
      <c r="I25" s="1169"/>
      <c r="J25" s="1176"/>
      <c r="K25" s="1169"/>
      <c r="L25" s="1170"/>
      <c r="M25" s="1170"/>
      <c r="N25" s="1170"/>
      <c r="O25" s="1170"/>
      <c r="P25" s="1170"/>
      <c r="Q25" s="1170"/>
      <c r="R25" s="1170"/>
      <c r="S25" s="1170"/>
      <c r="T25" s="1170"/>
      <c r="U25" s="1170"/>
      <c r="V25" s="1170"/>
      <c r="W25" s="1170"/>
      <c r="X25" s="1170"/>
      <c r="Y25" s="1170"/>
      <c r="Z25" s="1170"/>
      <c r="AA25" s="1170"/>
      <c r="AB25" s="1173">
        <f t="shared" si="1"/>
        <v>0</v>
      </c>
      <c r="AC25" s="1170"/>
      <c r="AD25" s="1170"/>
      <c r="AE25" s="1170"/>
      <c r="AF25" s="1171">
        <f t="shared" si="0"/>
        <v>0</v>
      </c>
      <c r="AG25" s="1162"/>
      <c r="AH25" s="1175"/>
    </row>
    <row r="26" spans="2:34" ht="21.75" customHeight="1">
      <c r="B26" s="1102"/>
      <c r="C26" s="1177" t="s">
        <v>1216</v>
      </c>
      <c r="D26" s="1157"/>
      <c r="E26" s="1157"/>
      <c r="F26" s="1157"/>
      <c r="G26" s="1169"/>
      <c r="H26" s="1169"/>
      <c r="I26" s="1169"/>
      <c r="J26" s="1176"/>
      <c r="K26" s="1169"/>
      <c r="L26" s="1170"/>
      <c r="M26" s="1170"/>
      <c r="N26" s="1170"/>
      <c r="O26" s="1170"/>
      <c r="P26" s="1170"/>
      <c r="Q26" s="1170"/>
      <c r="R26" s="1170"/>
      <c r="S26" s="1170"/>
      <c r="T26" s="1170"/>
      <c r="U26" s="1170"/>
      <c r="V26" s="1170"/>
      <c r="W26" s="1170"/>
      <c r="X26" s="1170"/>
      <c r="Y26" s="1170"/>
      <c r="Z26" s="1170"/>
      <c r="AA26" s="1170"/>
      <c r="AB26" s="1173">
        <f t="shared" si="1"/>
        <v>0</v>
      </c>
      <c r="AC26" s="1170"/>
      <c r="AD26" s="1170"/>
      <c r="AE26" s="1170"/>
      <c r="AF26" s="1171">
        <f t="shared" si="0"/>
        <v>0</v>
      </c>
      <c r="AG26" s="1183"/>
      <c r="AH26" s="1175"/>
    </row>
    <row r="27" spans="2:34" ht="22.5" customHeight="1">
      <c r="B27" s="1102"/>
      <c r="C27" s="1177" t="s">
        <v>1217</v>
      </c>
      <c r="D27" s="1157"/>
      <c r="E27" s="1157"/>
      <c r="F27" s="1157"/>
      <c r="G27" s="1169"/>
      <c r="H27" s="1169"/>
      <c r="I27" s="1169"/>
      <c r="J27" s="1169"/>
      <c r="K27" s="1169"/>
      <c r="L27" s="1170"/>
      <c r="M27" s="1170"/>
      <c r="N27" s="1170"/>
      <c r="O27" s="1170"/>
      <c r="P27" s="1170"/>
      <c r="Q27" s="1170"/>
      <c r="R27" s="1170"/>
      <c r="S27" s="1170"/>
      <c r="T27" s="1170"/>
      <c r="U27" s="1170"/>
      <c r="V27" s="1170"/>
      <c r="W27" s="1170"/>
      <c r="X27" s="1170"/>
      <c r="Y27" s="1170"/>
      <c r="Z27" s="1170"/>
      <c r="AA27" s="1170"/>
      <c r="AB27" s="1173">
        <f t="shared" si="1"/>
        <v>0</v>
      </c>
      <c r="AC27" s="1170"/>
      <c r="AD27" s="1170"/>
      <c r="AE27" s="1170"/>
      <c r="AF27" s="1171">
        <f t="shared" si="0"/>
        <v>0</v>
      </c>
      <c r="AG27" s="1183"/>
      <c r="AH27" s="1175"/>
    </row>
    <row r="28" spans="2:34" ht="20.25" customHeight="1" thickBot="1">
      <c r="B28" s="1102"/>
      <c r="C28" s="1184"/>
      <c r="D28" s="1185" t="s">
        <v>1218</v>
      </c>
      <c r="E28" s="1185"/>
      <c r="F28" s="1185"/>
      <c r="G28" s="1186">
        <f>SUM(G21:G27)</f>
        <v>150964.68</v>
      </c>
      <c r="H28" s="1186">
        <f>SUM(H21:H27)</f>
        <v>2747717.4099999997</v>
      </c>
      <c r="I28" s="1186"/>
      <c r="J28" s="1186">
        <f>SUM(J21:J27)</f>
        <v>3791651.84</v>
      </c>
      <c r="K28" s="1186">
        <f>SUM(K21:K27)</f>
        <v>6690333.9299999997</v>
      </c>
      <c r="L28" s="1187"/>
      <c r="M28" s="1188">
        <f>SUM(M21:M27)</f>
        <v>0</v>
      </c>
      <c r="N28" s="1187"/>
      <c r="O28" s="1187"/>
      <c r="P28" s="1188">
        <f>SUM(P21:P27)</f>
        <v>0</v>
      </c>
      <c r="Q28" s="1187"/>
      <c r="R28" s="1187"/>
      <c r="S28" s="1187"/>
      <c r="T28" s="1187"/>
      <c r="U28" s="1187"/>
      <c r="V28" s="1188">
        <f>SUM(V21:V27)</f>
        <v>0</v>
      </c>
      <c r="W28" s="1187"/>
      <c r="X28" s="1187"/>
      <c r="Y28" s="1187"/>
      <c r="Z28" s="1187"/>
      <c r="AA28" s="1187"/>
      <c r="AB28" s="1188">
        <f>SUM(AB21:AB27)</f>
        <v>150964.68</v>
      </c>
      <c r="AC28" s="1188">
        <f>SUM(AC21:AC27)</f>
        <v>2747717.4099999997</v>
      </c>
      <c r="AD28" s="1188">
        <f>SUM(AD21:AD27)</f>
        <v>0</v>
      </c>
      <c r="AE28" s="1188">
        <f>SUM(AE21:AE27)</f>
        <v>3791651.84</v>
      </c>
      <c r="AF28" s="1189">
        <f>SUM(AF21:AF27)</f>
        <v>6690333.9299999997</v>
      </c>
      <c r="AG28" s="1183"/>
      <c r="AH28" s="1175"/>
    </row>
    <row r="29" spans="2:34" ht="21.75" hidden="1" customHeight="1" thickTop="1">
      <c r="B29" s="1102"/>
      <c r="C29" s="1190" t="s">
        <v>1219</v>
      </c>
      <c r="D29" s="1191"/>
      <c r="E29" s="1192"/>
      <c r="F29" s="1192"/>
      <c r="G29" s="1193"/>
      <c r="H29" s="1193"/>
      <c r="I29" s="1193"/>
      <c r="J29" s="1193"/>
      <c r="K29" s="1193"/>
      <c r="L29" s="1194"/>
      <c r="M29" s="1194"/>
      <c r="N29" s="1194"/>
      <c r="O29" s="1194"/>
      <c r="P29" s="1194"/>
      <c r="Q29" s="1194"/>
      <c r="R29" s="1193"/>
      <c r="S29" s="1193"/>
      <c r="T29" s="1193"/>
      <c r="U29" s="1193"/>
      <c r="V29" s="1193"/>
      <c r="W29" s="1194"/>
      <c r="X29" s="1194"/>
      <c r="Y29" s="1193"/>
      <c r="Z29" s="1193"/>
      <c r="AA29" s="1193"/>
      <c r="AB29" s="1194"/>
      <c r="AC29" s="1193"/>
      <c r="AD29" s="1193"/>
      <c r="AE29" s="1193"/>
      <c r="AF29" s="1195"/>
      <c r="AG29" s="1196"/>
      <c r="AH29" s="1175"/>
    </row>
    <row r="30" spans="2:34" ht="15.75" hidden="1" customHeight="1">
      <c r="B30" s="1102"/>
      <c r="C30" s="1197" t="s">
        <v>1220</v>
      </c>
      <c r="D30" s="1198"/>
      <c r="E30" s="1199"/>
      <c r="F30" s="1199"/>
      <c r="G30" s="1193"/>
      <c r="H30" s="1193"/>
      <c r="I30" s="1193"/>
      <c r="J30" s="1193"/>
      <c r="K30" s="1193"/>
      <c r="L30" s="1194"/>
      <c r="M30" s="1194"/>
      <c r="N30" s="1194"/>
      <c r="O30" s="1194"/>
      <c r="P30" s="1194"/>
      <c r="Q30" s="1194"/>
      <c r="R30" s="1193"/>
      <c r="S30" s="1193"/>
      <c r="T30" s="1193"/>
      <c r="U30" s="1193"/>
      <c r="V30" s="1193"/>
      <c r="W30" s="1194"/>
      <c r="X30" s="1194"/>
      <c r="Y30" s="1193"/>
      <c r="Z30" s="1193"/>
      <c r="AA30" s="1193"/>
      <c r="AB30" s="1194"/>
      <c r="AC30" s="1193"/>
      <c r="AD30" s="1193"/>
      <c r="AE30" s="1193"/>
      <c r="AF30" s="1195"/>
      <c r="AG30" s="1200"/>
      <c r="AH30" s="1175"/>
    </row>
    <row r="31" spans="2:34" ht="15.75" hidden="1" customHeight="1">
      <c r="B31" s="1102"/>
      <c r="C31" s="1201" t="s">
        <v>1211</v>
      </c>
      <c r="D31" s="1202"/>
      <c r="E31" s="1203"/>
      <c r="F31" s="1203"/>
      <c r="G31" s="1204"/>
      <c r="H31" s="1204"/>
      <c r="I31" s="1204"/>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5"/>
      <c r="AG31" s="1183"/>
      <c r="AH31" s="1175"/>
    </row>
    <row r="32" spans="2:34" ht="15.75" hidden="1" customHeight="1">
      <c r="B32" s="1102"/>
      <c r="C32" s="1206" t="s">
        <v>1212</v>
      </c>
      <c r="D32" s="1165"/>
      <c r="E32" s="1165"/>
      <c r="F32" s="1165"/>
      <c r="G32" s="1204"/>
      <c r="H32" s="1204"/>
      <c r="I32" s="1204"/>
      <c r="J32" s="1204"/>
      <c r="K32" s="1204"/>
      <c r="L32" s="1204"/>
      <c r="M32" s="1204"/>
      <c r="N32" s="1204"/>
      <c r="O32" s="1204"/>
      <c r="P32" s="1204"/>
      <c r="Q32" s="1204"/>
      <c r="R32" s="1204"/>
      <c r="S32" s="1204"/>
      <c r="T32" s="1204"/>
      <c r="U32" s="1204"/>
      <c r="V32" s="1204"/>
      <c r="W32" s="1204"/>
      <c r="X32" s="1204"/>
      <c r="Y32" s="1204"/>
      <c r="Z32" s="1204"/>
      <c r="AA32" s="1204"/>
      <c r="AB32" s="1204"/>
      <c r="AC32" s="1204"/>
      <c r="AD32" s="1204"/>
      <c r="AE32" s="1204"/>
      <c r="AF32" s="1205"/>
      <c r="AG32" s="1183"/>
      <c r="AH32" s="1175"/>
    </row>
    <row r="33" spans="2:34" ht="15.75" hidden="1" customHeight="1">
      <c r="B33" s="1102"/>
      <c r="C33" s="1164" t="s">
        <v>1221</v>
      </c>
      <c r="D33" s="1157"/>
      <c r="E33" s="1157"/>
      <c r="F33" s="1157"/>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5"/>
      <c r="AG33" s="1183"/>
      <c r="AH33" s="1175"/>
    </row>
    <row r="34" spans="2:34" ht="15.75" hidden="1" customHeight="1">
      <c r="B34" s="1102"/>
      <c r="C34" s="1164" t="s">
        <v>1222</v>
      </c>
      <c r="D34" s="1157"/>
      <c r="E34" s="1157"/>
      <c r="F34" s="1157"/>
      <c r="G34" s="1204"/>
      <c r="H34" s="1204"/>
      <c r="I34" s="1204"/>
      <c r="J34" s="1204"/>
      <c r="K34" s="1204"/>
      <c r="L34" s="1204"/>
      <c r="M34" s="1204"/>
      <c r="N34" s="1204"/>
      <c r="O34" s="1204"/>
      <c r="P34" s="1204"/>
      <c r="Q34" s="1204"/>
      <c r="R34" s="1204"/>
      <c r="S34" s="1204"/>
      <c r="T34" s="1204"/>
      <c r="U34" s="1204"/>
      <c r="V34" s="1204"/>
      <c r="W34" s="1204"/>
      <c r="X34" s="1204"/>
      <c r="Y34" s="1204"/>
      <c r="Z34" s="1204"/>
      <c r="AA34" s="1204"/>
      <c r="AB34" s="1204"/>
      <c r="AC34" s="1204"/>
      <c r="AD34" s="1204"/>
      <c r="AE34" s="1204"/>
      <c r="AF34" s="1205"/>
      <c r="AG34" s="1183"/>
      <c r="AH34" s="1175"/>
    </row>
    <row r="35" spans="2:34" ht="15.75" hidden="1" customHeight="1">
      <c r="B35" s="1102"/>
      <c r="C35" s="1164" t="s">
        <v>1223</v>
      </c>
      <c r="D35" s="1157"/>
      <c r="E35" s="1157"/>
      <c r="F35" s="1157"/>
      <c r="G35" s="1204"/>
      <c r="H35" s="1204"/>
      <c r="I35" s="1204"/>
      <c r="J35" s="1204"/>
      <c r="K35" s="1204"/>
      <c r="L35" s="1204"/>
      <c r="M35" s="1204"/>
      <c r="N35" s="1204"/>
      <c r="O35" s="1204"/>
      <c r="P35" s="1204"/>
      <c r="Q35" s="1204"/>
      <c r="R35" s="1204"/>
      <c r="S35" s="1204"/>
      <c r="T35" s="1204"/>
      <c r="U35" s="1204"/>
      <c r="V35" s="1204"/>
      <c r="W35" s="1204"/>
      <c r="X35" s="1204"/>
      <c r="Y35" s="1204"/>
      <c r="Z35" s="1204"/>
      <c r="AA35" s="1204"/>
      <c r="AB35" s="1204"/>
      <c r="AC35" s="1204"/>
      <c r="AD35" s="1204"/>
      <c r="AE35" s="1204"/>
      <c r="AF35" s="1205"/>
      <c r="AG35" s="1183"/>
      <c r="AH35" s="1175"/>
    </row>
    <row r="36" spans="2:34" ht="15.75" hidden="1" customHeight="1">
      <c r="B36" s="1102"/>
      <c r="C36" s="1207" t="s">
        <v>1224</v>
      </c>
      <c r="D36" s="1157"/>
      <c r="E36" s="1157"/>
      <c r="F36" s="1157"/>
      <c r="G36" s="1204"/>
      <c r="H36" s="1204"/>
      <c r="I36" s="1204"/>
      <c r="J36" s="1204"/>
      <c r="K36" s="1204"/>
      <c r="L36" s="1204"/>
      <c r="M36" s="1204"/>
      <c r="N36" s="1204"/>
      <c r="O36" s="1204"/>
      <c r="P36" s="1204"/>
      <c r="Q36" s="1204"/>
      <c r="R36" s="1204"/>
      <c r="S36" s="1204"/>
      <c r="T36" s="1204"/>
      <c r="U36" s="1204"/>
      <c r="V36" s="1204"/>
      <c r="W36" s="1204"/>
      <c r="X36" s="1204"/>
      <c r="Y36" s="1204"/>
      <c r="Z36" s="1204"/>
      <c r="AA36" s="1204"/>
      <c r="AB36" s="1204"/>
      <c r="AC36" s="1204"/>
      <c r="AD36" s="1204"/>
      <c r="AE36" s="1204"/>
      <c r="AF36" s="1205"/>
      <c r="AG36" s="1183"/>
      <c r="AH36" s="1175"/>
    </row>
    <row r="37" spans="2:34" ht="15.75" hidden="1" customHeight="1" thickBot="1">
      <c r="B37" s="1102"/>
      <c r="C37" s="1184"/>
      <c r="D37" s="1185" t="s">
        <v>1218</v>
      </c>
      <c r="E37" s="1185"/>
      <c r="F37" s="1185"/>
      <c r="G37" s="1187"/>
      <c r="H37" s="1187"/>
      <c r="I37" s="1187"/>
      <c r="J37" s="1187"/>
      <c r="K37" s="1187"/>
      <c r="L37" s="1187"/>
      <c r="M37" s="1187"/>
      <c r="N37" s="1187"/>
      <c r="O37" s="1187"/>
      <c r="P37" s="1187"/>
      <c r="Q37" s="1187"/>
      <c r="R37" s="1187"/>
      <c r="S37" s="1187"/>
      <c r="T37" s="1187"/>
      <c r="U37" s="1187"/>
      <c r="V37" s="1187"/>
      <c r="W37" s="1187"/>
      <c r="X37" s="1187"/>
      <c r="Y37" s="1187"/>
      <c r="Z37" s="1187"/>
      <c r="AA37" s="1187"/>
      <c r="AB37" s="1187"/>
      <c r="AC37" s="1187"/>
      <c r="AD37" s="1187"/>
      <c r="AE37" s="1187"/>
      <c r="AF37" s="1208"/>
      <c r="AG37" s="1183"/>
      <c r="AH37" s="1175"/>
    </row>
    <row r="38" spans="2:34" ht="20.25" hidden="1" customHeight="1" thickTop="1">
      <c r="B38" s="1102"/>
      <c r="C38" s="1190" t="s">
        <v>1225</v>
      </c>
      <c r="D38" s="1191"/>
      <c r="E38" s="1192"/>
      <c r="F38" s="1192"/>
      <c r="G38" s="1193"/>
      <c r="H38" s="1193"/>
      <c r="I38" s="1193"/>
      <c r="J38" s="1193"/>
      <c r="K38" s="1193"/>
      <c r="L38" s="1194"/>
      <c r="M38" s="1194"/>
      <c r="N38" s="1194"/>
      <c r="O38" s="1194"/>
      <c r="P38" s="1194"/>
      <c r="Q38" s="1194"/>
      <c r="R38" s="1193"/>
      <c r="S38" s="1193"/>
      <c r="T38" s="1193"/>
      <c r="U38" s="1193"/>
      <c r="V38" s="1193"/>
      <c r="W38" s="1194"/>
      <c r="X38" s="1194"/>
      <c r="Y38" s="1193"/>
      <c r="Z38" s="1193"/>
      <c r="AA38" s="1193"/>
      <c r="AB38" s="1194"/>
      <c r="AC38" s="1193"/>
      <c r="AD38" s="1193"/>
      <c r="AE38" s="1193"/>
      <c r="AF38" s="1195"/>
      <c r="AG38" s="1183"/>
      <c r="AH38" s="1175"/>
    </row>
    <row r="39" spans="2:34" ht="15.75" hidden="1" customHeight="1">
      <c r="B39" s="1102"/>
      <c r="C39" s="1197" t="s">
        <v>1220</v>
      </c>
      <c r="D39" s="1198"/>
      <c r="E39" s="1199"/>
      <c r="F39" s="1199"/>
      <c r="G39" s="1193"/>
      <c r="H39" s="1193"/>
      <c r="I39" s="1193"/>
      <c r="J39" s="1193"/>
      <c r="K39" s="1193"/>
      <c r="L39" s="1194"/>
      <c r="M39" s="1194"/>
      <c r="N39" s="1194"/>
      <c r="O39" s="1194"/>
      <c r="P39" s="1194"/>
      <c r="Q39" s="1194"/>
      <c r="R39" s="1193"/>
      <c r="S39" s="1193"/>
      <c r="T39" s="1193"/>
      <c r="U39" s="1193"/>
      <c r="V39" s="1193"/>
      <c r="W39" s="1194"/>
      <c r="X39" s="1194"/>
      <c r="Y39" s="1193"/>
      <c r="Z39" s="1193"/>
      <c r="AA39" s="1193"/>
      <c r="AB39" s="1194"/>
      <c r="AC39" s="1193"/>
      <c r="AD39" s="1193"/>
      <c r="AE39" s="1193"/>
      <c r="AF39" s="1195"/>
      <c r="AG39" s="1183"/>
      <c r="AH39" s="1175"/>
    </row>
    <row r="40" spans="2:34" ht="15.75" hidden="1" customHeight="1">
      <c r="B40" s="1102"/>
      <c r="C40" s="1201" t="s">
        <v>1211</v>
      </c>
      <c r="D40" s="1202"/>
      <c r="E40" s="1203"/>
      <c r="F40" s="1203"/>
      <c r="G40" s="1204"/>
      <c r="H40" s="1204"/>
      <c r="I40" s="1204"/>
      <c r="J40" s="1204"/>
      <c r="K40" s="1204"/>
      <c r="L40" s="1204"/>
      <c r="M40" s="1204"/>
      <c r="N40" s="1204"/>
      <c r="O40" s="1204"/>
      <c r="P40" s="1204"/>
      <c r="Q40" s="1204"/>
      <c r="R40" s="1204"/>
      <c r="S40" s="1204"/>
      <c r="T40" s="1204"/>
      <c r="U40" s="1204"/>
      <c r="V40" s="1204"/>
      <c r="W40" s="1204"/>
      <c r="X40" s="1204"/>
      <c r="Y40" s="1204"/>
      <c r="Z40" s="1204"/>
      <c r="AA40" s="1204"/>
      <c r="AB40" s="1204"/>
      <c r="AC40" s="1204"/>
      <c r="AD40" s="1204"/>
      <c r="AE40" s="1204"/>
      <c r="AF40" s="1205"/>
      <c r="AG40" s="1183"/>
      <c r="AH40" s="1175"/>
    </row>
    <row r="41" spans="2:34" ht="15.75" hidden="1" customHeight="1">
      <c r="B41" s="1102"/>
      <c r="C41" s="1206" t="s">
        <v>1212</v>
      </c>
      <c r="D41" s="1165"/>
      <c r="E41" s="1165"/>
      <c r="F41" s="1165"/>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5"/>
      <c r="AG41" s="1183"/>
      <c r="AH41" s="1175"/>
    </row>
    <row r="42" spans="2:34" ht="15.75" hidden="1" customHeight="1">
      <c r="B42" s="1102"/>
      <c r="C42" s="1164" t="s">
        <v>1221</v>
      </c>
      <c r="D42" s="1157"/>
      <c r="E42" s="1157"/>
      <c r="F42" s="1157"/>
      <c r="G42" s="1204"/>
      <c r="H42" s="1204"/>
      <c r="I42" s="1204"/>
      <c r="J42" s="1204"/>
      <c r="K42" s="1204"/>
      <c r="L42" s="1204"/>
      <c r="M42" s="1204"/>
      <c r="N42" s="1204"/>
      <c r="O42" s="1204"/>
      <c r="P42" s="1204"/>
      <c r="Q42" s="1204"/>
      <c r="R42" s="1204"/>
      <c r="S42" s="1204"/>
      <c r="T42" s="1204"/>
      <c r="U42" s="1204"/>
      <c r="V42" s="1204"/>
      <c r="W42" s="1204"/>
      <c r="X42" s="1204"/>
      <c r="Y42" s="1204"/>
      <c r="Z42" s="1204"/>
      <c r="AA42" s="1204"/>
      <c r="AB42" s="1204"/>
      <c r="AC42" s="1204"/>
      <c r="AD42" s="1204"/>
      <c r="AE42" s="1204"/>
      <c r="AF42" s="1205"/>
      <c r="AG42" s="1183"/>
      <c r="AH42" s="1175"/>
    </row>
    <row r="43" spans="2:34" ht="15.75" hidden="1" customHeight="1">
      <c r="B43" s="1102"/>
      <c r="C43" s="1164" t="s">
        <v>1222</v>
      </c>
      <c r="D43" s="1157"/>
      <c r="E43" s="1157"/>
      <c r="F43" s="1157"/>
      <c r="G43" s="1204"/>
      <c r="H43" s="1204"/>
      <c r="I43" s="1204"/>
      <c r="J43" s="1204"/>
      <c r="K43" s="1204"/>
      <c r="L43" s="1204"/>
      <c r="M43" s="1204"/>
      <c r="N43" s="1204"/>
      <c r="O43" s="1204"/>
      <c r="P43" s="1204"/>
      <c r="Q43" s="1204"/>
      <c r="R43" s="1204"/>
      <c r="S43" s="1204"/>
      <c r="T43" s="1204"/>
      <c r="U43" s="1204"/>
      <c r="V43" s="1204"/>
      <c r="W43" s="1204"/>
      <c r="X43" s="1204"/>
      <c r="Y43" s="1204"/>
      <c r="Z43" s="1204"/>
      <c r="AA43" s="1204"/>
      <c r="AB43" s="1204"/>
      <c r="AC43" s="1204"/>
      <c r="AD43" s="1204"/>
      <c r="AE43" s="1204"/>
      <c r="AF43" s="1205"/>
      <c r="AG43" s="1183"/>
      <c r="AH43" s="1175"/>
    </row>
    <row r="44" spans="2:34" ht="15.75" hidden="1" customHeight="1">
      <c r="B44" s="1102"/>
      <c r="C44" s="1164" t="s">
        <v>1223</v>
      </c>
      <c r="D44" s="1157"/>
      <c r="E44" s="1157"/>
      <c r="F44" s="1157"/>
      <c r="G44" s="1204"/>
      <c r="H44" s="1204"/>
      <c r="I44" s="1204"/>
      <c r="J44" s="1204"/>
      <c r="K44" s="1204"/>
      <c r="L44" s="1204"/>
      <c r="M44" s="1204"/>
      <c r="N44" s="1204"/>
      <c r="O44" s="1204"/>
      <c r="P44" s="1204"/>
      <c r="Q44" s="1204"/>
      <c r="R44" s="1204"/>
      <c r="S44" s="1204"/>
      <c r="T44" s="1204"/>
      <c r="U44" s="1204"/>
      <c r="V44" s="1204"/>
      <c r="W44" s="1204"/>
      <c r="X44" s="1204"/>
      <c r="Y44" s="1204"/>
      <c r="Z44" s="1204"/>
      <c r="AA44" s="1204"/>
      <c r="AB44" s="1204"/>
      <c r="AC44" s="1204"/>
      <c r="AD44" s="1204"/>
      <c r="AE44" s="1204"/>
      <c r="AF44" s="1205"/>
      <c r="AG44" s="1183"/>
      <c r="AH44" s="1175"/>
    </row>
    <row r="45" spans="2:34" ht="15.75" hidden="1" customHeight="1">
      <c r="B45" s="1102"/>
      <c r="C45" s="1207" t="s">
        <v>1224</v>
      </c>
      <c r="D45" s="1157"/>
      <c r="E45" s="1157"/>
      <c r="F45" s="1157"/>
      <c r="G45" s="1204"/>
      <c r="H45" s="1204"/>
      <c r="I45" s="1204"/>
      <c r="J45" s="1204"/>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5"/>
      <c r="AG45" s="1183"/>
      <c r="AH45" s="1175"/>
    </row>
    <row r="46" spans="2:34" ht="15.75" hidden="1" customHeight="1" thickBot="1">
      <c r="B46" s="1102"/>
      <c r="C46" s="1184"/>
      <c r="D46" s="1185" t="s">
        <v>1218</v>
      </c>
      <c r="E46" s="1185"/>
      <c r="F46" s="1185"/>
      <c r="G46" s="1187"/>
      <c r="H46" s="1187"/>
      <c r="I46" s="1187"/>
      <c r="J46" s="1187"/>
      <c r="K46" s="1187"/>
      <c r="L46" s="1187"/>
      <c r="M46" s="1187"/>
      <c r="N46" s="1187"/>
      <c r="O46" s="1187"/>
      <c r="P46" s="1187"/>
      <c r="Q46" s="1187"/>
      <c r="R46" s="1187"/>
      <c r="S46" s="1187"/>
      <c r="T46" s="1187"/>
      <c r="U46" s="1187"/>
      <c r="V46" s="1187"/>
      <c r="W46" s="1187"/>
      <c r="X46" s="1187"/>
      <c r="Y46" s="1187"/>
      <c r="Z46" s="1187"/>
      <c r="AA46" s="1187"/>
      <c r="AB46" s="1187"/>
      <c r="AC46" s="1187"/>
      <c r="AD46" s="1187"/>
      <c r="AE46" s="1187"/>
      <c r="AF46" s="1208"/>
      <c r="AG46" s="1183"/>
      <c r="AH46" s="1175"/>
    </row>
    <row r="47" spans="2:34" ht="19.5" hidden="1" customHeight="1" thickTop="1">
      <c r="B47" s="1102"/>
      <c r="C47" s="1190" t="s">
        <v>1226</v>
      </c>
      <c r="D47" s="1191"/>
      <c r="E47" s="1192"/>
      <c r="F47" s="1192"/>
      <c r="G47" s="1193"/>
      <c r="H47" s="1193"/>
      <c r="I47" s="1193"/>
      <c r="J47" s="1193"/>
      <c r="K47" s="1193"/>
      <c r="L47" s="1194"/>
      <c r="M47" s="1194"/>
      <c r="N47" s="1194"/>
      <c r="O47" s="1194"/>
      <c r="P47" s="1194"/>
      <c r="Q47" s="1194"/>
      <c r="R47" s="1193"/>
      <c r="S47" s="1193"/>
      <c r="T47" s="1193"/>
      <c r="U47" s="1193"/>
      <c r="V47" s="1193"/>
      <c r="W47" s="1194"/>
      <c r="X47" s="1194"/>
      <c r="Y47" s="1193"/>
      <c r="Z47" s="1193"/>
      <c r="AA47" s="1193"/>
      <c r="AB47" s="1194"/>
      <c r="AC47" s="1193"/>
      <c r="AD47" s="1193"/>
      <c r="AE47" s="1193"/>
      <c r="AF47" s="1195"/>
      <c r="AG47" s="1183"/>
      <c r="AH47" s="1175"/>
    </row>
    <row r="48" spans="2:34" ht="17.25" hidden="1" customHeight="1">
      <c r="B48" s="1102"/>
      <c r="C48" s="1197" t="s">
        <v>1220</v>
      </c>
      <c r="D48" s="1198"/>
      <c r="E48" s="1199"/>
      <c r="F48" s="1199"/>
      <c r="G48" s="1193"/>
      <c r="H48" s="1193"/>
      <c r="I48" s="1193"/>
      <c r="J48" s="1193"/>
      <c r="K48" s="1193"/>
      <c r="L48" s="1194"/>
      <c r="M48" s="1194"/>
      <c r="N48" s="1194"/>
      <c r="O48" s="1194"/>
      <c r="P48" s="1194"/>
      <c r="Q48" s="1194"/>
      <c r="R48" s="1193"/>
      <c r="S48" s="1193"/>
      <c r="T48" s="1193"/>
      <c r="U48" s="1193"/>
      <c r="V48" s="1193"/>
      <c r="W48" s="1194"/>
      <c r="X48" s="1194"/>
      <c r="Y48" s="1193"/>
      <c r="Z48" s="1193"/>
      <c r="AA48" s="1193"/>
      <c r="AB48" s="1194"/>
      <c r="AC48" s="1193"/>
      <c r="AD48" s="1193"/>
      <c r="AE48" s="1193"/>
      <c r="AF48" s="1195"/>
      <c r="AG48" s="1183"/>
      <c r="AH48" s="1175"/>
    </row>
    <row r="49" spans="2:34" ht="15.75" hidden="1" customHeight="1">
      <c r="B49" s="1102"/>
      <c r="C49" s="1201" t="s">
        <v>1211</v>
      </c>
      <c r="D49" s="1202"/>
      <c r="E49" s="1203"/>
      <c r="F49" s="1203"/>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c r="AE49" s="1204"/>
      <c r="AF49" s="1205"/>
      <c r="AG49" s="1183"/>
      <c r="AH49" s="1175"/>
    </row>
    <row r="50" spans="2:34" ht="18" hidden="1" customHeight="1">
      <c r="B50" s="1102"/>
      <c r="C50" s="1206" t="s">
        <v>1212</v>
      </c>
      <c r="D50" s="1165"/>
      <c r="E50" s="1165"/>
      <c r="F50" s="1165"/>
      <c r="G50" s="1204"/>
      <c r="H50" s="1204"/>
      <c r="I50" s="1204"/>
      <c r="J50" s="1204"/>
      <c r="K50" s="1204"/>
      <c r="L50" s="1204"/>
      <c r="M50" s="1204"/>
      <c r="N50" s="1204"/>
      <c r="O50" s="1204"/>
      <c r="P50" s="1204"/>
      <c r="Q50" s="1204"/>
      <c r="R50" s="1204"/>
      <c r="S50" s="1204"/>
      <c r="T50" s="1204"/>
      <c r="U50" s="1204"/>
      <c r="V50" s="1204"/>
      <c r="W50" s="1204"/>
      <c r="X50" s="1204"/>
      <c r="Y50" s="1204"/>
      <c r="Z50" s="1204"/>
      <c r="AA50" s="1204"/>
      <c r="AB50" s="1204"/>
      <c r="AC50" s="1204"/>
      <c r="AD50" s="1204"/>
      <c r="AE50" s="1204"/>
      <c r="AF50" s="1205"/>
      <c r="AG50" s="1183"/>
      <c r="AH50" s="1175"/>
    </row>
    <row r="51" spans="2:34" ht="17.25" hidden="1" customHeight="1">
      <c r="B51" s="1102"/>
      <c r="C51" s="1164" t="s">
        <v>1221</v>
      </c>
      <c r="D51" s="1157"/>
      <c r="E51" s="1157"/>
      <c r="F51" s="1157"/>
      <c r="G51" s="1204"/>
      <c r="H51" s="1204"/>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5"/>
      <c r="AG51" s="1183"/>
      <c r="AH51" s="1175"/>
    </row>
    <row r="52" spans="2:34" ht="18" hidden="1" customHeight="1">
      <c r="B52" s="1102"/>
      <c r="C52" s="1164" t="s">
        <v>1222</v>
      </c>
      <c r="D52" s="1157"/>
      <c r="E52" s="1157"/>
      <c r="F52" s="1157"/>
      <c r="G52" s="1204"/>
      <c r="H52" s="1204"/>
      <c r="I52" s="1204"/>
      <c r="J52" s="1204"/>
      <c r="K52" s="1204"/>
      <c r="L52" s="1204"/>
      <c r="M52" s="1204"/>
      <c r="N52" s="1204"/>
      <c r="O52" s="1204"/>
      <c r="P52" s="1204"/>
      <c r="Q52" s="1204"/>
      <c r="R52" s="1204"/>
      <c r="S52" s="1204"/>
      <c r="T52" s="1204"/>
      <c r="U52" s="1204"/>
      <c r="V52" s="1204"/>
      <c r="W52" s="1204"/>
      <c r="X52" s="1204"/>
      <c r="Y52" s="1204"/>
      <c r="Z52" s="1204"/>
      <c r="AA52" s="1204"/>
      <c r="AB52" s="1204"/>
      <c r="AC52" s="1204"/>
      <c r="AD52" s="1204"/>
      <c r="AE52" s="1204"/>
      <c r="AF52" s="1205"/>
      <c r="AG52" s="1209"/>
      <c r="AH52" s="1175"/>
    </row>
    <row r="53" spans="2:34" ht="18" hidden="1" customHeight="1">
      <c r="B53" s="1102"/>
      <c r="C53" s="1164" t="s">
        <v>1223</v>
      </c>
      <c r="D53" s="1157"/>
      <c r="E53" s="1157"/>
      <c r="F53" s="1157"/>
      <c r="G53" s="1204"/>
      <c r="H53" s="1204"/>
      <c r="I53" s="1204"/>
      <c r="J53" s="1204"/>
      <c r="K53" s="1204"/>
      <c r="L53" s="1204"/>
      <c r="M53" s="1204"/>
      <c r="N53" s="1204"/>
      <c r="O53" s="1204"/>
      <c r="P53" s="1204"/>
      <c r="Q53" s="1204"/>
      <c r="R53" s="1204"/>
      <c r="S53" s="1204"/>
      <c r="T53" s="1204"/>
      <c r="U53" s="1204"/>
      <c r="V53" s="1204"/>
      <c r="W53" s="1204"/>
      <c r="X53" s="1204"/>
      <c r="Y53" s="1204"/>
      <c r="Z53" s="1204"/>
      <c r="AA53" s="1204"/>
      <c r="AB53" s="1204"/>
      <c r="AC53" s="1204"/>
      <c r="AD53" s="1204"/>
      <c r="AE53" s="1204"/>
      <c r="AF53" s="1205"/>
      <c r="AG53" s="1162"/>
      <c r="AH53" s="1175"/>
    </row>
    <row r="54" spans="2:34" ht="18" hidden="1" customHeight="1">
      <c r="B54" s="1102"/>
      <c r="C54" s="1207" t="s">
        <v>1224</v>
      </c>
      <c r="D54" s="1157"/>
      <c r="E54" s="1157"/>
      <c r="F54" s="1157"/>
      <c r="G54" s="1204"/>
      <c r="H54" s="1204"/>
      <c r="I54" s="1204"/>
      <c r="J54" s="1204"/>
      <c r="K54" s="1204"/>
      <c r="L54" s="1204"/>
      <c r="M54" s="1204"/>
      <c r="N54" s="1204"/>
      <c r="O54" s="1204"/>
      <c r="P54" s="1204"/>
      <c r="Q54" s="1204"/>
      <c r="R54" s="1204"/>
      <c r="S54" s="1204"/>
      <c r="T54" s="1204"/>
      <c r="U54" s="1204"/>
      <c r="V54" s="1204"/>
      <c r="W54" s="1204"/>
      <c r="X54" s="1204"/>
      <c r="Y54" s="1204"/>
      <c r="Z54" s="1204"/>
      <c r="AA54" s="1204"/>
      <c r="AB54" s="1204"/>
      <c r="AC54" s="1204"/>
      <c r="AD54" s="1204"/>
      <c r="AE54" s="1204"/>
      <c r="AF54" s="1205"/>
      <c r="AG54" s="1162"/>
      <c r="AH54" s="1175"/>
    </row>
    <row r="55" spans="2:34" ht="18" customHeight="1" thickTop="1">
      <c r="B55" s="1102"/>
      <c r="C55" s="1207"/>
      <c r="D55" s="1157"/>
      <c r="E55" s="1157"/>
      <c r="F55" s="1157"/>
      <c r="G55" s="1204"/>
      <c r="H55" s="1204"/>
      <c r="I55" s="1204"/>
      <c r="J55" s="1204"/>
      <c r="K55" s="1210">
        <f>'[2]PS REGULAR'!$C$24</f>
        <v>206040</v>
      </c>
      <c r="L55" s="1204"/>
      <c r="M55" s="1204"/>
      <c r="N55" s="1204"/>
      <c r="O55" s="1204"/>
      <c r="P55" s="1204"/>
      <c r="Q55" s="1204"/>
      <c r="R55" s="1204"/>
      <c r="S55" s="1204"/>
      <c r="T55" s="1204"/>
      <c r="U55" s="1204"/>
      <c r="V55" s="1204"/>
      <c r="W55" s="1204"/>
      <c r="X55" s="1204"/>
      <c r="Y55" s="1204"/>
      <c r="Z55" s="1204"/>
      <c r="AA55" s="1204"/>
      <c r="AB55" s="1204"/>
      <c r="AC55" s="1204"/>
      <c r="AD55" s="1204"/>
      <c r="AE55" s="1204"/>
      <c r="AF55" s="1204"/>
      <c r="AG55" s="1162"/>
      <c r="AH55" s="1175"/>
    </row>
    <row r="56" spans="2:34" ht="19.5" customHeight="1" thickBot="1">
      <c r="B56" s="1102"/>
      <c r="C56" s="1164"/>
      <c r="D56" s="1185"/>
      <c r="E56" s="1185"/>
      <c r="F56" s="1185"/>
      <c r="G56" s="1211"/>
      <c r="H56" s="1211"/>
      <c r="I56" s="1211"/>
      <c r="J56" s="1211"/>
      <c r="K56" s="1212"/>
      <c r="L56" s="1211"/>
      <c r="M56" s="1211"/>
      <c r="N56" s="1211"/>
      <c r="O56" s="1211"/>
      <c r="P56" s="1211"/>
      <c r="Q56" s="1211"/>
      <c r="R56" s="1211"/>
      <c r="S56" s="1211"/>
      <c r="T56" s="1211"/>
      <c r="U56" s="1211"/>
      <c r="V56" s="1211"/>
      <c r="W56" s="1211"/>
      <c r="X56" s="1211"/>
      <c r="Y56" s="1211"/>
      <c r="Z56" s="1211"/>
      <c r="AA56" s="1211"/>
      <c r="AB56" s="1211"/>
      <c r="AC56" s="1211"/>
      <c r="AD56" s="1211"/>
      <c r="AE56" s="1211"/>
      <c r="AF56" s="1213"/>
      <c r="AG56" s="1162"/>
      <c r="AH56" s="1175"/>
    </row>
    <row r="57" spans="2:34" ht="18" hidden="1" customHeight="1" thickBot="1">
      <c r="B57" s="1102"/>
      <c r="C57" s="1214" t="s">
        <v>67</v>
      </c>
      <c r="D57" s="1215"/>
      <c r="E57" s="1216"/>
      <c r="F57" s="1216"/>
      <c r="G57" s="1217"/>
      <c r="H57" s="1217"/>
      <c r="I57" s="1217"/>
      <c r="J57" s="1217"/>
      <c r="K57" s="1217"/>
      <c r="L57" s="1217"/>
      <c r="M57" s="1217"/>
      <c r="N57" s="1217"/>
      <c r="O57" s="1217"/>
      <c r="P57" s="1217"/>
      <c r="Q57" s="1217"/>
      <c r="R57" s="1217"/>
      <c r="S57" s="1217"/>
      <c r="T57" s="1217"/>
      <c r="U57" s="1217"/>
      <c r="V57" s="1217"/>
      <c r="W57" s="1217"/>
      <c r="X57" s="1217"/>
      <c r="Y57" s="1217"/>
      <c r="Z57" s="1217"/>
      <c r="AA57" s="1217"/>
      <c r="AB57" s="1217"/>
      <c r="AC57" s="1217"/>
      <c r="AD57" s="1217"/>
      <c r="AE57" s="1217"/>
      <c r="AF57" s="1218"/>
      <c r="AG57" s="1219"/>
      <c r="AH57" s="1175"/>
    </row>
    <row r="58" spans="2:34" ht="15" customHeight="1">
      <c r="B58" s="1220"/>
      <c r="C58" s="1221"/>
      <c r="D58" s="1222"/>
      <c r="E58" s="1222"/>
      <c r="F58" s="1223"/>
      <c r="G58" s="1224"/>
      <c r="H58" s="1224"/>
      <c r="I58" s="1224"/>
      <c r="J58" s="1224"/>
      <c r="K58" s="1224"/>
      <c r="L58" s="1224"/>
      <c r="M58" s="1224"/>
      <c r="N58" s="1224"/>
      <c r="O58" s="1224"/>
      <c r="P58" s="1224"/>
      <c r="Q58" s="1222"/>
      <c r="R58" s="1222"/>
      <c r="S58" s="1222"/>
      <c r="T58" s="1222"/>
      <c r="U58" s="1222"/>
      <c r="V58" s="1222"/>
      <c r="W58" s="1220"/>
      <c r="X58" s="1225"/>
      <c r="Y58" s="1225"/>
      <c r="Z58" s="1225"/>
      <c r="AA58" s="1225"/>
      <c r="AB58" s="1225"/>
      <c r="AC58" s="1225"/>
      <c r="AD58" s="1225"/>
      <c r="AE58" s="1225"/>
      <c r="AF58" s="1225"/>
      <c r="AG58" s="1226"/>
    </row>
    <row r="59" spans="2:34" ht="15" customHeight="1">
      <c r="B59" s="1227"/>
      <c r="C59" s="1228"/>
      <c r="D59" s="1229" t="s">
        <v>1227</v>
      </c>
      <c r="E59" s="1229"/>
      <c r="F59" s="1229"/>
      <c r="G59" s="1230"/>
      <c r="H59" s="1230"/>
      <c r="I59" s="1230"/>
      <c r="J59" s="1231">
        <v>5063617.7300000004</v>
      </c>
      <c r="K59" s="1230"/>
      <c r="L59" s="1230"/>
      <c r="M59" s="1232"/>
      <c r="N59" s="1232"/>
      <c r="O59" s="1232"/>
      <c r="P59" s="1232"/>
      <c r="Q59" s="1229"/>
      <c r="R59" s="1229"/>
      <c r="S59" s="1229"/>
      <c r="T59" s="1229"/>
      <c r="U59" s="1229"/>
      <c r="V59" s="1229"/>
      <c r="W59" s="1227"/>
      <c r="X59" s="1108"/>
      <c r="Y59" s="1108"/>
      <c r="Z59" s="1108"/>
      <c r="AA59" s="1108"/>
      <c r="AB59" s="1108"/>
      <c r="AC59" s="1108"/>
      <c r="AD59" s="1108"/>
      <c r="AE59" s="1108"/>
      <c r="AF59" s="1108"/>
      <c r="AG59" s="1233"/>
    </row>
    <row r="60" spans="2:34" ht="21.75" customHeight="1">
      <c r="B60" s="1227"/>
      <c r="C60" s="1228"/>
      <c r="D60" s="1229"/>
      <c r="E60" s="1229"/>
      <c r="F60" s="1229"/>
      <c r="G60" s="1234">
        <v>951578.88</v>
      </c>
      <c r="H60" s="1234">
        <v>592310.9</v>
      </c>
      <c r="I60" s="1230" t="s">
        <v>1228</v>
      </c>
      <c r="J60" s="1235"/>
      <c r="K60" s="1230"/>
      <c r="L60" s="1230"/>
      <c r="M60" s="1232"/>
      <c r="N60" s="1232"/>
      <c r="O60" s="1232"/>
      <c r="P60" s="1232"/>
      <c r="Q60" s="1229"/>
      <c r="R60" s="1229"/>
      <c r="S60" s="1229"/>
      <c r="T60" s="1229"/>
      <c r="U60" s="1229"/>
      <c r="V60" s="1229"/>
      <c r="W60" s="1236"/>
      <c r="X60" s="1108"/>
      <c r="Y60" s="1108"/>
      <c r="Z60" s="1108"/>
      <c r="AA60" s="1108"/>
      <c r="AB60" s="1108"/>
      <c r="AC60" s="1108"/>
      <c r="AD60" s="1108"/>
      <c r="AE60" s="1108"/>
      <c r="AF60" s="1108"/>
      <c r="AG60" s="1233"/>
    </row>
    <row r="61" spans="2:34" ht="23.25" customHeight="1">
      <c r="B61" s="1227"/>
      <c r="C61" s="1228"/>
      <c r="D61" s="1229"/>
      <c r="E61" s="1229"/>
      <c r="F61" s="1229"/>
      <c r="G61" s="1237"/>
      <c r="H61" s="1238"/>
      <c r="I61" s="1239"/>
      <c r="J61" s="1239"/>
      <c r="K61" s="1239"/>
      <c r="L61" s="1239"/>
      <c r="M61" s="1240"/>
      <c r="N61" s="1241"/>
      <c r="O61" s="1242"/>
      <c r="P61" s="1243" t="s">
        <v>1229</v>
      </c>
      <c r="Q61" s="1242" t="s">
        <v>1230</v>
      </c>
      <c r="R61" s="1242" t="s">
        <v>1229</v>
      </c>
      <c r="S61" s="1244"/>
      <c r="T61" s="1245" t="s">
        <v>1229</v>
      </c>
      <c r="U61" s="1246" t="s">
        <v>1229</v>
      </c>
      <c r="V61" s="1247"/>
      <c r="W61" s="1248" t="s">
        <v>1229</v>
      </c>
      <c r="X61" s="1249"/>
      <c r="Y61" s="1250"/>
      <c r="Z61" s="1250"/>
      <c r="AA61" s="1108"/>
      <c r="AB61" s="1251" t="s">
        <v>1229</v>
      </c>
      <c r="AC61" s="1247"/>
      <c r="AD61" s="1102"/>
      <c r="AE61" s="1102"/>
      <c r="AF61" s="1108"/>
      <c r="AG61" s="1233"/>
    </row>
    <row r="62" spans="2:34" ht="15" customHeight="1">
      <c r="B62" s="1227"/>
      <c r="C62" s="1228"/>
      <c r="D62" s="1252" t="s">
        <v>1231</v>
      </c>
      <c r="E62" s="1229"/>
      <c r="F62" s="1252"/>
      <c r="G62" s="1232"/>
      <c r="H62" s="1108"/>
      <c r="I62" s="1108"/>
      <c r="J62" s="1253"/>
      <c r="K62" s="1254"/>
      <c r="L62" s="1253"/>
      <c r="M62" s="1255"/>
      <c r="N62" s="1256"/>
      <c r="O62" s="1108"/>
      <c r="P62" s="1257"/>
      <c r="Q62" s="1108"/>
      <c r="R62" s="1258"/>
      <c r="S62" s="1258"/>
      <c r="T62" s="1257"/>
      <c r="U62" s="1259"/>
      <c r="V62" s="1260"/>
      <c r="W62" s="1261"/>
      <c r="X62" s="1262"/>
      <c r="Y62" s="1262"/>
      <c r="Z62" s="1263"/>
      <c r="AA62" s="1108"/>
      <c r="AB62" s="1264">
        <v>32043657.440000001</v>
      </c>
      <c r="AC62" s="1265"/>
      <c r="AD62" s="1102"/>
      <c r="AE62" s="1102"/>
      <c r="AF62" s="1108"/>
      <c r="AG62" s="1233"/>
    </row>
    <row r="63" spans="2:34" ht="15" customHeight="1">
      <c r="B63" s="1227"/>
      <c r="C63" s="1228"/>
      <c r="D63" s="1266" t="s">
        <v>1232</v>
      </c>
      <c r="E63" s="1229"/>
      <c r="F63" s="1252"/>
      <c r="G63" s="1260"/>
      <c r="H63" s="1267"/>
      <c r="I63" s="1268"/>
      <c r="J63" s="1253"/>
      <c r="K63" s="1268"/>
      <c r="L63" s="1253"/>
      <c r="M63" s="1269"/>
      <c r="N63" s="1270"/>
      <c r="O63" s="1271"/>
      <c r="P63" s="1272">
        <v>8399260.7200000007</v>
      </c>
      <c r="Q63" s="1273">
        <v>4183557.34</v>
      </c>
      <c r="R63" s="1274">
        <f>Q63+T63</f>
        <v>59709129.75999999</v>
      </c>
      <c r="S63" s="1258"/>
      <c r="T63" s="1272">
        <v>55525572.419999994</v>
      </c>
      <c r="U63" s="1259">
        <v>33958865.039999999</v>
      </c>
      <c r="V63" s="1260"/>
      <c r="W63" s="1261">
        <v>51468365.039999999</v>
      </c>
      <c r="X63" s="1262">
        <v>2238157.34</v>
      </c>
      <c r="Y63" s="1262">
        <v>53706522.379999995</v>
      </c>
      <c r="Z63" s="1108"/>
      <c r="AA63" s="1108"/>
      <c r="AB63" s="1264">
        <v>32043657.440000001</v>
      </c>
      <c r="AC63" s="1265"/>
      <c r="AD63" s="1102"/>
      <c r="AE63" s="1102"/>
      <c r="AF63" s="1266"/>
      <c r="AG63" s="1233"/>
    </row>
    <row r="64" spans="2:34" ht="15" customHeight="1">
      <c r="B64" s="1227"/>
      <c r="C64" s="1228"/>
      <c r="D64" s="1266" t="s">
        <v>1233</v>
      </c>
      <c r="E64" s="1229"/>
      <c r="F64" s="1252"/>
      <c r="G64" s="1232"/>
      <c r="H64" s="1275"/>
      <c r="I64" s="1276"/>
      <c r="J64" s="1276"/>
      <c r="K64" s="1276"/>
      <c r="L64" s="1253"/>
      <c r="M64" s="1277"/>
      <c r="N64" s="1277"/>
      <c r="O64" s="1278"/>
      <c r="P64" s="1272"/>
      <c r="Q64" s="1278"/>
      <c r="R64" s="1274"/>
      <c r="S64" s="1258"/>
      <c r="T64" s="1272"/>
      <c r="U64" s="1259"/>
      <c r="V64" s="1279"/>
      <c r="W64" s="1261"/>
      <c r="X64" s="1262"/>
      <c r="Y64" s="1262"/>
      <c r="Z64" s="1108"/>
      <c r="AA64" s="1108"/>
      <c r="AB64" s="1280">
        <f>AB62-AB63</f>
        <v>0</v>
      </c>
      <c r="AC64" s="1281"/>
      <c r="AD64" s="1102"/>
      <c r="AE64" s="1102"/>
      <c r="AF64" s="1266"/>
      <c r="AG64" s="1233"/>
    </row>
    <row r="65" spans="2:33" ht="15" customHeight="1">
      <c r="B65" s="1227"/>
      <c r="C65" s="1228"/>
      <c r="D65" s="1266" t="s">
        <v>1234</v>
      </c>
      <c r="E65" s="1229"/>
      <c r="F65" s="1252"/>
      <c r="G65" s="1232"/>
      <c r="H65" s="1108"/>
      <c r="I65" s="1254"/>
      <c r="J65" s="1253"/>
      <c r="K65" s="1254"/>
      <c r="L65" s="1253"/>
      <c r="M65" s="1282"/>
      <c r="N65" s="1282"/>
      <c r="O65" s="1283"/>
      <c r="P65" s="1272">
        <v>252733.21</v>
      </c>
      <c r="Q65" s="1283">
        <f>K24</f>
        <v>129275.66</v>
      </c>
      <c r="R65" s="1274">
        <f>Q65+T65</f>
        <v>1453404.94</v>
      </c>
      <c r="S65" s="1284"/>
      <c r="T65" s="1272">
        <v>1324129.28</v>
      </c>
      <c r="U65" s="1285">
        <v>713463.54</v>
      </c>
      <c r="V65" s="1253"/>
      <c r="W65" s="1272">
        <v>1068106.6000000001</v>
      </c>
      <c r="X65" s="1272">
        <v>126674.04000000001</v>
      </c>
      <c r="Y65" s="1272">
        <v>1194780.6400000001</v>
      </c>
      <c r="Z65" s="1255"/>
      <c r="AA65" s="1108"/>
      <c r="AB65" s="1286"/>
      <c r="AC65" s="1108"/>
      <c r="AD65" s="1108"/>
      <c r="AE65" s="1108"/>
      <c r="AF65" s="1266"/>
      <c r="AG65" s="1233"/>
    </row>
    <row r="66" spans="2:33" ht="15" customHeight="1">
      <c r="B66" s="1227"/>
      <c r="C66" s="1228"/>
      <c r="D66" s="1266" t="s">
        <v>1235</v>
      </c>
      <c r="E66" s="1229"/>
      <c r="F66" s="1252"/>
      <c r="G66" s="1232"/>
      <c r="H66" s="1108"/>
      <c r="I66" s="1108"/>
      <c r="J66" s="1253"/>
      <c r="K66" s="1253"/>
      <c r="L66" s="1253"/>
      <c r="M66" s="1287"/>
      <c r="N66" s="1277"/>
      <c r="O66" s="1278"/>
      <c r="P66" s="1272"/>
      <c r="Q66" s="1278"/>
      <c r="R66" s="1283"/>
      <c r="S66" s="1284"/>
      <c r="T66" s="1272"/>
      <c r="U66" s="1285"/>
      <c r="V66" s="1253"/>
      <c r="W66" s="1272"/>
      <c r="X66" s="1272"/>
      <c r="Y66" s="1272"/>
      <c r="Z66" s="1255"/>
      <c r="AA66" s="1108"/>
      <c r="AB66" s="1286"/>
      <c r="AC66" s="1108"/>
      <c r="AD66" s="1108"/>
      <c r="AE66" s="1108"/>
      <c r="AF66" s="1266"/>
      <c r="AG66" s="1233"/>
    </row>
    <row r="67" spans="2:33" ht="15" customHeight="1">
      <c r="B67" s="1227"/>
      <c r="C67" s="1228"/>
      <c r="D67" s="1266" t="s">
        <v>1236</v>
      </c>
      <c r="E67" s="1229"/>
      <c r="F67" s="1252"/>
      <c r="G67" s="1232"/>
      <c r="H67" s="1108"/>
      <c r="I67" s="1108"/>
      <c r="J67" s="1253"/>
      <c r="K67" s="1253"/>
      <c r="L67" s="1253"/>
      <c r="M67" s="1287"/>
      <c r="N67" s="1277"/>
      <c r="O67" s="1278"/>
      <c r="P67" s="1272"/>
      <c r="Q67" s="1278"/>
      <c r="R67" s="1283"/>
      <c r="S67" s="1284"/>
      <c r="T67" s="1272"/>
      <c r="U67" s="1285"/>
      <c r="V67" s="1253"/>
      <c r="W67" s="1272"/>
      <c r="X67" s="1272"/>
      <c r="Y67" s="1272"/>
      <c r="Z67" s="1255"/>
      <c r="AA67" s="1108"/>
      <c r="AB67" s="1108"/>
      <c r="AC67" s="1288"/>
      <c r="AD67" s="1108"/>
      <c r="AE67" s="1108"/>
      <c r="AF67" s="1266"/>
      <c r="AG67" s="1233"/>
    </row>
    <row r="68" spans="2:33" ht="15" customHeight="1">
      <c r="B68" s="1227"/>
      <c r="C68" s="1228"/>
      <c r="D68" s="1266" t="s">
        <v>1217</v>
      </c>
      <c r="E68" s="1229"/>
      <c r="F68" s="1252"/>
      <c r="G68" s="1232"/>
      <c r="H68" s="1108"/>
      <c r="I68" s="1108"/>
      <c r="J68" s="1253"/>
      <c r="K68" s="1253"/>
      <c r="L68" s="1253"/>
      <c r="M68" s="1287"/>
      <c r="N68" s="1277"/>
      <c r="O68" s="1278"/>
      <c r="P68" s="1272"/>
      <c r="Q68" s="1278"/>
      <c r="R68" s="1283"/>
      <c r="S68" s="1284"/>
      <c r="T68" s="1272"/>
      <c r="U68" s="1285"/>
      <c r="V68" s="1253"/>
      <c r="W68" s="1272"/>
      <c r="X68" s="1272"/>
      <c r="Y68" s="1272"/>
      <c r="Z68" s="1255"/>
      <c r="AA68" s="1108"/>
      <c r="AB68" s="1108"/>
      <c r="AC68" s="1288"/>
      <c r="AD68" s="1108"/>
      <c r="AE68" s="1284"/>
      <c r="AF68" s="1108"/>
      <c r="AG68" s="1233"/>
    </row>
    <row r="69" spans="2:33" ht="15" customHeight="1">
      <c r="B69" s="1227"/>
      <c r="C69" s="1228"/>
      <c r="D69" s="1229" t="s">
        <v>1237</v>
      </c>
      <c r="E69" s="1229"/>
      <c r="F69" s="1252"/>
      <c r="G69" s="1267"/>
      <c r="H69" s="1267"/>
      <c r="I69" s="1267"/>
      <c r="J69" s="1253"/>
      <c r="K69" s="1253"/>
      <c r="L69" s="1253"/>
      <c r="M69" s="1287"/>
      <c r="N69" s="1277"/>
      <c r="O69" s="1278"/>
      <c r="P69" s="1272"/>
      <c r="Q69" s="1289"/>
      <c r="R69" s="1290"/>
      <c r="S69" s="1284"/>
      <c r="T69" s="1272"/>
      <c r="U69" s="1285"/>
      <c r="V69" s="1253"/>
      <c r="W69" s="1272"/>
      <c r="X69" s="1272"/>
      <c r="Y69" s="1272"/>
      <c r="Z69" s="1255"/>
      <c r="AA69" s="1108"/>
      <c r="AB69" s="1108"/>
      <c r="AC69" s="1108"/>
      <c r="AD69" s="1108"/>
      <c r="AE69" s="1108"/>
      <c r="AF69" s="1108"/>
      <c r="AG69" s="1233"/>
    </row>
    <row r="70" spans="2:33" ht="15" customHeight="1">
      <c r="B70" s="1227"/>
      <c r="C70" s="1228"/>
      <c r="D70" s="1229" t="s">
        <v>1238</v>
      </c>
      <c r="E70" s="1229"/>
      <c r="F70" s="1252"/>
      <c r="G70" s="1291"/>
      <c r="H70" s="1291"/>
      <c r="I70" s="1291"/>
      <c r="J70" s="1292"/>
      <c r="K70" s="1291"/>
      <c r="L70" s="1292"/>
      <c r="M70" s="1277"/>
      <c r="N70" s="1277"/>
      <c r="O70" s="1293"/>
      <c r="P70" s="1272">
        <f>P63+P65</f>
        <v>8651993.9300000016</v>
      </c>
      <c r="Q70" s="1293">
        <f>Q63+Q65</f>
        <v>4312833</v>
      </c>
      <c r="R70" s="1274">
        <f>SUM(R63:R65)</f>
        <v>61162534.699999988</v>
      </c>
      <c r="S70" s="1263"/>
      <c r="T70" s="1272">
        <v>56849701.700000003</v>
      </c>
      <c r="U70" s="1294">
        <v>34672328.579999998</v>
      </c>
      <c r="V70" s="1295"/>
      <c r="W70" s="1262">
        <v>52536471.640000001</v>
      </c>
      <c r="X70" s="1262">
        <v>2364831.38</v>
      </c>
      <c r="Y70" s="1262">
        <v>54901303.020000003</v>
      </c>
      <c r="Z70" s="1295"/>
      <c r="AA70" s="1108"/>
      <c r="AB70" s="1108"/>
      <c r="AC70" s="1108"/>
      <c r="AD70" s="1108"/>
      <c r="AE70" s="1108"/>
      <c r="AF70" s="1108"/>
      <c r="AG70" s="1233"/>
    </row>
    <row r="71" spans="2:33" ht="15" customHeight="1">
      <c r="B71" s="1227"/>
      <c r="C71" s="1228"/>
      <c r="D71" s="1229" t="s">
        <v>1239</v>
      </c>
      <c r="E71" s="1229"/>
      <c r="F71" s="1252"/>
      <c r="G71" s="1232"/>
      <c r="H71" s="1108"/>
      <c r="I71" s="1286"/>
      <c r="J71" s="1296"/>
      <c r="K71" s="1296"/>
      <c r="L71" s="1297"/>
      <c r="M71" s="1298"/>
      <c r="N71" s="1299"/>
      <c r="O71" s="1283"/>
      <c r="P71" s="1300"/>
      <c r="Q71" s="1283"/>
      <c r="R71" s="1274">
        <v>1909764.65</v>
      </c>
      <c r="S71" s="1284"/>
      <c r="T71" s="1300">
        <v>1817163.4000000008</v>
      </c>
      <c r="U71" s="1294">
        <v>1817163.4000000008</v>
      </c>
      <c r="V71" s="1301"/>
      <c r="W71" s="1300">
        <v>1817163.4000000008</v>
      </c>
      <c r="X71" s="1300"/>
      <c r="Y71" s="1300">
        <v>1817163.4000000008</v>
      </c>
      <c r="Z71" s="1302"/>
      <c r="AA71" s="1108"/>
      <c r="AB71" s="1108"/>
      <c r="AC71" s="1108"/>
      <c r="AD71" s="1108"/>
      <c r="AE71" s="1108"/>
      <c r="AF71" s="1108"/>
      <c r="AG71" s="1233"/>
    </row>
    <row r="72" spans="2:33" ht="15" customHeight="1">
      <c r="B72" s="1227"/>
      <c r="C72" s="1228"/>
      <c r="D72" s="1252" t="s">
        <v>1240</v>
      </c>
      <c r="E72" s="1252"/>
      <c r="F72" s="1252"/>
      <c r="G72" s="1267"/>
      <c r="H72" s="1267"/>
      <c r="I72" s="1303">
        <v>129999.3</v>
      </c>
      <c r="J72" s="1296">
        <v>2065558.83</v>
      </c>
      <c r="K72" s="1303">
        <v>10013933.98</v>
      </c>
      <c r="L72" s="1297">
        <v>618465.42000000004</v>
      </c>
      <c r="M72" s="1298"/>
      <c r="N72" s="1299"/>
      <c r="O72" s="1304"/>
      <c r="P72" s="1272">
        <v>8651993.9299999997</v>
      </c>
      <c r="Q72" s="1305">
        <f>AF28</f>
        <v>6690333.9299999997</v>
      </c>
      <c r="R72" s="1274">
        <f>Q72+T72</f>
        <v>59252770.050000004</v>
      </c>
      <c r="S72" s="1284"/>
      <c r="T72" s="1272">
        <v>52562436.120000005</v>
      </c>
      <c r="U72" s="1294">
        <v>14940926.279999999</v>
      </c>
      <c r="V72" s="1301"/>
      <c r="W72" s="1300">
        <v>50719308.240000002</v>
      </c>
      <c r="X72" s="1300">
        <v>825382.34</v>
      </c>
      <c r="Y72" s="1300">
        <v>51544690.580000006</v>
      </c>
      <c r="Z72" s="1302"/>
      <c r="AA72" s="1108"/>
      <c r="AB72" s="1108"/>
      <c r="AC72" s="1108"/>
      <c r="AD72" s="1108"/>
      <c r="AE72" s="1108"/>
      <c r="AF72" s="1108"/>
      <c r="AG72" s="1233"/>
    </row>
    <row r="73" spans="2:33" ht="15" customHeight="1" thickBot="1">
      <c r="B73" s="1227"/>
      <c r="C73" s="1228"/>
      <c r="D73" s="1229" t="s">
        <v>1241</v>
      </c>
      <c r="E73" s="1229"/>
      <c r="F73" s="1229"/>
      <c r="G73" s="1291"/>
      <c r="H73" s="1291"/>
      <c r="I73" s="1306">
        <f>I70-I72</f>
        <v>-129999.3</v>
      </c>
      <c r="J73" s="1307">
        <v>965787.25</v>
      </c>
      <c r="K73" s="1306">
        <v>-2341963.6100000003</v>
      </c>
      <c r="L73" s="1307">
        <v>1009028.7400000001</v>
      </c>
      <c r="M73" s="1308"/>
      <c r="N73" s="1309"/>
      <c r="O73" s="1310"/>
      <c r="P73" s="1311">
        <f>P70-P72</f>
        <v>0</v>
      </c>
      <c r="Q73" s="1312">
        <f>Q70-Q72</f>
        <v>-2377500.9299999997</v>
      </c>
      <c r="R73" s="1313">
        <f>R70-R72-R71</f>
        <v>-1.6298145055770874E-8</v>
      </c>
      <c r="S73" s="1284"/>
      <c r="T73" s="1314">
        <v>2470102.1799999974</v>
      </c>
      <c r="U73" s="1294">
        <v>17914238.899999995</v>
      </c>
      <c r="V73" s="1295"/>
      <c r="W73" s="1300">
        <v>-2.3283064365386963E-9</v>
      </c>
      <c r="X73" s="1262">
        <v>1539449.04</v>
      </c>
      <c r="Y73" s="1300">
        <v>1539449.0399999968</v>
      </c>
      <c r="Z73" s="1302"/>
      <c r="AA73" s="1108"/>
      <c r="AB73" s="1108"/>
      <c r="AC73" s="1108"/>
      <c r="AD73" s="1108"/>
      <c r="AE73" s="1108"/>
      <c r="AF73" s="1108"/>
      <c r="AG73" s="1233"/>
    </row>
    <row r="74" spans="2:33" ht="15" customHeight="1" thickTop="1">
      <c r="B74" s="1227"/>
      <c r="C74" s="1228"/>
      <c r="D74" s="1229"/>
      <c r="E74" s="1229"/>
      <c r="F74" s="1229"/>
      <c r="G74" s="1232"/>
      <c r="H74" s="1108"/>
      <c r="I74" s="1315"/>
      <c r="J74" s="1316"/>
      <c r="K74" s="1316"/>
      <c r="L74" s="1316"/>
      <c r="M74" s="1317"/>
      <c r="N74" s="1318"/>
      <c r="O74" s="1232"/>
      <c r="P74" s="1230"/>
      <c r="Q74" s="1319"/>
      <c r="R74" s="1283"/>
      <c r="S74" s="1284"/>
      <c r="T74" s="1262"/>
      <c r="U74" s="1234"/>
      <c r="V74" s="1229"/>
      <c r="W74" s="1234"/>
      <c r="X74" s="1320"/>
      <c r="Y74" s="1320"/>
      <c r="Z74" s="1108"/>
      <c r="AA74" s="1108"/>
      <c r="AB74" s="1108"/>
      <c r="AC74" s="1108"/>
      <c r="AD74" s="1108"/>
      <c r="AE74" s="1108"/>
      <c r="AF74" s="1108"/>
      <c r="AG74" s="1233"/>
    </row>
    <row r="75" spans="2:33" ht="15" customHeight="1">
      <c r="B75" s="1227"/>
      <c r="C75" s="1228"/>
      <c r="D75" s="1229" t="s">
        <v>1242</v>
      </c>
      <c r="E75" s="1229"/>
      <c r="F75" s="1229"/>
      <c r="G75" s="1232"/>
      <c r="H75" s="1108"/>
      <c r="I75" s="1108"/>
      <c r="J75" s="1316"/>
      <c r="K75" s="1316"/>
      <c r="L75" s="1316"/>
      <c r="M75" s="1232"/>
      <c r="N75" s="1232"/>
      <c r="O75" s="1230"/>
      <c r="P75" s="1230"/>
      <c r="Q75" s="1318"/>
      <c r="R75" s="1234">
        <v>1234710.3999999999</v>
      </c>
      <c r="S75" s="1234"/>
      <c r="T75" s="1234"/>
      <c r="U75" s="1229"/>
      <c r="V75" s="1229"/>
      <c r="W75" s="1321"/>
      <c r="X75" s="1286"/>
      <c r="Y75" s="1286"/>
      <c r="Z75" s="1108"/>
      <c r="AA75" s="1108"/>
      <c r="AB75" s="1108"/>
      <c r="AC75" s="1108"/>
      <c r="AD75" s="1108"/>
      <c r="AE75" s="1108"/>
      <c r="AF75" s="1108"/>
      <c r="AG75" s="1233"/>
    </row>
    <row r="76" spans="2:33" ht="15" customHeight="1">
      <c r="B76" s="1227"/>
      <c r="C76" s="1228"/>
      <c r="D76" s="1322" t="s">
        <v>1243</v>
      </c>
      <c r="E76" s="1229"/>
      <c r="F76" s="1229"/>
      <c r="G76" s="1232"/>
      <c r="H76" s="1102"/>
      <c r="I76" s="1102"/>
      <c r="J76" s="1232"/>
      <c r="K76" s="1232"/>
      <c r="L76" s="1232"/>
      <c r="M76" s="1232"/>
      <c r="N76" s="1254"/>
      <c r="O76" s="1230"/>
      <c r="P76" s="1230"/>
      <c r="Q76" s="1323"/>
      <c r="R76" s="1234">
        <f>R72-R75</f>
        <v>58018059.650000006</v>
      </c>
      <c r="S76" s="1234"/>
      <c r="T76" s="1318"/>
      <c r="U76" s="1229"/>
      <c r="V76" s="1229"/>
      <c r="W76" s="1321"/>
      <c r="X76" s="1108"/>
      <c r="Y76" s="1108"/>
      <c r="Z76" s="1108"/>
      <c r="AA76" s="1108"/>
      <c r="AB76" s="1108"/>
      <c r="AC76" s="1108"/>
      <c r="AD76" s="1108"/>
      <c r="AE76" s="1108"/>
      <c r="AF76" s="1108"/>
      <c r="AG76" s="1233"/>
    </row>
    <row r="77" spans="2:33" ht="15" customHeight="1">
      <c r="B77" s="1227"/>
      <c r="C77" s="1228"/>
      <c r="D77" s="1229"/>
      <c r="E77" s="1229"/>
      <c r="F77" s="1229"/>
      <c r="G77" s="1232"/>
      <c r="H77" s="1232"/>
      <c r="I77" s="1232"/>
      <c r="J77" s="1232"/>
      <c r="K77" s="1324"/>
      <c r="L77" s="1232"/>
      <c r="M77" s="1232"/>
      <c r="N77" s="1318"/>
      <c r="O77" s="1230"/>
      <c r="P77" s="1234"/>
      <c r="Q77" s="1320" t="s">
        <v>1197</v>
      </c>
      <c r="R77" s="1234">
        <f>SUM(R75:R76)</f>
        <v>59252770.050000004</v>
      </c>
      <c r="S77" s="1234"/>
      <c r="T77" s="1318"/>
      <c r="U77" s="1229"/>
      <c r="V77" s="1229"/>
      <c r="W77" s="1227"/>
      <c r="X77" s="1108"/>
      <c r="Y77" s="1108"/>
      <c r="Z77" s="1108"/>
      <c r="AA77" s="1108"/>
      <c r="AB77" s="1108"/>
      <c r="AC77" s="1108"/>
      <c r="AD77" s="1108"/>
      <c r="AE77" s="1108"/>
      <c r="AF77" s="1108"/>
      <c r="AG77" s="1233"/>
    </row>
    <row r="78" spans="2:33" ht="15" customHeight="1">
      <c r="B78" s="1108"/>
      <c r="C78" s="1325"/>
      <c r="D78" s="1326"/>
      <c r="E78" s="1326"/>
      <c r="F78" s="1326"/>
      <c r="G78" s="1326"/>
      <c r="H78" s="1229" t="s">
        <v>81</v>
      </c>
      <c r="I78" s="1229"/>
      <c r="J78" s="1229"/>
      <c r="K78" s="1327"/>
      <c r="L78" s="1252"/>
      <c r="M78" s="1252"/>
      <c r="N78" s="1328"/>
      <c r="O78" s="1329"/>
      <c r="P78" s="1329"/>
      <c r="Q78" s="1300" t="s">
        <v>44</v>
      </c>
      <c r="R78" s="1330">
        <v>5345977.7699999996</v>
      </c>
      <c r="S78" s="1331"/>
      <c r="T78" s="1252"/>
      <c r="U78" s="1252"/>
      <c r="V78" s="1320" t="s">
        <v>1244</v>
      </c>
      <c r="W78" s="1120"/>
      <c r="X78" s="1108"/>
      <c r="Y78" s="1108"/>
      <c r="Z78" s="1108"/>
      <c r="AA78" s="1108"/>
      <c r="AB78" s="1108"/>
      <c r="AC78" s="1108"/>
      <c r="AD78" s="1108"/>
      <c r="AE78" s="1108"/>
      <c r="AF78" s="1108"/>
      <c r="AG78" s="1233"/>
    </row>
    <row r="79" spans="2:33" ht="15" customHeight="1">
      <c r="B79" s="1108"/>
      <c r="C79" s="1325"/>
      <c r="D79" s="1326"/>
      <c r="E79" s="1326"/>
      <c r="F79" s="1326"/>
      <c r="G79" s="1326"/>
      <c r="H79" s="1229"/>
      <c r="I79" s="1229"/>
      <c r="J79" s="1229"/>
      <c r="K79" s="1327"/>
      <c r="L79" s="1252"/>
      <c r="M79" s="1252"/>
      <c r="N79" s="1328"/>
      <c r="O79" s="1264"/>
      <c r="P79" s="1264"/>
      <c r="Q79" s="1300" t="s">
        <v>47</v>
      </c>
      <c r="R79" s="1332">
        <v>10000000</v>
      </c>
      <c r="S79" s="1331"/>
      <c r="T79" s="1252"/>
      <c r="U79" s="1252"/>
      <c r="V79" s="1229"/>
      <c r="W79" s="1120"/>
      <c r="X79" s="1108"/>
      <c r="Y79" s="1108"/>
      <c r="Z79" s="1108"/>
      <c r="AA79" s="1108"/>
      <c r="AB79" s="1108"/>
      <c r="AC79" s="1108"/>
      <c r="AD79" s="1108"/>
      <c r="AE79" s="1108"/>
      <c r="AF79" s="1108"/>
      <c r="AG79" s="1233"/>
    </row>
    <row r="80" spans="2:33" ht="29.25" customHeight="1">
      <c r="B80" s="1108"/>
      <c r="C80" s="1325"/>
      <c r="D80" s="1326"/>
      <c r="E80" s="1326"/>
      <c r="F80" s="1326"/>
      <c r="G80" s="1326"/>
      <c r="H80" s="1229"/>
      <c r="I80" s="1229"/>
      <c r="J80" s="1229"/>
      <c r="K80" s="1252"/>
      <c r="L80" s="1252"/>
      <c r="M80" s="1252"/>
      <c r="N80" s="1252"/>
      <c r="O80" s="1300"/>
      <c r="P80" s="1300"/>
      <c r="Q80" s="1300" t="s">
        <v>61</v>
      </c>
      <c r="R80" s="1332"/>
      <c r="S80" s="1331"/>
      <c r="T80" s="1252"/>
      <c r="U80" s="1252"/>
      <c r="V80" s="1252"/>
      <c r="W80" s="1108"/>
      <c r="X80" s="1108"/>
      <c r="Y80" s="1108"/>
      <c r="Z80" s="1108"/>
      <c r="AA80" s="1108"/>
      <c r="AB80" s="1108"/>
      <c r="AC80" s="1108"/>
      <c r="AD80" s="1108"/>
      <c r="AE80" s="1108"/>
      <c r="AF80" s="1108"/>
      <c r="AG80" s="1233"/>
    </row>
    <row r="81" spans="2:33" ht="15" customHeight="1">
      <c r="B81" s="1108"/>
      <c r="C81" s="1325"/>
      <c r="D81" s="1102"/>
      <c r="E81" s="1102"/>
      <c r="F81" s="1102"/>
      <c r="G81" s="1102"/>
      <c r="H81" s="1333" t="s">
        <v>805</v>
      </c>
      <c r="I81" s="1333"/>
      <c r="J81" s="1333"/>
      <c r="K81" s="1108"/>
      <c r="L81" s="1108"/>
      <c r="M81" s="1108"/>
      <c r="N81" s="1284"/>
      <c r="O81" s="1286"/>
      <c r="P81" s="1262"/>
      <c r="Q81" s="1286"/>
      <c r="R81" s="1315"/>
      <c r="S81" s="1286"/>
      <c r="T81" s="1108"/>
      <c r="U81" s="1108"/>
      <c r="V81" s="1334" t="s">
        <v>1139</v>
      </c>
      <c r="W81" s="1335"/>
      <c r="X81" s="1114"/>
      <c r="Y81" s="1114"/>
      <c r="Z81" s="1114"/>
      <c r="AA81" s="1108"/>
      <c r="AB81" s="1108"/>
      <c r="AC81" s="1108"/>
      <c r="AD81" s="1108"/>
      <c r="AE81" s="1108"/>
      <c r="AF81" s="1108"/>
      <c r="AG81" s="1233"/>
    </row>
    <row r="82" spans="2:33" ht="15" customHeight="1">
      <c r="B82" s="1108"/>
      <c r="C82" s="1325"/>
      <c r="D82" s="1102"/>
      <c r="E82" s="1102"/>
      <c r="F82" s="1102"/>
      <c r="G82" s="1102"/>
      <c r="H82" s="1120" t="s">
        <v>1245</v>
      </c>
      <c r="I82" s="1120"/>
      <c r="J82" s="1120"/>
      <c r="K82" s="1108"/>
      <c r="L82" s="1108"/>
      <c r="M82" s="1298"/>
      <c r="N82" s="1315"/>
      <c r="O82" s="1336"/>
      <c r="P82" s="1336"/>
      <c r="Q82" s="1286"/>
      <c r="R82" s="1337"/>
      <c r="S82" s="1120"/>
      <c r="T82" s="1120"/>
      <c r="U82" s="1120"/>
      <c r="V82" s="1338" t="s">
        <v>1246</v>
      </c>
      <c r="W82" s="1338"/>
      <c r="X82" s="1108"/>
      <c r="Y82" s="1108"/>
      <c r="Z82" s="1108"/>
      <c r="AA82" s="1108"/>
      <c r="AB82" s="1108"/>
      <c r="AC82" s="1108"/>
      <c r="AD82" s="1108"/>
      <c r="AE82" s="1108"/>
      <c r="AF82" s="1108"/>
      <c r="AG82" s="1233"/>
    </row>
    <row r="83" spans="2:33" ht="15" customHeight="1">
      <c r="B83" s="1108"/>
      <c r="C83" s="1325"/>
      <c r="D83" s="1102"/>
      <c r="E83" s="1102"/>
      <c r="F83" s="1102"/>
      <c r="G83" s="1102"/>
      <c r="H83" s="1108" t="s">
        <v>1247</v>
      </c>
      <c r="I83" s="1108"/>
      <c r="J83" s="1108"/>
      <c r="K83" s="1108"/>
      <c r="L83" s="1108"/>
      <c r="M83" s="1108"/>
      <c r="N83" s="1108"/>
      <c r="O83" s="1108"/>
      <c r="P83" s="1108"/>
      <c r="Q83" s="1108"/>
      <c r="R83" s="1108"/>
      <c r="S83" s="1108"/>
      <c r="T83" s="1108"/>
      <c r="U83" s="1108"/>
      <c r="V83" s="1286" t="s">
        <v>1247</v>
      </c>
      <c r="W83" s="1286"/>
      <c r="X83" s="1108"/>
      <c r="Y83" s="1108"/>
      <c r="Z83" s="1108"/>
      <c r="AA83" s="1108"/>
      <c r="AB83" s="1108"/>
      <c r="AC83" s="1108"/>
      <c r="AD83" s="1108"/>
      <c r="AE83" s="1108"/>
      <c r="AF83" s="1108"/>
      <c r="AG83" s="1233"/>
    </row>
    <row r="84" spans="2:33" ht="18" customHeight="1">
      <c r="B84" s="1108"/>
      <c r="C84" s="1339"/>
      <c r="D84" s="1340"/>
      <c r="E84" s="1340"/>
      <c r="F84" s="1340"/>
      <c r="G84" s="1340"/>
      <c r="H84" s="1340"/>
      <c r="I84" s="1340"/>
      <c r="J84" s="1340"/>
      <c r="K84" s="1340"/>
      <c r="L84" s="1340"/>
      <c r="M84" s="1340"/>
      <c r="N84" s="1340"/>
      <c r="O84" s="1340"/>
      <c r="P84" s="1340"/>
      <c r="Q84" s="1340"/>
      <c r="R84" s="1340"/>
      <c r="S84" s="1340"/>
      <c r="T84" s="1340"/>
      <c r="U84" s="1340"/>
      <c r="V84" s="1340"/>
      <c r="W84" s="1340"/>
      <c r="X84" s="1340"/>
      <c r="Y84" s="1108"/>
      <c r="Z84" s="1108"/>
      <c r="AA84" s="1108"/>
      <c r="AB84" s="1108"/>
      <c r="AC84" s="1108"/>
      <c r="AD84" s="1108"/>
      <c r="AE84" s="1108"/>
      <c r="AF84" s="1108"/>
      <c r="AG84" s="1233"/>
    </row>
    <row r="85" spans="2:33" ht="18.75" customHeight="1" thickBot="1">
      <c r="B85" s="1115"/>
      <c r="C85" s="1341"/>
      <c r="D85" s="1342"/>
      <c r="E85" s="1342"/>
      <c r="F85" s="1342"/>
      <c r="G85" s="1342"/>
      <c r="H85" s="1342"/>
      <c r="I85" s="1342"/>
      <c r="J85" s="1342"/>
      <c r="K85" s="1342"/>
      <c r="L85" s="1342"/>
      <c r="M85" s="1342"/>
      <c r="N85" s="1342"/>
      <c r="O85" s="1342"/>
      <c r="P85" s="1342"/>
      <c r="Q85" s="1342"/>
      <c r="R85" s="1342"/>
      <c r="S85" s="1342"/>
      <c r="T85" s="1342"/>
      <c r="U85" s="1342"/>
      <c r="V85" s="1342"/>
      <c r="W85" s="1342"/>
      <c r="X85" s="1343"/>
      <c r="Y85" s="1344"/>
      <c r="Z85" s="1344"/>
      <c r="AA85" s="1344"/>
      <c r="AB85" s="1344"/>
      <c r="AC85" s="1344"/>
      <c r="AD85" s="1344"/>
      <c r="AE85" s="1344"/>
      <c r="AF85" s="1344"/>
      <c r="AG85" s="1345"/>
    </row>
    <row r="86" spans="2:33" ht="24.75" customHeight="1">
      <c r="B86" s="1115"/>
      <c r="C86" s="1346"/>
      <c r="D86" s="1347"/>
      <c r="E86" s="1347"/>
      <c r="F86" s="1347"/>
      <c r="G86" s="1347"/>
      <c r="H86" s="1347"/>
      <c r="I86" s="1347"/>
      <c r="J86" s="1347"/>
      <c r="K86" s="1347"/>
      <c r="L86" s="1347"/>
      <c r="M86" s="1347"/>
      <c r="N86" s="1347"/>
      <c r="O86" s="1347"/>
      <c r="P86" s="1347"/>
      <c r="Q86" s="1347"/>
      <c r="R86" s="1347"/>
      <c r="S86" s="1347"/>
      <c r="T86" s="1347"/>
      <c r="U86" s="1347"/>
      <c r="V86" s="1347"/>
      <c r="W86" s="1347"/>
      <c r="X86" s="1348"/>
      <c r="Y86" s="1225"/>
      <c r="Z86" s="1225"/>
      <c r="AA86" s="1225"/>
      <c r="AB86" s="1225"/>
      <c r="AC86" s="1225"/>
      <c r="AD86" s="1225"/>
      <c r="AE86" s="1225"/>
      <c r="AF86" s="1349" t="s">
        <v>1185</v>
      </c>
      <c r="AG86" s="1350"/>
    </row>
    <row r="87" spans="2:33" ht="21.75" customHeight="1">
      <c r="B87" s="1102"/>
      <c r="C87" s="1325"/>
      <c r="D87" s="1340" t="s">
        <v>1248</v>
      </c>
      <c r="E87" s="1340"/>
      <c r="F87" s="1340"/>
      <c r="G87" s="1340"/>
      <c r="H87" s="1340"/>
      <c r="I87" s="1340"/>
      <c r="J87" s="1340"/>
      <c r="K87" s="1340"/>
      <c r="L87" s="1340"/>
      <c r="M87" s="1340"/>
      <c r="N87" s="1340"/>
      <c r="O87" s="1340"/>
      <c r="P87" s="1340"/>
      <c r="Q87" s="1340"/>
      <c r="R87" s="1340"/>
      <c r="S87" s="1340"/>
      <c r="T87" s="1340"/>
      <c r="U87" s="1340"/>
      <c r="V87" s="1340"/>
      <c r="W87" s="1340"/>
      <c r="X87" s="1340"/>
      <c r="Y87" s="1340"/>
      <c r="Z87" s="1340"/>
      <c r="AA87" s="1340"/>
      <c r="AB87" s="1340"/>
      <c r="AC87" s="1340"/>
      <c r="AD87" s="1340"/>
      <c r="AE87" s="1340"/>
      <c r="AF87" s="1340"/>
      <c r="AG87" s="1351"/>
    </row>
    <row r="88" spans="2:33" s="1121" customFormat="1" ht="21.75" customHeight="1">
      <c r="B88" s="1102"/>
      <c r="C88" s="1325" t="s">
        <v>1249</v>
      </c>
      <c r="D88" s="1108"/>
      <c r="E88" s="1108"/>
      <c r="F88" s="1108"/>
      <c r="G88" s="1108"/>
      <c r="H88" s="1108"/>
      <c r="I88" s="1108"/>
      <c r="J88" s="1108"/>
      <c r="K88" s="1108"/>
      <c r="L88" s="1108"/>
      <c r="M88" s="1108"/>
      <c r="N88" s="1108"/>
      <c r="O88" s="1108"/>
      <c r="P88" s="1108"/>
      <c r="Q88" s="1108"/>
      <c r="R88" s="1108"/>
      <c r="S88" s="1108"/>
      <c r="T88" s="1108"/>
      <c r="U88" s="1108"/>
      <c r="V88" s="1108"/>
      <c r="W88" s="1108"/>
      <c r="X88" s="1108"/>
      <c r="Y88" s="1108"/>
      <c r="Z88" s="1108"/>
      <c r="AA88" s="1108"/>
      <c r="AB88" s="1108"/>
      <c r="AC88" s="1108"/>
      <c r="AD88" s="1108"/>
      <c r="AE88" s="1108"/>
      <c r="AF88" s="1108"/>
      <c r="AG88" s="1233"/>
    </row>
    <row r="89" spans="2:33" s="1121" customFormat="1" ht="18.75" customHeight="1">
      <c r="B89" s="1102"/>
      <c r="C89" s="1325"/>
      <c r="D89" s="1352" t="s">
        <v>1250</v>
      </c>
      <c r="E89" s="1352"/>
      <c r="F89" s="1352"/>
      <c r="G89" s="1352"/>
      <c r="H89" s="1352"/>
      <c r="I89" s="1352"/>
      <c r="J89" s="1352"/>
      <c r="K89" s="1352"/>
      <c r="L89" s="1352"/>
      <c r="M89" s="1352"/>
      <c r="N89" s="1352"/>
      <c r="O89" s="1352"/>
      <c r="P89" s="1352"/>
      <c r="Q89" s="1352"/>
      <c r="R89" s="1352"/>
      <c r="S89" s="1352"/>
      <c r="T89" s="1352"/>
      <c r="U89" s="1352"/>
      <c r="V89" s="1352"/>
      <c r="W89" s="1352"/>
      <c r="X89" s="1352"/>
      <c r="Y89" s="1352"/>
      <c r="Z89" s="1352"/>
      <c r="AA89" s="1352"/>
      <c r="AB89" s="1352"/>
      <c r="AC89" s="1352"/>
      <c r="AD89" s="1352"/>
      <c r="AE89" s="1352"/>
      <c r="AF89" s="1352"/>
      <c r="AG89" s="1353"/>
    </row>
    <row r="90" spans="2:33" s="1121" customFormat="1" ht="20.25" customHeight="1">
      <c r="B90" s="1102"/>
      <c r="C90" s="1325"/>
      <c r="D90" s="1354" t="s">
        <v>1251</v>
      </c>
      <c r="E90" s="1354"/>
      <c r="F90" s="1354"/>
      <c r="G90" s="1354"/>
      <c r="H90" s="1354"/>
      <c r="I90" s="1354"/>
      <c r="J90" s="1354"/>
      <c r="K90" s="1354"/>
      <c r="L90" s="1354"/>
      <c r="M90" s="1354"/>
      <c r="N90" s="1354"/>
      <c r="O90" s="1354"/>
      <c r="P90" s="1354"/>
      <c r="Q90" s="1354"/>
      <c r="R90" s="1354"/>
      <c r="S90" s="1354"/>
      <c r="T90" s="1354"/>
      <c r="U90" s="1354"/>
      <c r="V90" s="1354"/>
      <c r="W90" s="1354"/>
      <c r="X90" s="1354"/>
      <c r="Y90" s="1354"/>
      <c r="Z90" s="1354"/>
      <c r="AA90" s="1354"/>
      <c r="AB90" s="1354"/>
      <c r="AC90" s="1354"/>
      <c r="AD90" s="1354"/>
      <c r="AE90" s="1354"/>
      <c r="AF90" s="1354"/>
      <c r="AG90" s="1233"/>
    </row>
    <row r="91" spans="2:33" s="1121" customFormat="1" ht="21" customHeight="1">
      <c r="B91" s="1102"/>
      <c r="C91" s="1325"/>
      <c r="D91" s="1354" t="s">
        <v>1252</v>
      </c>
      <c r="E91" s="1354"/>
      <c r="F91" s="1354"/>
      <c r="G91" s="1354"/>
      <c r="H91" s="1354"/>
      <c r="I91" s="1354"/>
      <c r="J91" s="1354"/>
      <c r="K91" s="1354"/>
      <c r="L91" s="1354"/>
      <c r="M91" s="1354"/>
      <c r="N91" s="1354"/>
      <c r="O91" s="1354"/>
      <c r="P91" s="1354"/>
      <c r="Q91" s="1354"/>
      <c r="R91" s="1354"/>
      <c r="S91" s="1354"/>
      <c r="T91" s="1354"/>
      <c r="U91" s="1354"/>
      <c r="V91" s="1354"/>
      <c r="W91" s="1354"/>
      <c r="X91" s="1354"/>
      <c r="Y91" s="1354"/>
      <c r="Z91" s="1354"/>
      <c r="AA91" s="1354"/>
      <c r="AB91" s="1354"/>
      <c r="AC91" s="1354"/>
      <c r="AD91" s="1354"/>
      <c r="AE91" s="1354"/>
      <c r="AF91" s="1354"/>
      <c r="AG91" s="1355"/>
    </row>
    <row r="92" spans="2:33" s="1121" customFormat="1" ht="63.75" customHeight="1">
      <c r="B92" s="1102"/>
      <c r="C92" s="1325"/>
      <c r="D92" s="1356" t="s">
        <v>1253</v>
      </c>
      <c r="E92" s="1356"/>
      <c r="F92" s="1356"/>
      <c r="G92" s="1356"/>
      <c r="H92" s="1356"/>
      <c r="I92" s="1356"/>
      <c r="J92" s="1356"/>
      <c r="K92" s="1356"/>
      <c r="L92" s="1356"/>
      <c r="M92" s="1356"/>
      <c r="N92" s="1356"/>
      <c r="O92" s="1356"/>
      <c r="P92" s="1356"/>
      <c r="Q92" s="1356"/>
      <c r="R92" s="1356"/>
      <c r="S92" s="1356"/>
      <c r="T92" s="1356"/>
      <c r="U92" s="1356"/>
      <c r="V92" s="1356"/>
      <c r="W92" s="1356"/>
      <c r="X92" s="1356"/>
      <c r="Y92" s="1356"/>
      <c r="Z92" s="1356"/>
      <c r="AA92" s="1356"/>
      <c r="AB92" s="1356"/>
      <c r="AC92" s="1356"/>
      <c r="AD92" s="1356"/>
      <c r="AE92" s="1356"/>
      <c r="AF92" s="1356"/>
      <c r="AG92" s="1357"/>
    </row>
    <row r="93" spans="2:33" s="1121" customFormat="1" ht="22.5" customHeight="1">
      <c r="B93" s="1102"/>
      <c r="C93" s="1325"/>
      <c r="D93" s="1354" t="s">
        <v>1254</v>
      </c>
      <c r="E93" s="1354"/>
      <c r="F93" s="1354"/>
      <c r="G93" s="1354"/>
      <c r="H93" s="1354"/>
      <c r="I93" s="1354"/>
      <c r="J93" s="1354"/>
      <c r="K93" s="1354"/>
      <c r="L93" s="1354"/>
      <c r="M93" s="1354"/>
      <c r="N93" s="1354"/>
      <c r="O93" s="1354"/>
      <c r="P93" s="1354"/>
      <c r="Q93" s="1354"/>
      <c r="R93" s="1354"/>
      <c r="S93" s="1354"/>
      <c r="T93" s="1354"/>
      <c r="U93" s="1354"/>
      <c r="V93" s="1354"/>
      <c r="W93" s="1354"/>
      <c r="X93" s="1354"/>
      <c r="Y93" s="1354"/>
      <c r="Z93" s="1354"/>
      <c r="AA93" s="1354"/>
      <c r="AB93" s="1354"/>
      <c r="AC93" s="1354"/>
      <c r="AD93" s="1354"/>
      <c r="AE93" s="1354"/>
      <c r="AF93" s="1354"/>
      <c r="AG93" s="1233"/>
    </row>
    <row r="94" spans="2:33" s="1121" customFormat="1" ht="19.5" customHeight="1">
      <c r="B94" s="1102"/>
      <c r="C94" s="1358" t="s">
        <v>810</v>
      </c>
      <c r="D94" s="1108" t="s">
        <v>1255</v>
      </c>
      <c r="E94" s="1108"/>
      <c r="F94" s="1108"/>
      <c r="G94" s="1108"/>
      <c r="H94" s="1108"/>
      <c r="I94" s="1108"/>
      <c r="J94" s="1108"/>
      <c r="K94" s="1108"/>
      <c r="L94" s="1108"/>
      <c r="M94" s="1108"/>
      <c r="N94" s="1108"/>
      <c r="O94" s="1108"/>
      <c r="P94" s="1108"/>
      <c r="Q94" s="1108"/>
      <c r="R94" s="1108"/>
      <c r="S94" s="1108"/>
      <c r="T94" s="1108"/>
      <c r="U94" s="1108"/>
      <c r="V94" s="1108"/>
      <c r="W94" s="1108"/>
      <c r="X94" s="1108"/>
      <c r="Y94" s="1108"/>
      <c r="Z94" s="1108"/>
      <c r="AA94" s="1108"/>
      <c r="AB94" s="1108"/>
      <c r="AC94" s="1108"/>
      <c r="AD94" s="1108"/>
      <c r="AE94" s="1108"/>
      <c r="AF94" s="1108"/>
      <c r="AG94" s="1233"/>
    </row>
    <row r="95" spans="2:33" s="1121" customFormat="1" ht="21" customHeight="1">
      <c r="B95" s="1102"/>
      <c r="C95" s="1359" t="s">
        <v>1256</v>
      </c>
      <c r="D95" s="1108"/>
      <c r="E95" s="1108"/>
      <c r="F95" s="1108"/>
      <c r="G95" s="1108"/>
      <c r="H95" s="1108"/>
      <c r="I95" s="1108"/>
      <c r="J95" s="1108"/>
      <c r="K95" s="1108"/>
      <c r="L95" s="1108"/>
      <c r="M95" s="1108"/>
      <c r="N95" s="1108"/>
      <c r="O95" s="1108"/>
      <c r="P95" s="1108"/>
      <c r="Q95" s="1108"/>
      <c r="R95" s="1108"/>
      <c r="S95" s="1108"/>
      <c r="T95" s="1108"/>
      <c r="U95" s="1108"/>
      <c r="V95" s="1108"/>
      <c r="W95" s="1108"/>
      <c r="X95" s="1108"/>
      <c r="Y95" s="1108"/>
      <c r="Z95" s="1108"/>
      <c r="AA95" s="1108"/>
      <c r="AB95" s="1108"/>
      <c r="AC95" s="1108"/>
      <c r="AD95" s="1108"/>
      <c r="AE95" s="1108"/>
      <c r="AF95" s="1108"/>
      <c r="AG95" s="1233"/>
    </row>
    <row r="96" spans="2:33" s="1121" customFormat="1" ht="21.75" customHeight="1">
      <c r="B96" s="1102"/>
      <c r="C96" s="1325"/>
      <c r="D96" s="1360" t="s">
        <v>1257</v>
      </c>
      <c r="E96" s="1360"/>
      <c r="F96" s="1360"/>
      <c r="G96" s="1266"/>
      <c r="H96" s="1266"/>
      <c r="I96" s="1266"/>
      <c r="J96" s="1266"/>
      <c r="K96" s="1266"/>
      <c r="L96" s="1266"/>
      <c r="M96" s="1266"/>
      <c r="N96" s="1266"/>
      <c r="O96" s="1266"/>
      <c r="P96" s="1266"/>
      <c r="Q96" s="1266"/>
      <c r="R96" s="1266"/>
      <c r="S96" s="1266"/>
      <c r="T96" s="1266"/>
      <c r="U96" s="1266"/>
      <c r="V96" s="1266"/>
      <c r="W96" s="1266"/>
      <c r="X96" s="1266"/>
      <c r="Y96" s="1266"/>
      <c r="Z96" s="1266"/>
      <c r="AA96" s="1266"/>
      <c r="AB96" s="1266"/>
      <c r="AC96" s="1266"/>
      <c r="AD96" s="1266"/>
      <c r="AE96" s="1266"/>
      <c r="AF96" s="1266"/>
      <c r="AG96" s="1233"/>
    </row>
    <row r="97" spans="2:33" s="1121" customFormat="1" ht="24.75" customHeight="1">
      <c r="B97" s="1102"/>
      <c r="C97" s="1325"/>
      <c r="D97" s="1360" t="s">
        <v>1258</v>
      </c>
      <c r="E97" s="1360"/>
      <c r="F97" s="1360"/>
      <c r="G97" s="1266"/>
      <c r="H97" s="1266"/>
      <c r="I97" s="1266"/>
      <c r="J97" s="1266"/>
      <c r="K97" s="1266"/>
      <c r="L97" s="1266"/>
      <c r="M97" s="1266"/>
      <c r="N97" s="1266"/>
      <c r="O97" s="1266"/>
      <c r="P97" s="1266"/>
      <c r="Q97" s="1266"/>
      <c r="R97" s="1266"/>
      <c r="S97" s="1266"/>
      <c r="T97" s="1266"/>
      <c r="U97" s="1266"/>
      <c r="V97" s="1266"/>
      <c r="W97" s="1266"/>
      <c r="X97" s="1266"/>
      <c r="Y97" s="1266"/>
      <c r="Z97" s="1266"/>
      <c r="AA97" s="1266"/>
      <c r="AB97" s="1266"/>
      <c r="AC97" s="1266"/>
      <c r="AD97" s="1266"/>
      <c r="AE97" s="1266"/>
      <c r="AF97" s="1266"/>
      <c r="AG97" s="1233"/>
    </row>
    <row r="98" spans="2:33" s="1121" customFormat="1" ht="22.5" customHeight="1">
      <c r="B98" s="1102"/>
      <c r="C98" s="1325"/>
      <c r="D98" s="1360" t="s">
        <v>1259</v>
      </c>
      <c r="E98" s="1360"/>
      <c r="F98" s="1360"/>
      <c r="G98" s="1266"/>
      <c r="H98" s="1266"/>
      <c r="I98" s="1266"/>
      <c r="J98" s="1266"/>
      <c r="K98" s="1266"/>
      <c r="L98" s="1266"/>
      <c r="M98" s="1266"/>
      <c r="N98" s="1266"/>
      <c r="O98" s="1266"/>
      <c r="P98" s="1266"/>
      <c r="Q98" s="1266"/>
      <c r="R98" s="1266"/>
      <c r="S98" s="1266"/>
      <c r="T98" s="1266"/>
      <c r="U98" s="1266"/>
      <c r="V98" s="1266"/>
      <c r="W98" s="1266"/>
      <c r="X98" s="1266"/>
      <c r="Y98" s="1266"/>
      <c r="Z98" s="1266"/>
      <c r="AA98" s="1266"/>
      <c r="AB98" s="1266"/>
      <c r="AC98" s="1266"/>
      <c r="AD98" s="1266"/>
      <c r="AE98" s="1266"/>
      <c r="AF98" s="1266"/>
      <c r="AG98" s="1233"/>
    </row>
    <row r="99" spans="2:33" s="1121" customFormat="1" ht="23.25" customHeight="1">
      <c r="B99" s="1102"/>
      <c r="C99" s="1325"/>
      <c r="D99" s="1360" t="s">
        <v>1260</v>
      </c>
      <c r="E99" s="1360"/>
      <c r="F99" s="1360"/>
      <c r="G99" s="1266"/>
      <c r="H99" s="1266"/>
      <c r="I99" s="1266"/>
      <c r="J99" s="1266"/>
      <c r="K99" s="1266"/>
      <c r="L99" s="1266"/>
      <c r="M99" s="1266"/>
      <c r="N99" s="1266"/>
      <c r="O99" s="1266"/>
      <c r="P99" s="1266"/>
      <c r="Q99" s="1266"/>
      <c r="R99" s="1266"/>
      <c r="S99" s="1266"/>
      <c r="T99" s="1266"/>
      <c r="U99" s="1266"/>
      <c r="V99" s="1266"/>
      <c r="W99" s="1266"/>
      <c r="X99" s="1266"/>
      <c r="Y99" s="1266"/>
      <c r="Z99" s="1266"/>
      <c r="AA99" s="1266"/>
      <c r="AB99" s="1266"/>
      <c r="AC99" s="1266"/>
      <c r="AD99" s="1266"/>
      <c r="AE99" s="1266"/>
      <c r="AF99" s="1266"/>
      <c r="AG99" s="1233"/>
    </row>
    <row r="100" spans="2:33" s="1121" customFormat="1" ht="24.75" customHeight="1">
      <c r="B100" s="1102"/>
      <c r="C100" s="1325"/>
      <c r="D100" s="1360" t="s">
        <v>1261</v>
      </c>
      <c r="E100" s="1360"/>
      <c r="F100" s="1360"/>
      <c r="G100" s="1266"/>
      <c r="H100" s="1266"/>
      <c r="I100" s="1266"/>
      <c r="J100" s="1266"/>
      <c r="K100" s="1266"/>
      <c r="L100" s="1266"/>
      <c r="M100" s="1266"/>
      <c r="N100" s="1266"/>
      <c r="O100" s="1266"/>
      <c r="P100" s="1266"/>
      <c r="Q100" s="1266"/>
      <c r="R100" s="1266"/>
      <c r="S100" s="1266"/>
      <c r="T100" s="1266"/>
      <c r="U100" s="1266"/>
      <c r="V100" s="1266"/>
      <c r="W100" s="1266"/>
      <c r="X100" s="1266"/>
      <c r="Y100" s="1266"/>
      <c r="Z100" s="1266"/>
      <c r="AA100" s="1266"/>
      <c r="AB100" s="1266"/>
      <c r="AC100" s="1266"/>
      <c r="AD100" s="1266"/>
      <c r="AE100" s="1266"/>
      <c r="AF100" s="1266"/>
      <c r="AG100" s="1233"/>
    </row>
    <row r="101" spans="2:33" s="1121" customFormat="1" ht="24.75" customHeight="1">
      <c r="B101" s="1102"/>
      <c r="C101" s="1325"/>
      <c r="D101" s="1360" t="s">
        <v>1262</v>
      </c>
      <c r="E101" s="1360"/>
      <c r="F101" s="1360"/>
      <c r="G101" s="1266"/>
      <c r="H101" s="1266"/>
      <c r="I101" s="1266"/>
      <c r="J101" s="1266"/>
      <c r="K101" s="1266"/>
      <c r="L101" s="1266"/>
      <c r="M101" s="1266"/>
      <c r="N101" s="1266"/>
      <c r="O101" s="1266"/>
      <c r="P101" s="1266"/>
      <c r="Q101" s="1266"/>
      <c r="R101" s="1266"/>
      <c r="S101" s="1266"/>
      <c r="T101" s="1266"/>
      <c r="U101" s="1266"/>
      <c r="V101" s="1266"/>
      <c r="W101" s="1266"/>
      <c r="X101" s="1266"/>
      <c r="Y101" s="1266"/>
      <c r="Z101" s="1266"/>
      <c r="AA101" s="1266"/>
      <c r="AB101" s="1266"/>
      <c r="AC101" s="1266"/>
      <c r="AD101" s="1266"/>
      <c r="AE101" s="1266"/>
      <c r="AF101" s="1266"/>
      <c r="AG101" s="1233"/>
    </row>
    <row r="102" spans="2:33" s="1121" customFormat="1" ht="24.75" customHeight="1">
      <c r="B102" s="1102"/>
      <c r="C102" s="1359" t="s">
        <v>1263</v>
      </c>
      <c r="D102" s="1108"/>
      <c r="E102" s="1108"/>
      <c r="F102" s="1108"/>
      <c r="G102" s="1108"/>
      <c r="H102" s="1108"/>
      <c r="I102" s="1108"/>
      <c r="J102" s="1108"/>
      <c r="K102" s="1108"/>
      <c r="L102" s="1108"/>
      <c r="M102" s="1108"/>
      <c r="N102" s="1108"/>
      <c r="O102" s="1108"/>
      <c r="P102" s="1108"/>
      <c r="Q102" s="1108"/>
      <c r="R102" s="1108"/>
      <c r="S102" s="1108"/>
      <c r="T102" s="1108"/>
      <c r="U102" s="1108"/>
      <c r="V102" s="1108"/>
      <c r="W102" s="1108"/>
      <c r="X102" s="1108"/>
      <c r="Y102" s="1108"/>
      <c r="Z102" s="1108"/>
      <c r="AA102" s="1108"/>
      <c r="AB102" s="1108"/>
      <c r="AC102" s="1108"/>
      <c r="AD102" s="1108"/>
      <c r="AE102" s="1108"/>
      <c r="AF102" s="1108"/>
      <c r="AG102" s="1233"/>
    </row>
    <row r="103" spans="2:33" s="1121" customFormat="1" ht="24.75" hidden="1" customHeight="1">
      <c r="B103" s="1102"/>
      <c r="C103" s="1359" t="s">
        <v>1264</v>
      </c>
      <c r="D103" s="1108"/>
      <c r="E103" s="1108"/>
      <c r="F103" s="1108"/>
      <c r="G103" s="1108"/>
      <c r="H103" s="1108"/>
      <c r="I103" s="1108"/>
      <c r="J103" s="1108"/>
      <c r="K103" s="1108"/>
      <c r="L103" s="1108"/>
      <c r="M103" s="1108"/>
      <c r="N103" s="1108"/>
      <c r="O103" s="1108"/>
      <c r="P103" s="1108"/>
      <c r="Q103" s="1108"/>
      <c r="R103" s="1108"/>
      <c r="S103" s="1108"/>
      <c r="T103" s="1108"/>
      <c r="U103" s="1108"/>
      <c r="V103" s="1108"/>
      <c r="W103" s="1108"/>
      <c r="X103" s="1108"/>
      <c r="Y103" s="1108"/>
      <c r="Z103" s="1108"/>
      <c r="AA103" s="1108"/>
      <c r="AB103" s="1108"/>
      <c r="AC103" s="1108"/>
      <c r="AD103" s="1108"/>
      <c r="AE103" s="1108"/>
      <c r="AF103" s="1108"/>
      <c r="AG103" s="1233"/>
    </row>
    <row r="104" spans="2:33" s="1121" customFormat="1" ht="20.25" hidden="1" customHeight="1">
      <c r="B104" s="1102"/>
      <c r="C104" s="1325"/>
      <c r="D104" s="1108" t="s">
        <v>1265</v>
      </c>
      <c r="E104" s="1108"/>
      <c r="F104" s="1108"/>
      <c r="G104" s="1108"/>
      <c r="H104" s="1108"/>
      <c r="I104" s="1108"/>
      <c r="J104" s="1108"/>
      <c r="K104" s="1108"/>
      <c r="L104" s="1108"/>
      <c r="M104" s="1108"/>
      <c r="N104" s="1108"/>
      <c r="O104" s="1108"/>
      <c r="P104" s="1108"/>
      <c r="Q104" s="1108"/>
      <c r="R104" s="1108"/>
      <c r="S104" s="1108"/>
      <c r="T104" s="1108"/>
      <c r="U104" s="1108"/>
      <c r="V104" s="1108"/>
      <c r="W104" s="1108"/>
      <c r="X104" s="1108"/>
      <c r="Y104" s="1108"/>
      <c r="Z104" s="1108"/>
      <c r="AA104" s="1108"/>
      <c r="AB104" s="1108"/>
      <c r="AC104" s="1108"/>
      <c r="AD104" s="1108"/>
      <c r="AE104" s="1108"/>
      <c r="AF104" s="1108"/>
      <c r="AG104" s="1233"/>
    </row>
    <row r="105" spans="2:33" s="1121" customFormat="1" ht="23.25" customHeight="1">
      <c r="B105" s="1102"/>
      <c r="C105" s="1359" t="s">
        <v>1266</v>
      </c>
      <c r="D105" s="1108"/>
      <c r="E105" s="1108"/>
      <c r="F105" s="1108"/>
      <c r="G105" s="1108"/>
      <c r="H105" s="1108"/>
      <c r="I105" s="1108"/>
      <c r="J105" s="1108"/>
      <c r="K105" s="1108"/>
      <c r="L105" s="1108"/>
      <c r="M105" s="1108"/>
      <c r="N105" s="1108"/>
      <c r="O105" s="1108"/>
      <c r="P105" s="1108"/>
      <c r="Q105" s="1108"/>
      <c r="R105" s="1108"/>
      <c r="S105" s="1108"/>
      <c r="T105" s="1108"/>
      <c r="U105" s="1108"/>
      <c r="V105" s="1108"/>
      <c r="W105" s="1108"/>
      <c r="X105" s="1108"/>
      <c r="Y105" s="1108"/>
      <c r="Z105" s="1108"/>
      <c r="AA105" s="1108"/>
      <c r="AB105" s="1108"/>
      <c r="AC105" s="1108"/>
      <c r="AD105" s="1108"/>
      <c r="AE105" s="1108"/>
      <c r="AF105" s="1108"/>
      <c r="AG105" s="1233"/>
    </row>
    <row r="106" spans="2:33" s="1121" customFormat="1" ht="24" customHeight="1">
      <c r="B106" s="1102"/>
      <c r="C106" s="1359" t="s">
        <v>1267</v>
      </c>
      <c r="D106" s="1108"/>
      <c r="E106" s="1108"/>
      <c r="F106" s="1108"/>
      <c r="G106" s="1108"/>
      <c r="H106" s="1108"/>
      <c r="I106" s="1108"/>
      <c r="J106" s="1108"/>
      <c r="K106" s="1108"/>
      <c r="L106" s="1108"/>
      <c r="M106" s="1108"/>
      <c r="N106" s="1108"/>
      <c r="O106" s="1108"/>
      <c r="P106" s="1108"/>
      <c r="Q106" s="1108"/>
      <c r="R106" s="1108"/>
      <c r="S106" s="1108"/>
      <c r="T106" s="1108"/>
      <c r="U106" s="1108"/>
      <c r="V106" s="1108"/>
      <c r="W106" s="1108"/>
      <c r="X106" s="1108"/>
      <c r="Y106" s="1108"/>
      <c r="Z106" s="1108"/>
      <c r="AA106" s="1108"/>
      <c r="AB106" s="1108"/>
      <c r="AC106" s="1108"/>
      <c r="AD106" s="1108"/>
      <c r="AE106" s="1108"/>
      <c r="AF106" s="1108"/>
      <c r="AG106" s="1233"/>
    </row>
    <row r="107" spans="2:33" s="1363" customFormat="1" ht="21" customHeight="1">
      <c r="B107" s="1361"/>
      <c r="C107" s="1359" t="s">
        <v>1268</v>
      </c>
      <c r="D107" s="1362"/>
      <c r="E107" s="1362"/>
      <c r="F107" s="1362"/>
      <c r="G107" s="1108"/>
      <c r="H107" s="1108"/>
      <c r="I107" s="1108"/>
      <c r="J107" s="1108"/>
      <c r="K107" s="1108"/>
      <c r="L107" s="1108"/>
      <c r="M107" s="1108"/>
      <c r="N107" s="1108"/>
      <c r="O107" s="1108"/>
      <c r="P107" s="1108"/>
      <c r="Q107" s="1108"/>
      <c r="R107" s="1108"/>
      <c r="S107" s="1108"/>
      <c r="T107" s="1108"/>
      <c r="U107" s="1108"/>
      <c r="V107" s="1108"/>
      <c r="W107" s="1108"/>
      <c r="X107" s="1108"/>
      <c r="Y107" s="1108"/>
      <c r="Z107" s="1108"/>
      <c r="AA107" s="1108"/>
      <c r="AB107" s="1108"/>
      <c r="AC107" s="1108"/>
      <c r="AD107" s="1108"/>
      <c r="AE107" s="1108"/>
      <c r="AF107" s="1108"/>
      <c r="AG107" s="1233"/>
    </row>
    <row r="108" spans="2:33" s="1363" customFormat="1" ht="19.5" customHeight="1">
      <c r="B108" s="1361"/>
      <c r="C108" s="1359" t="s">
        <v>1269</v>
      </c>
      <c r="D108" s="1108"/>
      <c r="E108" s="1108"/>
      <c r="F108" s="1108"/>
      <c r="G108" s="1108"/>
      <c r="H108" s="1108"/>
      <c r="I108" s="1108"/>
      <c r="J108" s="1108"/>
      <c r="K108" s="1108"/>
      <c r="L108" s="1108"/>
      <c r="M108" s="1108"/>
      <c r="N108" s="1108"/>
      <c r="O108" s="1108"/>
      <c r="P108" s="1108"/>
      <c r="Q108" s="1108"/>
      <c r="R108" s="1108"/>
      <c r="S108" s="1108"/>
      <c r="T108" s="1108"/>
      <c r="U108" s="1108"/>
      <c r="V108" s="1108"/>
      <c r="W108" s="1108"/>
      <c r="X108" s="1108"/>
      <c r="Y108" s="1108"/>
      <c r="Z108" s="1108"/>
      <c r="AA108" s="1108"/>
      <c r="AB108" s="1108"/>
      <c r="AC108" s="1108"/>
      <c r="AD108" s="1108"/>
      <c r="AE108" s="1108"/>
      <c r="AF108" s="1108"/>
      <c r="AG108" s="1233"/>
    </row>
    <row r="109" spans="2:33" s="1363" customFormat="1" ht="19.5" customHeight="1">
      <c r="B109" s="1361"/>
      <c r="C109" s="1359" t="s">
        <v>1270</v>
      </c>
      <c r="D109" s="1108"/>
      <c r="E109" s="1108"/>
      <c r="F109" s="1108"/>
      <c r="G109" s="1108"/>
      <c r="H109" s="1108"/>
      <c r="I109" s="1108"/>
      <c r="J109" s="1108"/>
      <c r="K109" s="1108"/>
      <c r="L109" s="1108"/>
      <c r="M109" s="1108"/>
      <c r="N109" s="1108"/>
      <c r="O109" s="1108"/>
      <c r="P109" s="1108"/>
      <c r="Q109" s="1108"/>
      <c r="R109" s="1108"/>
      <c r="S109" s="1108"/>
      <c r="T109" s="1108"/>
      <c r="U109" s="1108"/>
      <c r="V109" s="1108"/>
      <c r="W109" s="1108"/>
      <c r="X109" s="1108"/>
      <c r="Y109" s="1108"/>
      <c r="Z109" s="1108"/>
      <c r="AA109" s="1108"/>
      <c r="AB109" s="1108"/>
      <c r="AC109" s="1108"/>
      <c r="AD109" s="1108"/>
      <c r="AE109" s="1108"/>
      <c r="AF109" s="1108"/>
      <c r="AG109" s="1233"/>
    </row>
    <row r="110" spans="2:33" s="1121" customFormat="1" ht="18.75" customHeight="1">
      <c r="B110" s="1102"/>
      <c r="C110" s="1364" t="s">
        <v>1271</v>
      </c>
      <c r="D110" s="1365" t="s">
        <v>1272</v>
      </c>
      <c r="E110" s="1365"/>
      <c r="F110" s="1365"/>
      <c r="G110" s="1365"/>
      <c r="H110" s="1365"/>
      <c r="I110" s="1365"/>
      <c r="J110" s="1365"/>
      <c r="K110" s="1365"/>
      <c r="L110" s="1365"/>
      <c r="M110" s="1365"/>
      <c r="N110" s="1365"/>
      <c r="O110" s="1365"/>
      <c r="P110" s="1365"/>
      <c r="Q110" s="1365"/>
      <c r="R110" s="1365"/>
      <c r="S110" s="1365"/>
      <c r="T110" s="1365"/>
      <c r="U110" s="1365"/>
      <c r="V110" s="1365"/>
      <c r="W110" s="1365"/>
      <c r="X110" s="1365"/>
      <c r="Y110" s="1365"/>
      <c r="Z110" s="1365"/>
      <c r="AA110" s="1365"/>
      <c r="AB110" s="1365"/>
      <c r="AC110" s="1365"/>
      <c r="AD110" s="1365"/>
      <c r="AE110" s="1365"/>
      <c r="AF110" s="1365"/>
      <c r="AG110" s="1233"/>
    </row>
    <row r="111" spans="2:33" s="1121" customFormat="1" ht="16.5" customHeight="1">
      <c r="B111" s="1102"/>
      <c r="C111" s="1366" t="s">
        <v>1273</v>
      </c>
      <c r="D111" s="1108" t="s">
        <v>1274</v>
      </c>
      <c r="E111" s="1108"/>
      <c r="F111" s="1108"/>
      <c r="G111" s="1108"/>
      <c r="H111" s="1108"/>
      <c r="I111" s="1108"/>
      <c r="J111" s="1108"/>
      <c r="K111" s="1108"/>
      <c r="L111" s="1108"/>
      <c r="M111" s="1108"/>
      <c r="N111" s="1108"/>
      <c r="O111" s="1108"/>
      <c r="P111" s="1108"/>
      <c r="Q111" s="1108"/>
      <c r="R111" s="1108"/>
      <c r="S111" s="1108"/>
      <c r="T111" s="1108"/>
      <c r="U111" s="1108"/>
      <c r="V111" s="1108"/>
      <c r="W111" s="1108"/>
      <c r="X111" s="1108"/>
      <c r="Y111" s="1108"/>
      <c r="Z111" s="1108"/>
      <c r="AA111" s="1108"/>
      <c r="AB111" s="1108"/>
      <c r="AC111" s="1108"/>
      <c r="AD111" s="1108"/>
      <c r="AE111" s="1108"/>
      <c r="AF111" s="1108"/>
      <c r="AG111" s="1233"/>
    </row>
    <row r="112" spans="2:33" s="1363" customFormat="1" ht="19.5" customHeight="1">
      <c r="B112" s="1361"/>
      <c r="C112" s="1367"/>
      <c r="D112" s="1368"/>
      <c r="E112" s="1369"/>
      <c r="F112" s="1369"/>
      <c r="G112" s="1369"/>
      <c r="H112" s="1369"/>
      <c r="I112" s="1369"/>
      <c r="J112" s="1369"/>
      <c r="K112" s="1369"/>
      <c r="L112" s="1369"/>
      <c r="M112" s="1369"/>
      <c r="N112" s="1369"/>
      <c r="O112" s="1369"/>
      <c r="P112" s="1369"/>
      <c r="Q112" s="1369"/>
      <c r="R112" s="1369"/>
      <c r="S112" s="1369"/>
      <c r="T112" s="1108"/>
      <c r="U112" s="1108"/>
      <c r="V112" s="1108"/>
      <c r="W112" s="1108"/>
      <c r="X112" s="1108"/>
      <c r="Y112" s="1108"/>
      <c r="Z112" s="1108"/>
      <c r="AA112" s="1108"/>
      <c r="AB112" s="1108"/>
      <c r="AC112" s="1108"/>
      <c r="AD112" s="1108"/>
      <c r="AE112" s="1108"/>
      <c r="AF112" s="1108"/>
      <c r="AG112" s="1233"/>
    </row>
    <row r="113" spans="2:33" s="1363" customFormat="1" ht="12.75" customHeight="1" thickBot="1">
      <c r="B113" s="1361"/>
      <c r="C113" s="1370"/>
      <c r="D113" s="1371" t="s">
        <v>1275</v>
      </c>
      <c r="E113" s="1371"/>
      <c r="F113" s="1371"/>
      <c r="G113" s="1371"/>
      <c r="H113" s="1371"/>
      <c r="I113" s="1371"/>
      <c r="J113" s="1371"/>
      <c r="K113" s="1371"/>
      <c r="L113" s="1371"/>
      <c r="M113" s="1371"/>
      <c r="N113" s="1371"/>
      <c r="O113" s="1371"/>
      <c r="P113" s="1371"/>
      <c r="Q113" s="1371"/>
      <c r="R113" s="1371"/>
      <c r="S113" s="1371"/>
      <c r="T113" s="1371"/>
      <c r="U113" s="1371"/>
      <c r="V113" s="1371"/>
      <c r="W113" s="1371"/>
      <c r="X113" s="1371"/>
      <c r="Y113" s="1371"/>
      <c r="Z113" s="1371"/>
      <c r="AA113" s="1371"/>
      <c r="AB113" s="1371"/>
      <c r="AC113" s="1371"/>
      <c r="AD113" s="1371"/>
      <c r="AE113" s="1371"/>
      <c r="AF113" s="1371"/>
      <c r="AG113" s="1372"/>
    </row>
    <row r="114" spans="2:33" ht="14.25">
      <c r="B114" s="1102"/>
      <c r="C114" s="1102"/>
      <c r="D114" s="1108" t="s">
        <v>1276</v>
      </c>
      <c r="E114" s="1108"/>
      <c r="F114" s="1108"/>
      <c r="G114" s="1108"/>
      <c r="H114" s="1108"/>
      <c r="I114" s="1108"/>
      <c r="J114" s="1108"/>
      <c r="K114" s="1108"/>
      <c r="L114" s="1108"/>
      <c r="M114" s="1108"/>
      <c r="N114" s="1108"/>
      <c r="O114" s="1108"/>
      <c r="P114" s="1108"/>
      <c r="Q114" s="1108"/>
      <c r="R114" s="1108"/>
      <c r="S114" s="1108"/>
      <c r="T114" s="1108"/>
      <c r="U114" s="1108"/>
      <c r="V114" s="1108"/>
      <c r="W114" s="1108"/>
      <c r="X114" s="1108"/>
      <c r="Y114" s="1108"/>
      <c r="Z114" s="1108"/>
      <c r="AA114" s="1108"/>
      <c r="AB114" s="1108"/>
      <c r="AC114" s="1108"/>
      <c r="AD114" s="1108"/>
      <c r="AE114" s="1108"/>
      <c r="AF114" s="1108"/>
      <c r="AG114" s="1108"/>
    </row>
    <row r="115" spans="2:33" ht="14.25">
      <c r="B115" s="1102"/>
      <c r="C115" s="1102"/>
      <c r="D115" s="1102"/>
      <c r="E115" s="1102"/>
      <c r="F115" s="1102"/>
      <c r="G115" s="1102"/>
      <c r="H115" s="1102"/>
      <c r="I115" s="1102"/>
      <c r="J115" s="1102"/>
      <c r="K115" s="1102"/>
      <c r="L115" s="1102"/>
      <c r="M115" s="1102"/>
      <c r="N115" s="1102"/>
      <c r="O115" s="1102"/>
      <c r="P115" s="1102"/>
      <c r="Q115" s="1102"/>
      <c r="R115" s="1102"/>
      <c r="S115" s="1102"/>
      <c r="T115" s="1102"/>
      <c r="U115" s="1102"/>
      <c r="V115" s="1102"/>
      <c r="W115" s="1102"/>
      <c r="X115" s="1102"/>
      <c r="Y115" s="1102"/>
      <c r="Z115" s="1102"/>
      <c r="AA115" s="1102"/>
      <c r="AB115" s="1102"/>
      <c r="AC115" s="1102"/>
      <c r="AD115" s="1102"/>
      <c r="AE115" s="1102"/>
      <c r="AF115" s="1102"/>
      <c r="AG115" s="1102"/>
    </row>
    <row r="116" spans="2:33" ht="14.25">
      <c r="B116" s="1102"/>
      <c r="C116" s="1102"/>
      <c r="D116" s="1102"/>
      <c r="E116" s="1102"/>
      <c r="F116" s="1102"/>
      <c r="G116" s="1102"/>
      <c r="H116" s="1102"/>
      <c r="I116" s="1102"/>
      <c r="J116" s="1102"/>
      <c r="K116" s="1102"/>
      <c r="L116" s="1102"/>
      <c r="M116" s="1102"/>
      <c r="N116" s="1102"/>
      <c r="O116" s="1102"/>
      <c r="P116" s="1102"/>
      <c r="Q116" s="1102"/>
      <c r="R116" s="1102"/>
      <c r="S116" s="1102"/>
      <c r="T116" s="1102"/>
      <c r="U116" s="1102"/>
      <c r="V116" s="1102"/>
      <c r="W116" s="1102"/>
      <c r="X116" s="1102"/>
      <c r="Y116" s="1102"/>
      <c r="Z116" s="1102"/>
      <c r="AA116" s="1102"/>
      <c r="AB116" s="1102"/>
      <c r="AC116" s="1102"/>
      <c r="AD116" s="1102"/>
      <c r="AE116" s="1102"/>
      <c r="AF116" s="1102"/>
      <c r="AG116" s="1102"/>
    </row>
    <row r="117" spans="2:33" ht="14.25">
      <c r="B117" s="1102"/>
      <c r="C117" s="1102"/>
      <c r="D117" s="1102"/>
      <c r="E117" s="1102"/>
      <c r="F117" s="1102"/>
      <c r="G117" s="1102"/>
      <c r="H117" s="1102"/>
      <c r="I117" s="1102"/>
      <c r="J117" s="1102"/>
      <c r="K117" s="1102"/>
      <c r="L117" s="1102"/>
      <c r="M117" s="1102"/>
      <c r="N117" s="1102"/>
      <c r="O117" s="1102"/>
      <c r="P117" s="1102"/>
      <c r="Q117" s="1102"/>
      <c r="R117" s="1102"/>
      <c r="S117" s="1102"/>
      <c r="T117" s="1102"/>
      <c r="U117" s="1102"/>
      <c r="V117" s="1102"/>
      <c r="W117" s="1102"/>
      <c r="X117" s="1102"/>
      <c r="Y117" s="1102"/>
      <c r="Z117" s="1102"/>
      <c r="AA117" s="1102"/>
      <c r="AB117" s="1102"/>
      <c r="AC117" s="1102"/>
      <c r="AD117" s="1102"/>
      <c r="AE117" s="1102"/>
      <c r="AF117" s="1102"/>
      <c r="AG117" s="1102"/>
    </row>
    <row r="118" spans="2:33" ht="14.25">
      <c r="B118" s="1102"/>
      <c r="C118" s="1102"/>
      <c r="D118" s="1102"/>
      <c r="E118" s="1102"/>
      <c r="F118" s="1102"/>
      <c r="G118" s="1102"/>
      <c r="H118" s="1102"/>
      <c r="I118" s="1102"/>
      <c r="J118" s="1102" t="s">
        <v>1277</v>
      </c>
      <c r="K118" s="1102"/>
      <c r="L118" s="1102"/>
      <c r="M118" s="1102"/>
      <c r="N118" s="1102"/>
      <c r="O118" s="1102"/>
      <c r="P118" s="1102"/>
      <c r="Q118" s="1102"/>
      <c r="R118" s="1102"/>
      <c r="S118" s="1102"/>
      <c r="T118" s="1102"/>
      <c r="U118" s="1102"/>
      <c r="V118" s="1102"/>
      <c r="W118" s="1102"/>
      <c r="X118" s="1102"/>
      <c r="Y118" s="1102"/>
      <c r="Z118" s="1102"/>
      <c r="AA118" s="1102"/>
      <c r="AB118" s="1102"/>
      <c r="AC118" s="1102"/>
      <c r="AD118" s="1102"/>
      <c r="AE118" s="1102"/>
      <c r="AF118" s="1102"/>
      <c r="AG118" s="1102"/>
    </row>
    <row r="119" spans="2:33" ht="14.25">
      <c r="B119" s="1102"/>
      <c r="C119" s="1102"/>
      <c r="D119" s="1102"/>
      <c r="E119" s="1102"/>
      <c r="F119" s="1102"/>
      <c r="G119" s="1102"/>
      <c r="H119" s="1102"/>
      <c r="I119" s="1102"/>
      <c r="J119" s="1102"/>
      <c r="K119" s="1102"/>
      <c r="L119" s="1102"/>
      <c r="M119" s="1102"/>
      <c r="N119" s="1102"/>
      <c r="O119" s="1102"/>
      <c r="P119" s="1102"/>
      <c r="Q119" s="1102"/>
      <c r="R119" s="1102"/>
      <c r="S119" s="1102"/>
      <c r="T119" s="1102"/>
      <c r="U119" s="1102"/>
      <c r="V119" s="1102"/>
      <c r="W119" s="1102"/>
      <c r="X119" s="1102"/>
      <c r="Y119" s="1102"/>
      <c r="Z119" s="1102"/>
      <c r="AA119" s="1102"/>
      <c r="AB119" s="1102"/>
      <c r="AC119" s="1102"/>
      <c r="AD119" s="1102"/>
      <c r="AE119" s="1102"/>
      <c r="AF119" s="1102"/>
      <c r="AG119" s="1102"/>
    </row>
  </sheetData>
  <mergeCells count="55">
    <mergeCell ref="D91:AG91"/>
    <mergeCell ref="D92:AG92"/>
    <mergeCell ref="D93:AF93"/>
    <mergeCell ref="D110:AF110"/>
    <mergeCell ref="D113:AG113"/>
    <mergeCell ref="H81:J81"/>
    <mergeCell ref="C84:X84"/>
    <mergeCell ref="AF86:AG86"/>
    <mergeCell ref="D87:AG87"/>
    <mergeCell ref="D89:AG89"/>
    <mergeCell ref="D90:AF90"/>
    <mergeCell ref="C49:D49"/>
    <mergeCell ref="C57:D57"/>
    <mergeCell ref="I61:L61"/>
    <mergeCell ref="X61:Z61"/>
    <mergeCell ref="I64:K64"/>
    <mergeCell ref="O78:P78"/>
    <mergeCell ref="C31:D31"/>
    <mergeCell ref="C38:D38"/>
    <mergeCell ref="C39:D39"/>
    <mergeCell ref="C40:D40"/>
    <mergeCell ref="C47:D47"/>
    <mergeCell ref="C48:D48"/>
    <mergeCell ref="AE16:AE17"/>
    <mergeCell ref="AF16:AF17"/>
    <mergeCell ref="C18:F18"/>
    <mergeCell ref="C19:D19"/>
    <mergeCell ref="C29:D29"/>
    <mergeCell ref="C30:D30"/>
    <mergeCell ref="Y16:Y17"/>
    <mergeCell ref="Z16:Z17"/>
    <mergeCell ref="AA16:AA17"/>
    <mergeCell ref="AB16:AB17"/>
    <mergeCell ref="AC16:AC17"/>
    <mergeCell ref="AD16:AD17"/>
    <mergeCell ref="AG15:AG17"/>
    <mergeCell ref="G16:G17"/>
    <mergeCell ref="H16:H17"/>
    <mergeCell ref="I16:I17"/>
    <mergeCell ref="J16:J17"/>
    <mergeCell ref="K16:K17"/>
    <mergeCell ref="L16:P16"/>
    <mergeCell ref="Q16:U16"/>
    <mergeCell ref="V16:V17"/>
    <mergeCell ref="X16:X17"/>
    <mergeCell ref="K3:AA3"/>
    <mergeCell ref="AF3:AG3"/>
    <mergeCell ref="K4:AA4"/>
    <mergeCell ref="K5:AA5"/>
    <mergeCell ref="C15:F17"/>
    <mergeCell ref="G15:K15"/>
    <mergeCell ref="L15:V15"/>
    <mergeCell ref="W15:W17"/>
    <mergeCell ref="X15:AA15"/>
    <mergeCell ref="AB15:AF15"/>
  </mergeCells>
  <printOptions horizontalCentered="1"/>
  <pageMargins left="0.24" right="0" top="0.82" bottom="0.25" header="0" footer="0"/>
  <pageSetup paperSize="9" scale="30" orientation="landscape" r:id="rId1"/>
  <headerFooter alignWithMargins="0"/>
  <rowBreaks count="1" manualBreakCount="1">
    <brk id="85" min="2" max="25" man="1"/>
  </rowBreaks>
</worksheet>
</file>

<file path=xl/worksheets/sheet3.xml><?xml version="1.0" encoding="utf-8"?>
<worksheet xmlns="http://schemas.openxmlformats.org/spreadsheetml/2006/main" xmlns:r="http://schemas.openxmlformats.org/officeDocument/2006/relationships">
  <sheetPr>
    <tabColor theme="5"/>
  </sheetPr>
  <dimension ref="B1:AA463"/>
  <sheetViews>
    <sheetView topLeftCell="B12" zoomScale="70" zoomScaleNormal="70" workbookViewId="0">
      <pane xSplit="3" ySplit="7" topLeftCell="V289" activePane="bottomRight" state="frozen"/>
      <selection activeCell="B12" sqref="B12"/>
      <selection pane="topRight" activeCell="E12" sqref="E12"/>
      <selection pane="bottomLeft" activeCell="B19" sqref="B19"/>
      <selection pane="bottomRight" activeCell="C305" sqref="C305"/>
    </sheetView>
  </sheetViews>
  <sheetFormatPr defaultRowHeight="18.75"/>
  <cols>
    <col min="1" max="1" width="3.140625" style="820" customWidth="1"/>
    <col min="2" max="2" width="5.5703125" style="820" customWidth="1"/>
    <col min="3" max="3" width="90.140625" style="820" customWidth="1"/>
    <col min="4" max="4" width="19.5703125" style="820" bestFit="1" customWidth="1"/>
    <col min="5" max="26" width="23.7109375" style="820" customWidth="1"/>
    <col min="27" max="16384" width="9.140625" style="820"/>
  </cols>
  <sheetData>
    <row r="1" spans="2:27" ht="10.5" customHeight="1" thickBot="1"/>
    <row r="2" spans="2:27">
      <c r="B2" s="821"/>
      <c r="C2" s="822"/>
      <c r="D2" s="822"/>
      <c r="E2" s="822"/>
      <c r="F2" s="822"/>
      <c r="G2" s="822"/>
      <c r="H2" s="822"/>
      <c r="I2" s="822"/>
      <c r="J2" s="822"/>
      <c r="K2" s="822"/>
      <c r="L2" s="822"/>
      <c r="M2" s="822"/>
      <c r="N2" s="822"/>
      <c r="O2" s="822"/>
      <c r="P2" s="822"/>
      <c r="Q2" s="822"/>
      <c r="R2" s="822"/>
      <c r="S2" s="822"/>
      <c r="T2" s="822"/>
      <c r="U2" s="822"/>
      <c r="V2" s="822"/>
      <c r="W2" s="822"/>
      <c r="X2" s="823"/>
      <c r="Y2" s="823" t="s">
        <v>1103</v>
      </c>
      <c r="Z2" s="824"/>
    </row>
    <row r="3" spans="2:27">
      <c r="B3" s="825"/>
      <c r="C3" s="826"/>
      <c r="D3" s="826"/>
      <c r="E3" s="826"/>
      <c r="F3" s="826"/>
      <c r="G3" s="826"/>
      <c r="H3" s="826"/>
      <c r="I3" s="826"/>
      <c r="J3" s="826"/>
      <c r="K3" s="826"/>
      <c r="L3" s="826"/>
      <c r="M3" s="826"/>
      <c r="N3" s="826"/>
      <c r="O3" s="826"/>
      <c r="P3" s="826"/>
      <c r="Q3" s="826"/>
      <c r="R3" s="826"/>
      <c r="S3" s="826"/>
      <c r="T3" s="826"/>
      <c r="U3" s="826"/>
      <c r="V3" s="826"/>
      <c r="W3" s="826"/>
      <c r="X3" s="603"/>
      <c r="Y3" s="603" t="s">
        <v>1104</v>
      </c>
      <c r="Z3" s="827"/>
      <c r="AA3" s="828"/>
    </row>
    <row r="4" spans="2:27">
      <c r="B4" s="825"/>
      <c r="C4" s="606" t="s">
        <v>1105</v>
      </c>
      <c r="D4" s="606"/>
      <c r="E4" s="606"/>
      <c r="F4" s="606"/>
      <c r="G4" s="606"/>
      <c r="H4" s="606"/>
      <c r="I4" s="606"/>
      <c r="J4" s="606"/>
      <c r="K4" s="606"/>
      <c r="L4" s="606"/>
      <c r="M4" s="606"/>
      <c r="N4" s="606"/>
      <c r="O4" s="606"/>
      <c r="P4" s="606"/>
      <c r="Q4" s="606"/>
      <c r="R4" s="606"/>
      <c r="S4" s="606"/>
      <c r="T4" s="606"/>
      <c r="U4" s="606"/>
      <c r="V4" s="606"/>
      <c r="W4" s="606"/>
      <c r="X4" s="606"/>
      <c r="Y4" s="606"/>
      <c r="Z4" s="607"/>
    </row>
    <row r="5" spans="2:27">
      <c r="B5" s="825"/>
      <c r="C5" s="829" t="s">
        <v>1106</v>
      </c>
      <c r="D5" s="829"/>
      <c r="E5" s="829"/>
      <c r="F5" s="829"/>
      <c r="G5" s="829"/>
      <c r="H5" s="829"/>
      <c r="I5" s="829"/>
      <c r="J5" s="829"/>
      <c r="K5" s="829"/>
      <c r="L5" s="829"/>
      <c r="M5" s="829"/>
      <c r="N5" s="829"/>
      <c r="O5" s="829"/>
      <c r="P5" s="829"/>
      <c r="Q5" s="829"/>
      <c r="R5" s="829"/>
      <c r="S5" s="829"/>
      <c r="T5" s="829"/>
      <c r="U5" s="829"/>
      <c r="V5" s="829"/>
      <c r="W5" s="829"/>
      <c r="X5" s="829"/>
      <c r="Y5" s="829"/>
      <c r="Z5" s="830"/>
    </row>
    <row r="6" spans="2:27">
      <c r="B6" s="825"/>
      <c r="C6" s="603" t="s">
        <v>824</v>
      </c>
      <c r="D6" s="603"/>
      <c r="E6" s="603"/>
      <c r="F6" s="603"/>
      <c r="G6" s="603"/>
      <c r="H6" s="603"/>
      <c r="I6" s="603"/>
      <c r="J6" s="826"/>
      <c r="K6" s="826"/>
      <c r="L6" s="826"/>
      <c r="M6" s="826"/>
      <c r="N6" s="826"/>
      <c r="O6" s="826"/>
      <c r="P6" s="826"/>
      <c r="Q6" s="826"/>
      <c r="R6" s="826"/>
      <c r="S6" s="826"/>
      <c r="T6" s="826"/>
      <c r="U6" s="826"/>
      <c r="V6" s="826"/>
      <c r="W6" s="826"/>
      <c r="X6" s="826"/>
      <c r="Y6" s="826"/>
      <c r="Z6" s="831"/>
    </row>
    <row r="7" spans="2:27" ht="19.5" thickBot="1">
      <c r="B7" s="825"/>
      <c r="C7" s="603" t="s">
        <v>825</v>
      </c>
      <c r="D7" s="603"/>
      <c r="E7" s="603"/>
      <c r="F7" s="603"/>
      <c r="G7" s="603"/>
      <c r="H7" s="603"/>
      <c r="I7" s="603"/>
      <c r="J7" s="826"/>
      <c r="K7" s="826"/>
      <c r="L7" s="826"/>
      <c r="M7" s="826"/>
      <c r="N7" s="826"/>
      <c r="O7" s="826"/>
      <c r="P7" s="826"/>
      <c r="Q7" s="826"/>
      <c r="R7" s="826"/>
      <c r="S7" s="826"/>
      <c r="T7" s="826"/>
      <c r="U7" s="826"/>
      <c r="V7" s="826"/>
      <c r="W7" s="826"/>
      <c r="X7" s="826"/>
      <c r="Y7" s="826"/>
      <c r="Z7" s="831"/>
    </row>
    <row r="8" spans="2:27" ht="19.5" thickBot="1">
      <c r="B8" s="825"/>
      <c r="C8" s="613" t="s">
        <v>826</v>
      </c>
      <c r="D8" s="603"/>
      <c r="E8" s="603"/>
      <c r="F8" s="603"/>
      <c r="G8" s="603"/>
      <c r="H8" s="603"/>
      <c r="I8" s="603"/>
      <c r="J8" s="826"/>
      <c r="K8" s="826"/>
      <c r="L8" s="826"/>
      <c r="M8" s="826"/>
      <c r="N8" s="826"/>
      <c r="O8" s="826"/>
      <c r="P8" s="826"/>
      <c r="Q8" s="826"/>
      <c r="R8" s="826"/>
      <c r="S8" s="826"/>
      <c r="T8" s="826"/>
      <c r="U8" s="826"/>
      <c r="V8" s="826"/>
      <c r="W8" s="832" t="s">
        <v>680</v>
      </c>
      <c r="X8" s="833" t="s">
        <v>90</v>
      </c>
      <c r="Y8" s="826"/>
      <c r="Z8" s="831"/>
    </row>
    <row r="9" spans="2:27" ht="19.5" thickBot="1">
      <c r="B9" s="825"/>
      <c r="C9" s="603" t="s">
        <v>827</v>
      </c>
      <c r="D9" s="603"/>
      <c r="E9" s="603"/>
      <c r="F9" s="603"/>
      <c r="G9" s="603"/>
      <c r="H9" s="603"/>
      <c r="I9" s="603"/>
      <c r="J9" s="826"/>
      <c r="K9" s="826"/>
      <c r="L9" s="826"/>
      <c r="M9" s="826"/>
      <c r="N9" s="826"/>
      <c r="O9" s="826"/>
      <c r="P9" s="826"/>
      <c r="Q9" s="826"/>
      <c r="R9" s="834"/>
      <c r="S9" s="826"/>
      <c r="T9" s="826"/>
      <c r="U9" s="826"/>
      <c r="V9" s="826"/>
      <c r="W9" s="835"/>
      <c r="X9" s="833" t="s">
        <v>91</v>
      </c>
      <c r="Y9" s="826"/>
      <c r="Z9" s="831"/>
    </row>
    <row r="10" spans="2:27" ht="19.5" thickBot="1">
      <c r="B10" s="825"/>
      <c r="C10" s="603" t="s">
        <v>828</v>
      </c>
      <c r="D10" s="603"/>
      <c r="E10" s="603"/>
      <c r="F10" s="603"/>
      <c r="G10" s="603"/>
      <c r="H10" s="603"/>
      <c r="I10" s="603"/>
      <c r="J10" s="826"/>
      <c r="K10" s="826"/>
      <c r="L10" s="826"/>
      <c r="M10" s="826"/>
      <c r="N10" s="826"/>
      <c r="O10" s="826"/>
      <c r="P10" s="826"/>
      <c r="Q10" s="826"/>
      <c r="R10" s="834"/>
      <c r="S10" s="826"/>
      <c r="T10" s="826"/>
      <c r="U10" s="826"/>
      <c r="V10" s="826"/>
      <c r="W10" s="835"/>
      <c r="X10" s="836" t="s">
        <v>92</v>
      </c>
      <c r="Y10" s="826"/>
      <c r="Z10" s="831"/>
    </row>
    <row r="11" spans="2:27" ht="19.5" thickBot="1">
      <c r="B11" s="825"/>
      <c r="C11" s="837"/>
      <c r="D11" s="838"/>
      <c r="E11" s="838"/>
      <c r="F11" s="839"/>
      <c r="G11" s="839"/>
      <c r="H11" s="839"/>
      <c r="I11" s="839"/>
      <c r="J11" s="839"/>
      <c r="K11" s="839"/>
      <c r="L11" s="839"/>
      <c r="M11" s="839"/>
      <c r="N11" s="839"/>
      <c r="O11" s="839"/>
      <c r="P11" s="839"/>
      <c r="Q11" s="839"/>
      <c r="R11" s="839"/>
      <c r="S11" s="839"/>
      <c r="T11" s="839"/>
      <c r="U11" s="839"/>
      <c r="V11" s="839"/>
      <c r="W11" s="839"/>
      <c r="X11" s="839"/>
      <c r="Y11" s="839"/>
      <c r="Z11" s="840"/>
    </row>
    <row r="12" spans="2:27" ht="19.5" thickBot="1">
      <c r="B12" s="841" t="s">
        <v>12</v>
      </c>
      <c r="C12" s="842"/>
      <c r="D12" s="638" t="s">
        <v>1107</v>
      </c>
      <c r="E12" s="843" t="s">
        <v>830</v>
      </c>
      <c r="F12" s="844"/>
      <c r="G12" s="845"/>
      <c r="H12" s="843" t="s">
        <v>831</v>
      </c>
      <c r="I12" s="844"/>
      <c r="J12" s="844"/>
      <c r="K12" s="844"/>
      <c r="L12" s="845"/>
      <c r="M12" s="843" t="s">
        <v>1108</v>
      </c>
      <c r="N12" s="844"/>
      <c r="O12" s="844"/>
      <c r="P12" s="844"/>
      <c r="Q12" s="845"/>
      <c r="R12" s="843" t="s">
        <v>1109</v>
      </c>
      <c r="S12" s="844"/>
      <c r="T12" s="844"/>
      <c r="U12" s="844"/>
      <c r="V12" s="845"/>
      <c r="W12" s="843" t="s">
        <v>834</v>
      </c>
      <c r="X12" s="844"/>
      <c r="Y12" s="844"/>
      <c r="Z12" s="845"/>
    </row>
    <row r="13" spans="2:27" ht="18.75" customHeight="1">
      <c r="B13" s="846"/>
      <c r="C13" s="847"/>
      <c r="D13" s="642"/>
      <c r="E13" s="848" t="s">
        <v>1110</v>
      </c>
      <c r="F13" s="849" t="s">
        <v>1111</v>
      </c>
      <c r="G13" s="850" t="s">
        <v>837</v>
      </c>
      <c r="H13" s="848" t="s">
        <v>838</v>
      </c>
      <c r="I13" s="849" t="s">
        <v>839</v>
      </c>
      <c r="J13" s="849" t="s">
        <v>1112</v>
      </c>
      <c r="K13" s="849" t="s">
        <v>841</v>
      </c>
      <c r="L13" s="851" t="s">
        <v>842</v>
      </c>
      <c r="M13" s="848" t="s">
        <v>1113</v>
      </c>
      <c r="N13" s="849" t="s">
        <v>1114</v>
      </c>
      <c r="O13" s="849" t="s">
        <v>1115</v>
      </c>
      <c r="P13" s="849" t="s">
        <v>1116</v>
      </c>
      <c r="Q13" s="850" t="s">
        <v>30</v>
      </c>
      <c r="R13" s="848" t="s">
        <v>1113</v>
      </c>
      <c r="S13" s="849" t="s">
        <v>1114</v>
      </c>
      <c r="T13" s="849" t="s">
        <v>1117</v>
      </c>
      <c r="U13" s="849" t="s">
        <v>1116</v>
      </c>
      <c r="V13" s="850" t="s">
        <v>30</v>
      </c>
      <c r="W13" s="848" t="s">
        <v>850</v>
      </c>
      <c r="X13" s="849" t="s">
        <v>851</v>
      </c>
      <c r="Y13" s="849" t="s">
        <v>852</v>
      </c>
      <c r="Z13" s="850"/>
    </row>
    <row r="14" spans="2:27" s="856" customFormat="1">
      <c r="B14" s="846"/>
      <c r="C14" s="847"/>
      <c r="D14" s="642"/>
      <c r="E14" s="852"/>
      <c r="F14" s="853"/>
      <c r="G14" s="854"/>
      <c r="H14" s="852"/>
      <c r="I14" s="853"/>
      <c r="J14" s="853"/>
      <c r="K14" s="853"/>
      <c r="L14" s="855"/>
      <c r="M14" s="852"/>
      <c r="N14" s="853"/>
      <c r="O14" s="853"/>
      <c r="P14" s="853"/>
      <c r="Q14" s="854"/>
      <c r="R14" s="852"/>
      <c r="S14" s="853"/>
      <c r="T14" s="853"/>
      <c r="U14" s="853"/>
      <c r="V14" s="854"/>
      <c r="W14" s="852"/>
      <c r="X14" s="853"/>
      <c r="Y14" s="853" t="s">
        <v>1118</v>
      </c>
      <c r="Z14" s="854" t="s">
        <v>1119</v>
      </c>
    </row>
    <row r="15" spans="2:27" s="856" customFormat="1">
      <c r="B15" s="846"/>
      <c r="C15" s="847"/>
      <c r="D15" s="642"/>
      <c r="E15" s="852"/>
      <c r="F15" s="853"/>
      <c r="G15" s="854"/>
      <c r="H15" s="852"/>
      <c r="I15" s="853"/>
      <c r="J15" s="853"/>
      <c r="K15" s="853"/>
      <c r="L15" s="855"/>
      <c r="M15" s="852"/>
      <c r="N15" s="853"/>
      <c r="O15" s="853"/>
      <c r="P15" s="853"/>
      <c r="Q15" s="854"/>
      <c r="R15" s="852"/>
      <c r="S15" s="853"/>
      <c r="T15" s="853"/>
      <c r="U15" s="853"/>
      <c r="V15" s="854"/>
      <c r="W15" s="852"/>
      <c r="X15" s="853"/>
      <c r="Y15" s="853"/>
      <c r="Z15" s="854"/>
    </row>
    <row r="16" spans="2:27" s="856" customFormat="1" ht="19.5" thickBot="1">
      <c r="B16" s="633"/>
      <c r="C16" s="635"/>
      <c r="D16" s="642"/>
      <c r="E16" s="857"/>
      <c r="F16" s="858"/>
      <c r="G16" s="859"/>
      <c r="H16" s="857"/>
      <c r="I16" s="858"/>
      <c r="J16" s="858"/>
      <c r="K16" s="858"/>
      <c r="L16" s="860"/>
      <c r="M16" s="857"/>
      <c r="N16" s="858"/>
      <c r="O16" s="858"/>
      <c r="P16" s="858"/>
      <c r="Q16" s="859"/>
      <c r="R16" s="857"/>
      <c r="S16" s="858"/>
      <c r="T16" s="858"/>
      <c r="U16" s="858"/>
      <c r="V16" s="859"/>
      <c r="W16" s="857"/>
      <c r="X16" s="858"/>
      <c r="Y16" s="858"/>
      <c r="Z16" s="859"/>
    </row>
    <row r="17" spans="2:26" s="868" customFormat="1" ht="42" customHeight="1" thickBot="1">
      <c r="B17" s="861">
        <v>1</v>
      </c>
      <c r="C17" s="862"/>
      <c r="D17" s="863" t="s">
        <v>35</v>
      </c>
      <c r="E17" s="863" t="s">
        <v>113</v>
      </c>
      <c r="F17" s="864">
        <v>4</v>
      </c>
      <c r="G17" s="864" t="s">
        <v>114</v>
      </c>
      <c r="H17" s="863">
        <v>6</v>
      </c>
      <c r="I17" s="863" t="s">
        <v>1120</v>
      </c>
      <c r="J17" s="863">
        <v>8</v>
      </c>
      <c r="K17" s="863">
        <v>9</v>
      </c>
      <c r="L17" s="864" t="s">
        <v>855</v>
      </c>
      <c r="M17" s="865">
        <v>11</v>
      </c>
      <c r="N17" s="865">
        <v>12</v>
      </c>
      <c r="O17" s="865">
        <v>13</v>
      </c>
      <c r="P17" s="865">
        <v>14</v>
      </c>
      <c r="Q17" s="864" t="s">
        <v>38</v>
      </c>
      <c r="R17" s="865">
        <v>16</v>
      </c>
      <c r="S17" s="865">
        <v>17</v>
      </c>
      <c r="T17" s="865">
        <v>18</v>
      </c>
      <c r="U17" s="865">
        <v>19</v>
      </c>
      <c r="V17" s="864" t="s">
        <v>1121</v>
      </c>
      <c r="W17" s="865" t="s">
        <v>876</v>
      </c>
      <c r="X17" s="866" t="s">
        <v>877</v>
      </c>
      <c r="Y17" s="867" t="s">
        <v>1122</v>
      </c>
      <c r="Z17" s="863" t="s">
        <v>1123</v>
      </c>
    </row>
    <row r="18" spans="2:26">
      <c r="B18" s="869" t="s">
        <v>124</v>
      </c>
      <c r="C18" s="870"/>
      <c r="D18" s="871"/>
      <c r="E18" s="872"/>
      <c r="F18" s="872"/>
      <c r="G18" s="872"/>
      <c r="H18" s="872"/>
      <c r="I18" s="872"/>
      <c r="J18" s="872"/>
      <c r="K18" s="872"/>
      <c r="L18" s="872"/>
      <c r="M18" s="872"/>
      <c r="N18" s="872"/>
      <c r="O18" s="872"/>
      <c r="P18" s="872"/>
      <c r="Q18" s="872"/>
      <c r="R18" s="872"/>
      <c r="S18" s="872"/>
      <c r="T18" s="872"/>
      <c r="U18" s="872"/>
      <c r="V18" s="872"/>
      <c r="W18" s="872"/>
      <c r="X18" s="872"/>
      <c r="Y18" s="873"/>
      <c r="Z18" s="874"/>
    </row>
    <row r="19" spans="2:26" s="856" customFormat="1" ht="19.5" thickBot="1">
      <c r="B19" s="875" t="s">
        <v>879</v>
      </c>
      <c r="C19" s="876"/>
      <c r="D19" s="877"/>
      <c r="E19" s="878"/>
      <c r="F19" s="878"/>
      <c r="G19" s="878"/>
      <c r="H19" s="878"/>
      <c r="I19" s="878"/>
      <c r="J19" s="878"/>
      <c r="K19" s="878"/>
      <c r="L19" s="878"/>
      <c r="M19" s="878"/>
      <c r="N19" s="878"/>
      <c r="O19" s="878"/>
      <c r="P19" s="878"/>
      <c r="Q19" s="878"/>
      <c r="R19" s="878"/>
      <c r="S19" s="878"/>
      <c r="T19" s="878"/>
      <c r="U19" s="878"/>
      <c r="V19" s="878"/>
      <c r="W19" s="878"/>
      <c r="X19" s="878"/>
      <c r="Y19" s="879"/>
      <c r="Z19" s="880"/>
    </row>
    <row r="20" spans="2:26" s="856" customFormat="1" ht="19.5" thickBot="1">
      <c r="B20" s="881" t="s">
        <v>1124</v>
      </c>
      <c r="C20" s="882"/>
      <c r="D20" s="883"/>
      <c r="E20" s="884"/>
      <c r="F20" s="884"/>
      <c r="G20" s="884"/>
      <c r="H20" s="884"/>
      <c r="I20" s="884"/>
      <c r="J20" s="884"/>
      <c r="K20" s="884"/>
      <c r="L20" s="884"/>
      <c r="M20" s="884"/>
      <c r="N20" s="884"/>
      <c r="O20" s="884"/>
      <c r="P20" s="884"/>
      <c r="Q20" s="884"/>
      <c r="R20" s="884"/>
      <c r="S20" s="884"/>
      <c r="T20" s="884"/>
      <c r="U20" s="884"/>
      <c r="V20" s="884"/>
      <c r="W20" s="884"/>
      <c r="X20" s="884"/>
      <c r="Y20" s="885"/>
      <c r="Z20" s="886"/>
    </row>
    <row r="21" spans="2:26" s="856" customFormat="1" ht="19.5" thickBot="1">
      <c r="B21" s="663" t="s">
        <v>880</v>
      </c>
      <c r="C21" s="664"/>
      <c r="D21" s="665"/>
      <c r="E21" s="664"/>
      <c r="F21" s="665"/>
      <c r="G21" s="664"/>
      <c r="H21" s="665"/>
      <c r="I21" s="664"/>
      <c r="J21" s="665"/>
      <c r="K21" s="664"/>
      <c r="L21" s="665"/>
      <c r="M21" s="664"/>
      <c r="N21" s="665"/>
      <c r="O21" s="664"/>
      <c r="P21" s="665"/>
      <c r="Q21" s="664"/>
      <c r="R21" s="665"/>
      <c r="S21" s="664"/>
      <c r="T21" s="665"/>
      <c r="U21" s="664"/>
      <c r="V21" s="665"/>
      <c r="W21" s="664"/>
      <c r="X21" s="665"/>
      <c r="Y21" s="664"/>
      <c r="Z21" s="887"/>
    </row>
    <row r="22" spans="2:26" s="856" customFormat="1">
      <c r="B22" s="669" t="s">
        <v>881</v>
      </c>
      <c r="C22" s="670"/>
      <c r="D22" s="671"/>
      <c r="E22" s="888"/>
      <c r="F22" s="889"/>
      <c r="G22" s="889"/>
      <c r="H22" s="890"/>
      <c r="I22" s="889"/>
      <c r="J22" s="889"/>
      <c r="K22" s="889"/>
      <c r="L22" s="889"/>
      <c r="M22" s="889"/>
      <c r="N22" s="889"/>
      <c r="O22" s="889"/>
      <c r="P22" s="889"/>
      <c r="Q22" s="889"/>
      <c r="R22" s="889"/>
      <c r="S22" s="889"/>
      <c r="T22" s="889"/>
      <c r="U22" s="889"/>
      <c r="V22" s="889"/>
      <c r="W22" s="889"/>
      <c r="X22" s="889"/>
      <c r="Y22" s="891"/>
      <c r="Z22" s="892"/>
    </row>
    <row r="23" spans="2:26" s="856" customFormat="1">
      <c r="B23" s="675"/>
      <c r="C23" s="676" t="s">
        <v>882</v>
      </c>
      <c r="D23" s="677" t="s">
        <v>883</v>
      </c>
      <c r="E23" s="893">
        <f>'[1]FAR No. 1.A (Detailed)'!E21</f>
        <v>0</v>
      </c>
      <c r="F23" s="893">
        <f>'[1]FAR No. 1.A (Detailed)'!F21</f>
        <v>0</v>
      </c>
      <c r="G23" s="894">
        <f>E23+F23</f>
        <v>0</v>
      </c>
      <c r="H23" s="894">
        <f>'[1]FAR No. 1.A (Detailed)'!T21</f>
        <v>0</v>
      </c>
      <c r="I23" s="894">
        <f>'[1]FAR No. 1.A (Detailed)'!U21</f>
        <v>0</v>
      </c>
      <c r="J23" s="894">
        <f>'[1]FAR No. 1.A (Detailed)'!V21</f>
        <v>0</v>
      </c>
      <c r="K23" s="894">
        <f>'[1]FAR No. 1.A (Detailed)'!W21</f>
        <v>0</v>
      </c>
      <c r="L23" s="894">
        <f>H23+I23-J23+K23</f>
        <v>0</v>
      </c>
      <c r="M23" s="894">
        <f>'[1]FAR No. 1.A (Detailed)'!AB21</f>
        <v>0</v>
      </c>
      <c r="N23" s="894">
        <f>'[1]FAR No. 1.A (Detailed)'!AF21</f>
        <v>0</v>
      </c>
      <c r="O23" s="894">
        <f>'[1]FAR No. 1.A (Detailed)'!AJ21</f>
        <v>0</v>
      </c>
      <c r="P23" s="894">
        <f>'[1]FAR No. 1.A (Detailed)'!AN21</f>
        <v>0</v>
      </c>
      <c r="Q23" s="894">
        <f>M23+N23+O23+P23</f>
        <v>0</v>
      </c>
      <c r="R23" s="894">
        <f>'[1]FAR No. 1.A (Detailed)'!AS21</f>
        <v>0</v>
      </c>
      <c r="S23" s="894">
        <f>'[1]FAR No. 1.A (Detailed)'!AW21</f>
        <v>0</v>
      </c>
      <c r="T23" s="894">
        <f>'[1]FAR No. 1.A (Detailed)'!BA21</f>
        <v>0</v>
      </c>
      <c r="U23" s="894">
        <f>'[1]FAR No. 1.A (Detailed)'!BE21</f>
        <v>0</v>
      </c>
      <c r="V23" s="894">
        <f>R23+S23+T23+U23</f>
        <v>0</v>
      </c>
      <c r="W23" s="894">
        <f>G23-L23</f>
        <v>0</v>
      </c>
      <c r="X23" s="894">
        <f>L23-Q23</f>
        <v>0</v>
      </c>
      <c r="Y23" s="895">
        <f>Q23-V23</f>
        <v>0</v>
      </c>
      <c r="Z23" s="896"/>
    </row>
    <row r="24" spans="2:26" s="856" customFormat="1">
      <c r="B24" s="682" t="s">
        <v>884</v>
      </c>
      <c r="C24" s="683"/>
      <c r="D24" s="677"/>
      <c r="E24" s="893"/>
      <c r="F24" s="893"/>
      <c r="G24" s="894"/>
      <c r="H24" s="894"/>
      <c r="I24" s="894"/>
      <c r="J24" s="894"/>
      <c r="K24" s="894"/>
      <c r="L24" s="894"/>
      <c r="M24" s="894"/>
      <c r="N24" s="894"/>
      <c r="O24" s="894"/>
      <c r="P24" s="894"/>
      <c r="Q24" s="894"/>
      <c r="R24" s="894"/>
      <c r="S24" s="894"/>
      <c r="T24" s="894"/>
      <c r="U24" s="894"/>
      <c r="V24" s="894"/>
      <c r="W24" s="894"/>
      <c r="X24" s="894"/>
      <c r="Y24" s="895"/>
      <c r="Z24" s="896"/>
    </row>
    <row r="25" spans="2:26" s="856" customFormat="1">
      <c r="B25" s="685"/>
      <c r="C25" s="676" t="s">
        <v>885</v>
      </c>
      <c r="D25" s="677" t="s">
        <v>886</v>
      </c>
      <c r="E25" s="893">
        <f>'[1]FAR No. 1.A (Detailed)'!E23</f>
        <v>0</v>
      </c>
      <c r="F25" s="893">
        <f>'[1]FAR No. 1.A (Detailed)'!F23</f>
        <v>0</v>
      </c>
      <c r="G25" s="894">
        <f t="shared" ref="G25:G45" si="0">E25+F25</f>
        <v>0</v>
      </c>
      <c r="H25" s="894">
        <f>'[1]FAR No. 1.A (Detailed)'!T23</f>
        <v>0</v>
      </c>
      <c r="I25" s="894">
        <f>'[1]FAR No. 1.A (Detailed)'!U23</f>
        <v>0</v>
      </c>
      <c r="J25" s="894">
        <f>'[1]FAR No. 1.A (Detailed)'!V23</f>
        <v>0</v>
      </c>
      <c r="K25" s="894">
        <f>'[1]FAR No. 1.A (Detailed)'!W23</f>
        <v>0</v>
      </c>
      <c r="L25" s="894">
        <f t="shared" ref="L25:L45" si="1">H25+I25-J25+K25</f>
        <v>0</v>
      </c>
      <c r="M25" s="894">
        <f>'[1]FAR No. 1.A (Detailed)'!AB23</f>
        <v>0</v>
      </c>
      <c r="N25" s="894">
        <f>'[1]FAR No. 1.A (Detailed)'!AF23</f>
        <v>0</v>
      </c>
      <c r="O25" s="894">
        <f>'[1]FAR No. 1.A (Detailed)'!AJ23</f>
        <v>0</v>
      </c>
      <c r="P25" s="894">
        <f>'[1]FAR No. 1.A (Detailed)'!AN23</f>
        <v>0</v>
      </c>
      <c r="Q25" s="894">
        <f t="shared" ref="Q25:Q45" si="2">M25+N25+O25+P25</f>
        <v>0</v>
      </c>
      <c r="R25" s="894">
        <f>'[1]FAR No. 1.A (Detailed)'!AS23</f>
        <v>0</v>
      </c>
      <c r="S25" s="894">
        <f>'[1]FAR No. 1.A (Detailed)'!AW23</f>
        <v>0</v>
      </c>
      <c r="T25" s="894">
        <f>'[1]FAR No. 1.A (Detailed)'!BA23</f>
        <v>0</v>
      </c>
      <c r="U25" s="894">
        <f>'[1]FAR No. 1.A (Detailed)'!BE23</f>
        <v>0</v>
      </c>
      <c r="V25" s="894">
        <f t="shared" ref="V25:V45" si="3">R25+S25+T25+U25</f>
        <v>0</v>
      </c>
      <c r="W25" s="894">
        <f t="shared" ref="W25:W45" si="4">G25-L25</f>
        <v>0</v>
      </c>
      <c r="X25" s="894">
        <f t="shared" ref="X25:X45" si="5">L25-Q25</f>
        <v>0</v>
      </c>
      <c r="Y25" s="895">
        <f t="shared" ref="Y25:Y45" si="6">Q25-V25</f>
        <v>0</v>
      </c>
      <c r="Z25" s="896"/>
    </row>
    <row r="26" spans="2:26" s="856" customFormat="1">
      <c r="B26" s="675"/>
      <c r="C26" s="676" t="s">
        <v>887</v>
      </c>
      <c r="D26" s="677" t="s">
        <v>888</v>
      </c>
      <c r="E26" s="893">
        <f>'[1]FAR No. 1.A (Detailed)'!E24</f>
        <v>0</v>
      </c>
      <c r="F26" s="893">
        <f>'[1]FAR No. 1.A (Detailed)'!F24</f>
        <v>0</v>
      </c>
      <c r="G26" s="894">
        <f t="shared" si="0"/>
        <v>0</v>
      </c>
      <c r="H26" s="894">
        <f>'[1]FAR No. 1.A (Detailed)'!T24</f>
        <v>0</v>
      </c>
      <c r="I26" s="894">
        <f>'[1]FAR No. 1.A (Detailed)'!U24</f>
        <v>0</v>
      </c>
      <c r="J26" s="894">
        <f>'[1]FAR No. 1.A (Detailed)'!V24</f>
        <v>0</v>
      </c>
      <c r="K26" s="894">
        <f>'[1]FAR No. 1.A (Detailed)'!W24</f>
        <v>0</v>
      </c>
      <c r="L26" s="894">
        <f t="shared" si="1"/>
        <v>0</v>
      </c>
      <c r="M26" s="894">
        <f>'[1]FAR No. 1.A (Detailed)'!AB24</f>
        <v>0</v>
      </c>
      <c r="N26" s="894">
        <f>'[1]FAR No. 1.A (Detailed)'!AF24</f>
        <v>0</v>
      </c>
      <c r="O26" s="894">
        <f>'[1]FAR No. 1.A (Detailed)'!AJ24</f>
        <v>0</v>
      </c>
      <c r="P26" s="894">
        <f>'[1]FAR No. 1.A (Detailed)'!AN24</f>
        <v>0</v>
      </c>
      <c r="Q26" s="894">
        <f t="shared" si="2"/>
        <v>0</v>
      </c>
      <c r="R26" s="894">
        <f>'[1]FAR No. 1.A (Detailed)'!AS24</f>
        <v>0</v>
      </c>
      <c r="S26" s="894">
        <f>'[1]FAR No. 1.A (Detailed)'!AW24</f>
        <v>0</v>
      </c>
      <c r="T26" s="894">
        <f>'[1]FAR No. 1.A (Detailed)'!BA24</f>
        <v>0</v>
      </c>
      <c r="U26" s="894">
        <f>'[1]FAR No. 1.A (Detailed)'!BE24</f>
        <v>0</v>
      </c>
      <c r="V26" s="894">
        <f t="shared" si="3"/>
        <v>0</v>
      </c>
      <c r="W26" s="894">
        <f t="shared" si="4"/>
        <v>0</v>
      </c>
      <c r="X26" s="894">
        <f t="shared" si="5"/>
        <v>0</v>
      </c>
      <c r="Y26" s="895">
        <f t="shared" si="6"/>
        <v>0</v>
      </c>
      <c r="Z26" s="896"/>
    </row>
    <row r="27" spans="2:26" s="856" customFormat="1">
      <c r="B27" s="675"/>
      <c r="C27" s="676" t="s">
        <v>140</v>
      </c>
      <c r="D27" s="677" t="s">
        <v>889</v>
      </c>
      <c r="E27" s="893">
        <f>'[1]FAR No. 1.A (Detailed)'!E25</f>
        <v>0</v>
      </c>
      <c r="F27" s="893">
        <f>'[1]FAR No. 1.A (Detailed)'!F25</f>
        <v>0</v>
      </c>
      <c r="G27" s="894">
        <f t="shared" si="0"/>
        <v>0</v>
      </c>
      <c r="H27" s="894">
        <f>'[1]FAR No. 1.A (Detailed)'!T25</f>
        <v>0</v>
      </c>
      <c r="I27" s="894">
        <f>'[1]FAR No. 1.A (Detailed)'!U25</f>
        <v>0</v>
      </c>
      <c r="J27" s="894">
        <f>'[1]FAR No. 1.A (Detailed)'!V25</f>
        <v>0</v>
      </c>
      <c r="K27" s="894">
        <f>'[1]FAR No. 1.A (Detailed)'!W25</f>
        <v>0</v>
      </c>
      <c r="L27" s="894">
        <f t="shared" si="1"/>
        <v>0</v>
      </c>
      <c r="M27" s="894">
        <f>'[1]FAR No. 1.A (Detailed)'!AB25</f>
        <v>0</v>
      </c>
      <c r="N27" s="894">
        <f>'[1]FAR No. 1.A (Detailed)'!AF25</f>
        <v>0</v>
      </c>
      <c r="O27" s="894">
        <f>'[1]FAR No. 1.A (Detailed)'!AJ25</f>
        <v>0</v>
      </c>
      <c r="P27" s="894">
        <f>'[1]FAR No. 1.A (Detailed)'!AN25</f>
        <v>0</v>
      </c>
      <c r="Q27" s="894">
        <f t="shared" si="2"/>
        <v>0</v>
      </c>
      <c r="R27" s="894">
        <f>'[1]FAR No. 1.A (Detailed)'!AS25</f>
        <v>0</v>
      </c>
      <c r="S27" s="894">
        <f>'[1]FAR No. 1.A (Detailed)'!AW25</f>
        <v>0</v>
      </c>
      <c r="T27" s="894">
        <f>'[1]FAR No. 1.A (Detailed)'!BA25</f>
        <v>0</v>
      </c>
      <c r="U27" s="894">
        <f>'[1]FAR No. 1.A (Detailed)'!BE25</f>
        <v>0</v>
      </c>
      <c r="V27" s="894">
        <f t="shared" si="3"/>
        <v>0</v>
      </c>
      <c r="W27" s="894">
        <f t="shared" si="4"/>
        <v>0</v>
      </c>
      <c r="X27" s="894">
        <f t="shared" si="5"/>
        <v>0</v>
      </c>
      <c r="Y27" s="895">
        <f t="shared" si="6"/>
        <v>0</v>
      </c>
      <c r="Z27" s="896"/>
    </row>
    <row r="28" spans="2:26" s="856" customFormat="1">
      <c r="B28" s="685" t="s">
        <v>890</v>
      </c>
      <c r="C28" s="676"/>
      <c r="D28" s="677"/>
      <c r="E28" s="893"/>
      <c r="F28" s="893"/>
      <c r="G28" s="894"/>
      <c r="H28" s="894"/>
      <c r="I28" s="894"/>
      <c r="J28" s="894"/>
      <c r="K28" s="894"/>
      <c r="L28" s="894"/>
      <c r="M28" s="894"/>
      <c r="N28" s="894"/>
      <c r="O28" s="894"/>
      <c r="P28" s="894"/>
      <c r="Q28" s="894"/>
      <c r="R28" s="894"/>
      <c r="S28" s="894"/>
      <c r="T28" s="894"/>
      <c r="U28" s="894"/>
      <c r="V28" s="894"/>
      <c r="W28" s="894"/>
      <c r="X28" s="894"/>
      <c r="Y28" s="895"/>
      <c r="Z28" s="896"/>
    </row>
    <row r="29" spans="2:26" s="856" customFormat="1">
      <c r="B29" s="675"/>
      <c r="C29" s="676" t="s">
        <v>891</v>
      </c>
      <c r="D29" s="677" t="s">
        <v>892</v>
      </c>
      <c r="E29" s="893">
        <f>'[1]FAR No. 1.A (Detailed)'!E27</f>
        <v>0</v>
      </c>
      <c r="F29" s="893">
        <f>'[1]FAR No. 1.A (Detailed)'!F27</f>
        <v>0</v>
      </c>
      <c r="G29" s="894">
        <f t="shared" si="0"/>
        <v>0</v>
      </c>
      <c r="H29" s="894">
        <f>'[1]FAR No. 1.A (Detailed)'!T27</f>
        <v>0</v>
      </c>
      <c r="I29" s="894">
        <f>'[1]FAR No. 1.A (Detailed)'!U27</f>
        <v>0</v>
      </c>
      <c r="J29" s="894">
        <f>'[1]FAR No. 1.A (Detailed)'!V27</f>
        <v>0</v>
      </c>
      <c r="K29" s="894">
        <f>'[1]FAR No. 1.A (Detailed)'!W27</f>
        <v>0</v>
      </c>
      <c r="L29" s="894">
        <f t="shared" si="1"/>
        <v>0</v>
      </c>
      <c r="M29" s="894">
        <f>'[1]FAR No. 1.A (Detailed)'!AB27</f>
        <v>0</v>
      </c>
      <c r="N29" s="894">
        <f>'[1]FAR No. 1.A (Detailed)'!AF27</f>
        <v>0</v>
      </c>
      <c r="O29" s="894">
        <f>'[1]FAR No. 1.A (Detailed)'!AJ27</f>
        <v>0</v>
      </c>
      <c r="P29" s="894">
        <f>'[1]FAR No. 1.A (Detailed)'!AN27</f>
        <v>0</v>
      </c>
      <c r="Q29" s="894">
        <f t="shared" si="2"/>
        <v>0</v>
      </c>
      <c r="R29" s="894">
        <f>'[1]FAR No. 1.A (Detailed)'!AS27</f>
        <v>0</v>
      </c>
      <c r="S29" s="894">
        <f>'[1]FAR No. 1.A (Detailed)'!AW27</f>
        <v>0</v>
      </c>
      <c r="T29" s="894">
        <f>'[1]FAR No. 1.A (Detailed)'!BA27</f>
        <v>0</v>
      </c>
      <c r="U29" s="894">
        <f>'[1]FAR No. 1.A (Detailed)'!BE27</f>
        <v>0</v>
      </c>
      <c r="V29" s="894">
        <f t="shared" si="3"/>
        <v>0</v>
      </c>
      <c r="W29" s="894">
        <f t="shared" si="4"/>
        <v>0</v>
      </c>
      <c r="X29" s="894">
        <f t="shared" si="5"/>
        <v>0</v>
      </c>
      <c r="Y29" s="895">
        <f t="shared" si="6"/>
        <v>0</v>
      </c>
      <c r="Z29" s="896"/>
    </row>
    <row r="30" spans="2:26" s="856" customFormat="1">
      <c r="B30" s="685" t="s">
        <v>893</v>
      </c>
      <c r="C30" s="676"/>
      <c r="D30" s="677"/>
      <c r="E30" s="893"/>
      <c r="F30" s="893"/>
      <c r="G30" s="894"/>
      <c r="H30" s="894"/>
      <c r="I30" s="894"/>
      <c r="J30" s="894"/>
      <c r="K30" s="894"/>
      <c r="L30" s="894"/>
      <c r="M30" s="894"/>
      <c r="N30" s="894"/>
      <c r="O30" s="894"/>
      <c r="P30" s="894"/>
      <c r="Q30" s="894"/>
      <c r="R30" s="894"/>
      <c r="S30" s="894"/>
      <c r="T30" s="894"/>
      <c r="U30" s="894"/>
      <c r="V30" s="894"/>
      <c r="W30" s="894"/>
      <c r="X30" s="894"/>
      <c r="Y30" s="895"/>
      <c r="Z30" s="896"/>
    </row>
    <row r="31" spans="2:26" s="856" customFormat="1">
      <c r="B31" s="675"/>
      <c r="C31" s="676" t="s">
        <v>894</v>
      </c>
      <c r="D31" s="677" t="s">
        <v>895</v>
      </c>
      <c r="E31" s="893">
        <f>'[1]FAR No. 1.A (Detailed)'!E29</f>
        <v>0</v>
      </c>
      <c r="F31" s="893">
        <f>'[1]FAR No. 1.A (Detailed)'!F29</f>
        <v>0</v>
      </c>
      <c r="G31" s="894">
        <f t="shared" si="0"/>
        <v>0</v>
      </c>
      <c r="H31" s="894">
        <f>'[1]FAR No. 1.A (Detailed)'!T29</f>
        <v>0</v>
      </c>
      <c r="I31" s="894">
        <f>'[1]FAR No. 1.A (Detailed)'!U29</f>
        <v>0</v>
      </c>
      <c r="J31" s="894">
        <f>'[1]FAR No. 1.A (Detailed)'!V29</f>
        <v>0</v>
      </c>
      <c r="K31" s="894">
        <f>'[1]FAR No. 1.A (Detailed)'!W29</f>
        <v>0</v>
      </c>
      <c r="L31" s="894">
        <f t="shared" si="1"/>
        <v>0</v>
      </c>
      <c r="M31" s="894">
        <f>'[1]FAR No. 1.A (Detailed)'!AB29</f>
        <v>0</v>
      </c>
      <c r="N31" s="894">
        <f>'[1]FAR No. 1.A (Detailed)'!AF29</f>
        <v>0</v>
      </c>
      <c r="O31" s="894">
        <f>'[1]FAR No. 1.A (Detailed)'!AJ29</f>
        <v>0</v>
      </c>
      <c r="P31" s="894">
        <f>'[1]FAR No. 1.A (Detailed)'!AN29</f>
        <v>0</v>
      </c>
      <c r="Q31" s="894">
        <f t="shared" si="2"/>
        <v>0</v>
      </c>
      <c r="R31" s="894">
        <f>'[1]FAR No. 1.A (Detailed)'!AS29</f>
        <v>0</v>
      </c>
      <c r="S31" s="894">
        <f>'[1]FAR No. 1.A (Detailed)'!AW29</f>
        <v>0</v>
      </c>
      <c r="T31" s="894">
        <f>'[1]FAR No. 1.A (Detailed)'!BA29</f>
        <v>0</v>
      </c>
      <c r="U31" s="894">
        <f>'[1]FAR No. 1.A (Detailed)'!BE29</f>
        <v>0</v>
      </c>
      <c r="V31" s="894">
        <f t="shared" si="3"/>
        <v>0</v>
      </c>
      <c r="W31" s="894">
        <f t="shared" si="4"/>
        <v>0</v>
      </c>
      <c r="X31" s="894">
        <f t="shared" si="5"/>
        <v>0</v>
      </c>
      <c r="Y31" s="895">
        <f t="shared" si="6"/>
        <v>0</v>
      </c>
      <c r="Z31" s="896"/>
    </row>
    <row r="32" spans="2:26" s="856" customFormat="1">
      <c r="B32" s="685" t="s">
        <v>896</v>
      </c>
      <c r="C32" s="676"/>
      <c r="D32" s="677"/>
      <c r="E32" s="893"/>
      <c r="F32" s="893"/>
      <c r="G32" s="894"/>
      <c r="H32" s="894"/>
      <c r="I32" s="894"/>
      <c r="J32" s="894"/>
      <c r="K32" s="894"/>
      <c r="L32" s="894"/>
      <c r="M32" s="894"/>
      <c r="N32" s="894"/>
      <c r="O32" s="894"/>
      <c r="P32" s="894"/>
      <c r="Q32" s="894"/>
      <c r="R32" s="894"/>
      <c r="S32" s="894"/>
      <c r="T32" s="894"/>
      <c r="U32" s="894"/>
      <c r="V32" s="894"/>
      <c r="W32" s="894"/>
      <c r="X32" s="894"/>
      <c r="Y32" s="895"/>
      <c r="Z32" s="896"/>
    </row>
    <row r="33" spans="2:26" s="856" customFormat="1">
      <c r="B33" s="675"/>
      <c r="C33" s="676" t="s">
        <v>897</v>
      </c>
      <c r="D33" s="677" t="s">
        <v>898</v>
      </c>
      <c r="E33" s="893">
        <f>'[1]FAR No. 1.A (Detailed)'!E31</f>
        <v>0</v>
      </c>
      <c r="F33" s="893">
        <f>'[1]FAR No. 1.A (Detailed)'!F31</f>
        <v>0</v>
      </c>
      <c r="G33" s="894">
        <f t="shared" si="0"/>
        <v>0</v>
      </c>
      <c r="H33" s="894">
        <f>'[1]FAR No. 1.A (Detailed)'!T31</f>
        <v>0</v>
      </c>
      <c r="I33" s="894">
        <f>'[1]FAR No. 1.A (Detailed)'!U31</f>
        <v>0</v>
      </c>
      <c r="J33" s="894">
        <f>'[1]FAR No. 1.A (Detailed)'!V31</f>
        <v>0</v>
      </c>
      <c r="K33" s="894">
        <f>'[1]FAR No. 1.A (Detailed)'!W31</f>
        <v>0</v>
      </c>
      <c r="L33" s="894">
        <f t="shared" si="1"/>
        <v>0</v>
      </c>
      <c r="M33" s="894">
        <f>'[1]FAR No. 1.A (Detailed)'!AB31</f>
        <v>0</v>
      </c>
      <c r="N33" s="894">
        <f>'[1]FAR No. 1.A (Detailed)'!AF31</f>
        <v>0</v>
      </c>
      <c r="O33" s="894">
        <f>'[1]FAR No. 1.A (Detailed)'!AJ31</f>
        <v>0</v>
      </c>
      <c r="P33" s="894">
        <f>'[1]FAR No. 1.A (Detailed)'!AN31</f>
        <v>0</v>
      </c>
      <c r="Q33" s="894">
        <f t="shared" si="2"/>
        <v>0</v>
      </c>
      <c r="R33" s="894">
        <f>'[1]FAR No. 1.A (Detailed)'!AS31</f>
        <v>0</v>
      </c>
      <c r="S33" s="894">
        <f>'[1]FAR No. 1.A (Detailed)'!AW31</f>
        <v>0</v>
      </c>
      <c r="T33" s="894">
        <f>'[1]FAR No. 1.A (Detailed)'!BA31</f>
        <v>0</v>
      </c>
      <c r="U33" s="894">
        <f>'[1]FAR No. 1.A (Detailed)'!BE31</f>
        <v>0</v>
      </c>
      <c r="V33" s="894">
        <f t="shared" si="3"/>
        <v>0</v>
      </c>
      <c r="W33" s="894">
        <f t="shared" si="4"/>
        <v>0</v>
      </c>
      <c r="X33" s="894">
        <f t="shared" si="5"/>
        <v>0</v>
      </c>
      <c r="Y33" s="895">
        <f t="shared" si="6"/>
        <v>0</v>
      </c>
      <c r="Z33" s="896"/>
    </row>
    <row r="34" spans="2:26" s="856" customFormat="1">
      <c r="B34" s="685" t="s">
        <v>899</v>
      </c>
      <c r="C34" s="676"/>
      <c r="D34" s="677"/>
      <c r="E34" s="893"/>
      <c r="F34" s="893"/>
      <c r="G34" s="894"/>
      <c r="H34" s="894"/>
      <c r="I34" s="894"/>
      <c r="J34" s="894"/>
      <c r="K34" s="894"/>
      <c r="L34" s="894"/>
      <c r="M34" s="894"/>
      <c r="N34" s="894"/>
      <c r="O34" s="894"/>
      <c r="P34" s="894"/>
      <c r="Q34" s="894"/>
      <c r="R34" s="894"/>
      <c r="S34" s="894"/>
      <c r="T34" s="894"/>
      <c r="U34" s="894"/>
      <c r="V34" s="894"/>
      <c r="W34" s="894"/>
      <c r="X34" s="894"/>
      <c r="Y34" s="895"/>
      <c r="Z34" s="896"/>
    </row>
    <row r="35" spans="2:26" s="856" customFormat="1">
      <c r="B35" s="675"/>
      <c r="C35" s="676" t="s">
        <v>900</v>
      </c>
      <c r="D35" s="677" t="s">
        <v>901</v>
      </c>
      <c r="E35" s="893">
        <f>'[1]FAR No. 1.A (Detailed)'!E33</f>
        <v>0</v>
      </c>
      <c r="F35" s="893">
        <f>'[1]FAR No. 1.A (Detailed)'!F33</f>
        <v>0</v>
      </c>
      <c r="G35" s="894">
        <f t="shared" si="0"/>
        <v>0</v>
      </c>
      <c r="H35" s="894">
        <f>'[1]FAR No. 1.A (Detailed)'!T33</f>
        <v>0</v>
      </c>
      <c r="I35" s="894">
        <f>'[1]FAR No. 1.A (Detailed)'!U33</f>
        <v>0</v>
      </c>
      <c r="J35" s="894">
        <f>'[1]FAR No. 1.A (Detailed)'!V33</f>
        <v>0</v>
      </c>
      <c r="K35" s="894">
        <f>'[1]FAR No. 1.A (Detailed)'!W33</f>
        <v>0</v>
      </c>
      <c r="L35" s="894">
        <f t="shared" si="1"/>
        <v>0</v>
      </c>
      <c r="M35" s="894">
        <f>'[1]FAR No. 1.A (Detailed)'!AB33</f>
        <v>0</v>
      </c>
      <c r="N35" s="894">
        <f>'[1]FAR No. 1.A (Detailed)'!AF33</f>
        <v>0</v>
      </c>
      <c r="O35" s="894">
        <f>'[1]FAR No. 1.A (Detailed)'!AJ33</f>
        <v>0</v>
      </c>
      <c r="P35" s="894">
        <f>'[1]FAR No. 1.A (Detailed)'!AN33</f>
        <v>0</v>
      </c>
      <c r="Q35" s="894">
        <f t="shared" si="2"/>
        <v>0</v>
      </c>
      <c r="R35" s="894">
        <f>'[1]FAR No. 1.A (Detailed)'!AS33</f>
        <v>0</v>
      </c>
      <c r="S35" s="894">
        <f>'[1]FAR No. 1.A (Detailed)'!AW33</f>
        <v>0</v>
      </c>
      <c r="T35" s="894">
        <f>'[1]FAR No. 1.A (Detailed)'!BA33</f>
        <v>0</v>
      </c>
      <c r="U35" s="894">
        <f>'[1]FAR No. 1.A (Detailed)'!BE33</f>
        <v>0</v>
      </c>
      <c r="V35" s="894">
        <f t="shared" si="3"/>
        <v>0</v>
      </c>
      <c r="W35" s="894">
        <f t="shared" si="4"/>
        <v>0</v>
      </c>
      <c r="X35" s="894">
        <f t="shared" si="5"/>
        <v>0</v>
      </c>
      <c r="Y35" s="895">
        <f t="shared" si="6"/>
        <v>0</v>
      </c>
      <c r="Z35" s="896"/>
    </row>
    <row r="36" spans="2:26" s="856" customFormat="1">
      <c r="B36" s="675"/>
      <c r="C36" s="676" t="s">
        <v>902</v>
      </c>
      <c r="D36" s="677" t="s">
        <v>903</v>
      </c>
      <c r="E36" s="893">
        <f>'[1]FAR No. 1.A (Detailed)'!E34</f>
        <v>0</v>
      </c>
      <c r="F36" s="893">
        <f>'[1]FAR No. 1.A (Detailed)'!F34</f>
        <v>0</v>
      </c>
      <c r="G36" s="894">
        <f t="shared" si="0"/>
        <v>0</v>
      </c>
      <c r="H36" s="894">
        <f>'[1]FAR No. 1.A (Detailed)'!T34</f>
        <v>0</v>
      </c>
      <c r="I36" s="894">
        <f>'[1]FAR No. 1.A (Detailed)'!U34</f>
        <v>0</v>
      </c>
      <c r="J36" s="894">
        <f>'[1]FAR No. 1.A (Detailed)'!V34</f>
        <v>0</v>
      </c>
      <c r="K36" s="894">
        <f>'[1]FAR No. 1.A (Detailed)'!W34</f>
        <v>0</v>
      </c>
      <c r="L36" s="894">
        <f t="shared" si="1"/>
        <v>0</v>
      </c>
      <c r="M36" s="894">
        <f>'[1]FAR No. 1.A (Detailed)'!AB34</f>
        <v>0</v>
      </c>
      <c r="N36" s="894">
        <f>'[1]FAR No. 1.A (Detailed)'!AF34</f>
        <v>0</v>
      </c>
      <c r="O36" s="894">
        <f>'[1]FAR No. 1.A (Detailed)'!AJ34</f>
        <v>0</v>
      </c>
      <c r="P36" s="894">
        <f>'[1]FAR No. 1.A (Detailed)'!AN34</f>
        <v>0</v>
      </c>
      <c r="Q36" s="894">
        <f t="shared" si="2"/>
        <v>0</v>
      </c>
      <c r="R36" s="894">
        <f>'[1]FAR No. 1.A (Detailed)'!AS34</f>
        <v>0</v>
      </c>
      <c r="S36" s="894">
        <f>'[1]FAR No. 1.A (Detailed)'!AW34</f>
        <v>0</v>
      </c>
      <c r="T36" s="894">
        <f>'[1]FAR No. 1.A (Detailed)'!BA34</f>
        <v>0</v>
      </c>
      <c r="U36" s="894">
        <f>'[1]FAR No. 1.A (Detailed)'!BE34</f>
        <v>0</v>
      </c>
      <c r="V36" s="894">
        <f t="shared" si="3"/>
        <v>0</v>
      </c>
      <c r="W36" s="894">
        <f t="shared" si="4"/>
        <v>0</v>
      </c>
      <c r="X36" s="894">
        <f t="shared" si="5"/>
        <v>0</v>
      </c>
      <c r="Y36" s="895">
        <f t="shared" si="6"/>
        <v>0</v>
      </c>
      <c r="Z36" s="896"/>
    </row>
    <row r="37" spans="2:26" s="856" customFormat="1">
      <c r="B37" s="675"/>
      <c r="C37" s="676" t="s">
        <v>904</v>
      </c>
      <c r="D37" s="677" t="s">
        <v>905</v>
      </c>
      <c r="E37" s="893">
        <f>'[1]FAR No. 1.A (Detailed)'!E35</f>
        <v>0</v>
      </c>
      <c r="F37" s="893">
        <f>'[1]FAR No. 1.A (Detailed)'!F35</f>
        <v>0</v>
      </c>
      <c r="G37" s="894">
        <f t="shared" si="0"/>
        <v>0</v>
      </c>
      <c r="H37" s="894">
        <f>'[1]FAR No. 1.A (Detailed)'!T35</f>
        <v>0</v>
      </c>
      <c r="I37" s="894">
        <f>'[1]FAR No. 1.A (Detailed)'!U35</f>
        <v>0</v>
      </c>
      <c r="J37" s="894">
        <f>'[1]FAR No. 1.A (Detailed)'!V35</f>
        <v>0</v>
      </c>
      <c r="K37" s="894">
        <f>'[1]FAR No. 1.A (Detailed)'!W35</f>
        <v>0</v>
      </c>
      <c r="L37" s="894">
        <f t="shared" si="1"/>
        <v>0</v>
      </c>
      <c r="M37" s="894">
        <f>'[1]FAR No. 1.A (Detailed)'!AB35</f>
        <v>0</v>
      </c>
      <c r="N37" s="894">
        <f>'[1]FAR No. 1.A (Detailed)'!AF35</f>
        <v>0</v>
      </c>
      <c r="O37" s="894">
        <f>'[1]FAR No. 1.A (Detailed)'!AJ35</f>
        <v>0</v>
      </c>
      <c r="P37" s="894">
        <f>'[1]FAR No. 1.A (Detailed)'!AN35</f>
        <v>0</v>
      </c>
      <c r="Q37" s="894">
        <f t="shared" si="2"/>
        <v>0</v>
      </c>
      <c r="R37" s="894">
        <f>'[1]FAR No. 1.A (Detailed)'!AS35</f>
        <v>0</v>
      </c>
      <c r="S37" s="894">
        <f>'[1]FAR No. 1.A (Detailed)'!AW35</f>
        <v>0</v>
      </c>
      <c r="T37" s="894">
        <f>'[1]FAR No. 1.A (Detailed)'!BA35</f>
        <v>0</v>
      </c>
      <c r="U37" s="894">
        <f>'[1]FAR No. 1.A (Detailed)'!BE35</f>
        <v>0</v>
      </c>
      <c r="V37" s="894">
        <f t="shared" si="3"/>
        <v>0</v>
      </c>
      <c r="W37" s="894">
        <f t="shared" si="4"/>
        <v>0</v>
      </c>
      <c r="X37" s="894">
        <f t="shared" si="5"/>
        <v>0</v>
      </c>
      <c r="Y37" s="895">
        <f t="shared" si="6"/>
        <v>0</v>
      </c>
      <c r="Z37" s="896"/>
    </row>
    <row r="38" spans="2:26" s="856" customFormat="1">
      <c r="B38" s="685" t="s">
        <v>906</v>
      </c>
      <c r="C38" s="676"/>
      <c r="D38" s="677"/>
      <c r="E38" s="893"/>
      <c r="F38" s="893"/>
      <c r="G38" s="894"/>
      <c r="H38" s="894"/>
      <c r="I38" s="894"/>
      <c r="J38" s="894"/>
      <c r="K38" s="894"/>
      <c r="L38" s="894"/>
      <c r="M38" s="894"/>
      <c r="N38" s="894"/>
      <c r="O38" s="894"/>
      <c r="P38" s="894"/>
      <c r="Q38" s="894"/>
      <c r="R38" s="894"/>
      <c r="S38" s="894"/>
      <c r="T38" s="894"/>
      <c r="U38" s="894"/>
      <c r="V38" s="894"/>
      <c r="W38" s="894"/>
      <c r="X38" s="894"/>
      <c r="Y38" s="895"/>
      <c r="Z38" s="896"/>
    </row>
    <row r="39" spans="2:26" s="856" customFormat="1">
      <c r="B39" s="685"/>
      <c r="C39" s="676" t="s">
        <v>907</v>
      </c>
      <c r="D39" s="677" t="s">
        <v>908</v>
      </c>
      <c r="E39" s="893">
        <f>'[1]FAR No. 1.A (Detailed)'!E37</f>
        <v>0</v>
      </c>
      <c r="F39" s="893">
        <f>'[1]FAR No. 1.A (Detailed)'!F37</f>
        <v>0</v>
      </c>
      <c r="G39" s="894">
        <f t="shared" si="0"/>
        <v>0</v>
      </c>
      <c r="H39" s="894">
        <f>'[1]FAR No. 1.A (Detailed)'!T37</f>
        <v>0</v>
      </c>
      <c r="I39" s="894">
        <f>'[1]FAR No. 1.A (Detailed)'!U37</f>
        <v>0</v>
      </c>
      <c r="J39" s="894">
        <f>'[1]FAR No. 1.A (Detailed)'!V37</f>
        <v>0</v>
      </c>
      <c r="K39" s="894">
        <f>'[1]FAR No. 1.A (Detailed)'!W37</f>
        <v>0</v>
      </c>
      <c r="L39" s="894">
        <f t="shared" si="1"/>
        <v>0</v>
      </c>
      <c r="M39" s="894">
        <f>'[1]FAR No. 1.A (Detailed)'!AB37</f>
        <v>0</v>
      </c>
      <c r="N39" s="894">
        <f>'[1]FAR No. 1.A (Detailed)'!AF37</f>
        <v>0</v>
      </c>
      <c r="O39" s="894">
        <f>'[1]FAR No. 1.A (Detailed)'!AJ37</f>
        <v>0</v>
      </c>
      <c r="P39" s="894">
        <f>'[1]FAR No. 1.A (Detailed)'!AN37</f>
        <v>0</v>
      </c>
      <c r="Q39" s="894">
        <f t="shared" si="2"/>
        <v>0</v>
      </c>
      <c r="R39" s="894">
        <f>'[1]FAR No. 1.A (Detailed)'!AS37</f>
        <v>0</v>
      </c>
      <c r="S39" s="894">
        <f>'[1]FAR No. 1.A (Detailed)'!AW37</f>
        <v>0</v>
      </c>
      <c r="T39" s="894">
        <f>'[1]FAR No. 1.A (Detailed)'!BA37</f>
        <v>0</v>
      </c>
      <c r="U39" s="894">
        <f>'[1]FAR No. 1.A (Detailed)'!BE37</f>
        <v>0</v>
      </c>
      <c r="V39" s="894">
        <f t="shared" si="3"/>
        <v>0</v>
      </c>
      <c r="W39" s="894">
        <f t="shared" si="4"/>
        <v>0</v>
      </c>
      <c r="X39" s="894">
        <f t="shared" si="5"/>
        <v>0</v>
      </c>
      <c r="Y39" s="895">
        <f t="shared" si="6"/>
        <v>0</v>
      </c>
      <c r="Z39" s="896"/>
    </row>
    <row r="40" spans="2:26" s="856" customFormat="1">
      <c r="B40" s="675"/>
      <c r="C40" s="676" t="s">
        <v>909</v>
      </c>
      <c r="D40" s="677" t="s">
        <v>910</v>
      </c>
      <c r="E40" s="893">
        <f>'[1]FAR No. 1.A (Detailed)'!E38</f>
        <v>0</v>
      </c>
      <c r="F40" s="893">
        <f>'[1]FAR No. 1.A (Detailed)'!F38</f>
        <v>0</v>
      </c>
      <c r="G40" s="894">
        <f t="shared" si="0"/>
        <v>0</v>
      </c>
      <c r="H40" s="894">
        <f>'[1]FAR No. 1.A (Detailed)'!T38</f>
        <v>0</v>
      </c>
      <c r="I40" s="894">
        <f>'[1]FAR No. 1.A (Detailed)'!U38</f>
        <v>0</v>
      </c>
      <c r="J40" s="894">
        <f>'[1]FAR No. 1.A (Detailed)'!V38</f>
        <v>0</v>
      </c>
      <c r="K40" s="894">
        <f>'[1]FAR No. 1.A (Detailed)'!W38</f>
        <v>0</v>
      </c>
      <c r="L40" s="894">
        <f t="shared" si="1"/>
        <v>0</v>
      </c>
      <c r="M40" s="894">
        <f>'[1]FAR No. 1.A (Detailed)'!AB38</f>
        <v>0</v>
      </c>
      <c r="N40" s="894">
        <f>'[1]FAR No. 1.A (Detailed)'!AF38</f>
        <v>0</v>
      </c>
      <c r="O40" s="894">
        <f>'[1]FAR No. 1.A (Detailed)'!AJ38</f>
        <v>0</v>
      </c>
      <c r="P40" s="894">
        <f>'[1]FAR No. 1.A (Detailed)'!AN38</f>
        <v>0</v>
      </c>
      <c r="Q40" s="894">
        <f t="shared" si="2"/>
        <v>0</v>
      </c>
      <c r="R40" s="894">
        <f>'[1]FAR No. 1.A (Detailed)'!AS38</f>
        <v>0</v>
      </c>
      <c r="S40" s="894">
        <f>'[1]FAR No. 1.A (Detailed)'!AW38</f>
        <v>0</v>
      </c>
      <c r="T40" s="894">
        <f>'[1]FAR No. 1.A (Detailed)'!BA38</f>
        <v>0</v>
      </c>
      <c r="U40" s="894">
        <f>'[1]FAR No. 1.A (Detailed)'!BE38</f>
        <v>0</v>
      </c>
      <c r="V40" s="894">
        <f t="shared" si="3"/>
        <v>0</v>
      </c>
      <c r="W40" s="894">
        <f t="shared" si="4"/>
        <v>0</v>
      </c>
      <c r="X40" s="894">
        <f t="shared" si="5"/>
        <v>0</v>
      </c>
      <c r="Y40" s="895">
        <f t="shared" si="6"/>
        <v>0</v>
      </c>
      <c r="Z40" s="896"/>
    </row>
    <row r="41" spans="2:26" s="856" customFormat="1">
      <c r="B41" s="675"/>
      <c r="C41" s="676" t="s">
        <v>911</v>
      </c>
      <c r="D41" s="677" t="s">
        <v>912</v>
      </c>
      <c r="E41" s="893">
        <f>'[1]FAR No. 1.A (Detailed)'!E39</f>
        <v>0</v>
      </c>
      <c r="F41" s="893">
        <f>'[1]FAR No. 1.A (Detailed)'!F39</f>
        <v>0</v>
      </c>
      <c r="G41" s="894">
        <f t="shared" si="0"/>
        <v>0</v>
      </c>
      <c r="H41" s="894">
        <f>'[1]FAR No. 1.A (Detailed)'!T39</f>
        <v>0</v>
      </c>
      <c r="I41" s="894">
        <f>'[1]FAR No. 1.A (Detailed)'!U39</f>
        <v>0</v>
      </c>
      <c r="J41" s="894">
        <f>'[1]FAR No. 1.A (Detailed)'!V39</f>
        <v>0</v>
      </c>
      <c r="K41" s="894">
        <f>'[1]FAR No. 1.A (Detailed)'!W39</f>
        <v>0</v>
      </c>
      <c r="L41" s="894">
        <f t="shared" si="1"/>
        <v>0</v>
      </c>
      <c r="M41" s="894">
        <f>'[1]FAR No. 1.A (Detailed)'!AB39</f>
        <v>0</v>
      </c>
      <c r="N41" s="894">
        <f>'[1]FAR No. 1.A (Detailed)'!AF39</f>
        <v>0</v>
      </c>
      <c r="O41" s="894">
        <f>'[1]FAR No. 1.A (Detailed)'!AJ39</f>
        <v>0</v>
      </c>
      <c r="P41" s="894">
        <f>'[1]FAR No. 1.A (Detailed)'!AN39</f>
        <v>0</v>
      </c>
      <c r="Q41" s="894">
        <f t="shared" si="2"/>
        <v>0</v>
      </c>
      <c r="R41" s="894">
        <f>'[1]FAR No. 1.A (Detailed)'!AS39</f>
        <v>0</v>
      </c>
      <c r="S41" s="894">
        <f>'[1]FAR No. 1.A (Detailed)'!AW39</f>
        <v>0</v>
      </c>
      <c r="T41" s="894">
        <f>'[1]FAR No. 1.A (Detailed)'!BA39</f>
        <v>0</v>
      </c>
      <c r="U41" s="894">
        <f>'[1]FAR No. 1.A (Detailed)'!BE39</f>
        <v>0</v>
      </c>
      <c r="V41" s="894">
        <f t="shared" si="3"/>
        <v>0</v>
      </c>
      <c r="W41" s="894">
        <f t="shared" si="4"/>
        <v>0</v>
      </c>
      <c r="X41" s="894">
        <f t="shared" si="5"/>
        <v>0</v>
      </c>
      <c r="Y41" s="895">
        <f t="shared" si="6"/>
        <v>0</v>
      </c>
      <c r="Z41" s="896"/>
    </row>
    <row r="42" spans="2:26" s="856" customFormat="1">
      <c r="B42" s="675"/>
      <c r="C42" s="676" t="s">
        <v>913</v>
      </c>
      <c r="D42" s="677" t="s">
        <v>914</v>
      </c>
      <c r="E42" s="893">
        <f>'[1]FAR No. 1.A (Detailed)'!E40</f>
        <v>0</v>
      </c>
      <c r="F42" s="893">
        <f>'[1]FAR No. 1.A (Detailed)'!F40</f>
        <v>0</v>
      </c>
      <c r="G42" s="894">
        <f t="shared" si="0"/>
        <v>0</v>
      </c>
      <c r="H42" s="894">
        <f>'[1]FAR No. 1.A (Detailed)'!T40</f>
        <v>0</v>
      </c>
      <c r="I42" s="894">
        <f>'[1]FAR No. 1.A (Detailed)'!U40</f>
        <v>0</v>
      </c>
      <c r="J42" s="894">
        <f>'[1]FAR No. 1.A (Detailed)'!V40</f>
        <v>0</v>
      </c>
      <c r="K42" s="894">
        <f>'[1]FAR No. 1.A (Detailed)'!W40</f>
        <v>0</v>
      </c>
      <c r="L42" s="894">
        <f t="shared" si="1"/>
        <v>0</v>
      </c>
      <c r="M42" s="894">
        <f>'[1]FAR No. 1.A (Detailed)'!AB40</f>
        <v>0</v>
      </c>
      <c r="N42" s="894">
        <f>'[1]FAR No. 1.A (Detailed)'!AF40</f>
        <v>0</v>
      </c>
      <c r="O42" s="894">
        <f>'[1]FAR No. 1.A (Detailed)'!AJ40</f>
        <v>0</v>
      </c>
      <c r="P42" s="894">
        <f>'[1]FAR No. 1.A (Detailed)'!AN40</f>
        <v>0</v>
      </c>
      <c r="Q42" s="894">
        <f t="shared" si="2"/>
        <v>0</v>
      </c>
      <c r="R42" s="894">
        <f>'[1]FAR No. 1.A (Detailed)'!AS40</f>
        <v>0</v>
      </c>
      <c r="S42" s="894">
        <f>'[1]FAR No. 1.A (Detailed)'!AW40</f>
        <v>0</v>
      </c>
      <c r="T42" s="894">
        <f>'[1]FAR No. 1.A (Detailed)'!BA40</f>
        <v>0</v>
      </c>
      <c r="U42" s="894">
        <f>'[1]FAR No. 1.A (Detailed)'!BE40</f>
        <v>0</v>
      </c>
      <c r="V42" s="894">
        <f t="shared" si="3"/>
        <v>0</v>
      </c>
      <c r="W42" s="894">
        <f t="shared" si="4"/>
        <v>0</v>
      </c>
      <c r="X42" s="894">
        <f t="shared" si="5"/>
        <v>0</v>
      </c>
      <c r="Y42" s="895">
        <f t="shared" si="6"/>
        <v>0</v>
      </c>
      <c r="Z42" s="896"/>
    </row>
    <row r="43" spans="2:26" s="856" customFormat="1">
      <c r="B43" s="685" t="s">
        <v>915</v>
      </c>
      <c r="C43" s="686"/>
      <c r="D43" s="687"/>
      <c r="E43" s="893"/>
      <c r="F43" s="893"/>
      <c r="G43" s="894"/>
      <c r="H43" s="894"/>
      <c r="I43" s="894"/>
      <c r="J43" s="894"/>
      <c r="K43" s="894"/>
      <c r="L43" s="894"/>
      <c r="M43" s="894"/>
      <c r="N43" s="894"/>
      <c r="O43" s="894"/>
      <c r="P43" s="894"/>
      <c r="Q43" s="894"/>
      <c r="R43" s="894"/>
      <c r="S43" s="894"/>
      <c r="T43" s="894"/>
      <c r="U43" s="894"/>
      <c r="V43" s="894"/>
      <c r="W43" s="894"/>
      <c r="X43" s="894"/>
      <c r="Y43" s="895"/>
      <c r="Z43" s="896"/>
    </row>
    <row r="44" spans="2:26" s="856" customFormat="1">
      <c r="B44" s="675"/>
      <c r="C44" s="676" t="s">
        <v>916</v>
      </c>
      <c r="D44" s="677" t="s">
        <v>917</v>
      </c>
      <c r="E44" s="893">
        <f>'[1]FAR No. 1.A (Detailed)'!E42</f>
        <v>0</v>
      </c>
      <c r="F44" s="893">
        <f>'[1]FAR No. 1.A (Detailed)'!F42</f>
        <v>0</v>
      </c>
      <c r="G44" s="894">
        <f t="shared" si="0"/>
        <v>0</v>
      </c>
      <c r="H44" s="894">
        <f>'[1]FAR No. 1.A (Detailed)'!T42</f>
        <v>0</v>
      </c>
      <c r="I44" s="894">
        <f>'[1]FAR No. 1.A (Detailed)'!U42</f>
        <v>0</v>
      </c>
      <c r="J44" s="894">
        <f>'[1]FAR No. 1.A (Detailed)'!V42</f>
        <v>0</v>
      </c>
      <c r="K44" s="894">
        <f>'[1]FAR No. 1.A (Detailed)'!W42</f>
        <v>0</v>
      </c>
      <c r="L44" s="894">
        <f t="shared" si="1"/>
        <v>0</v>
      </c>
      <c r="M44" s="894">
        <f>'[1]FAR No. 1.A (Detailed)'!AB42</f>
        <v>0</v>
      </c>
      <c r="N44" s="894">
        <f>'[1]FAR No. 1.A (Detailed)'!AF42</f>
        <v>0</v>
      </c>
      <c r="O44" s="894">
        <f>'[1]FAR No. 1.A (Detailed)'!AJ42</f>
        <v>0</v>
      </c>
      <c r="P44" s="894">
        <f>'[1]FAR No. 1.A (Detailed)'!AN42</f>
        <v>0</v>
      </c>
      <c r="Q44" s="894">
        <f t="shared" si="2"/>
        <v>0</v>
      </c>
      <c r="R44" s="894">
        <f>'[1]FAR No. 1.A (Detailed)'!AS42</f>
        <v>0</v>
      </c>
      <c r="S44" s="894">
        <f>'[1]FAR No. 1.A (Detailed)'!AW42</f>
        <v>0</v>
      </c>
      <c r="T44" s="894">
        <f>'[1]FAR No. 1.A (Detailed)'!BA42</f>
        <v>0</v>
      </c>
      <c r="U44" s="894">
        <f>'[1]FAR No. 1.A (Detailed)'!BE42</f>
        <v>0</v>
      </c>
      <c r="V44" s="894">
        <f t="shared" si="3"/>
        <v>0</v>
      </c>
      <c r="W44" s="894">
        <f t="shared" si="4"/>
        <v>0</v>
      </c>
      <c r="X44" s="894">
        <f t="shared" si="5"/>
        <v>0</v>
      </c>
      <c r="Y44" s="895">
        <f t="shared" si="6"/>
        <v>0</v>
      </c>
      <c r="Z44" s="896"/>
    </row>
    <row r="45" spans="2:26" s="856" customFormat="1" ht="19.5" thickBot="1">
      <c r="B45" s="688"/>
      <c r="C45" s="689" t="s">
        <v>186</v>
      </c>
      <c r="D45" s="690" t="s">
        <v>918</v>
      </c>
      <c r="E45" s="893">
        <f>'[1]FAR No. 1.A (Detailed)'!E43</f>
        <v>0</v>
      </c>
      <c r="F45" s="893">
        <f>'[1]FAR No. 1.A (Detailed)'!F43</f>
        <v>0</v>
      </c>
      <c r="G45" s="894">
        <f t="shared" si="0"/>
        <v>0</v>
      </c>
      <c r="H45" s="894">
        <f>'[1]FAR No. 1.A (Detailed)'!T43</f>
        <v>0</v>
      </c>
      <c r="I45" s="894">
        <f>'[1]FAR No. 1.A (Detailed)'!U43</f>
        <v>0</v>
      </c>
      <c r="J45" s="894">
        <f>'[1]FAR No. 1.A (Detailed)'!V43</f>
        <v>0</v>
      </c>
      <c r="K45" s="894">
        <f>'[1]FAR No. 1.A (Detailed)'!W43</f>
        <v>0</v>
      </c>
      <c r="L45" s="894">
        <f t="shared" si="1"/>
        <v>0</v>
      </c>
      <c r="M45" s="894">
        <f>'[1]FAR No. 1.A (Detailed)'!AB43</f>
        <v>0</v>
      </c>
      <c r="N45" s="894">
        <f>'[1]FAR No. 1.A (Detailed)'!AF43</f>
        <v>0</v>
      </c>
      <c r="O45" s="894">
        <f>'[1]FAR No. 1.A (Detailed)'!AJ43</f>
        <v>0</v>
      </c>
      <c r="P45" s="894">
        <f>'[1]FAR No. 1.A (Detailed)'!AN43</f>
        <v>0</v>
      </c>
      <c r="Q45" s="894">
        <f t="shared" si="2"/>
        <v>0</v>
      </c>
      <c r="R45" s="894">
        <f>'[1]FAR No. 1.A (Detailed)'!AS43</f>
        <v>0</v>
      </c>
      <c r="S45" s="894">
        <f>'[1]FAR No. 1.A (Detailed)'!AW43</f>
        <v>0</v>
      </c>
      <c r="T45" s="894">
        <f>'[1]FAR No. 1.A (Detailed)'!BA43</f>
        <v>0</v>
      </c>
      <c r="U45" s="894">
        <f>'[1]FAR No. 1.A (Detailed)'!BE43</f>
        <v>0</v>
      </c>
      <c r="V45" s="894">
        <f t="shared" si="3"/>
        <v>0</v>
      </c>
      <c r="W45" s="894">
        <f t="shared" si="4"/>
        <v>0</v>
      </c>
      <c r="X45" s="894">
        <f t="shared" si="5"/>
        <v>0</v>
      </c>
      <c r="Y45" s="895">
        <f t="shared" si="6"/>
        <v>0</v>
      </c>
      <c r="Z45" s="896"/>
    </row>
    <row r="46" spans="2:26" s="856" customFormat="1" ht="19.5" thickBot="1">
      <c r="B46" s="692" t="s">
        <v>919</v>
      </c>
      <c r="C46" s="693"/>
      <c r="D46" s="693"/>
      <c r="E46" s="897">
        <f t="shared" ref="E46:X46" si="7">SUM(E23:E45)</f>
        <v>0</v>
      </c>
      <c r="F46" s="897">
        <f t="shared" si="7"/>
        <v>0</v>
      </c>
      <c r="G46" s="897">
        <f t="shared" si="7"/>
        <v>0</v>
      </c>
      <c r="H46" s="897">
        <f t="shared" si="7"/>
        <v>0</v>
      </c>
      <c r="I46" s="897">
        <f t="shared" si="7"/>
        <v>0</v>
      </c>
      <c r="J46" s="897">
        <f t="shared" si="7"/>
        <v>0</v>
      </c>
      <c r="K46" s="897">
        <f t="shared" si="7"/>
        <v>0</v>
      </c>
      <c r="L46" s="897">
        <f t="shared" si="7"/>
        <v>0</v>
      </c>
      <c r="M46" s="897">
        <f t="shared" si="7"/>
        <v>0</v>
      </c>
      <c r="N46" s="897">
        <f t="shared" si="7"/>
        <v>0</v>
      </c>
      <c r="O46" s="897">
        <f t="shared" si="7"/>
        <v>0</v>
      </c>
      <c r="P46" s="897">
        <f t="shared" si="7"/>
        <v>0</v>
      </c>
      <c r="Q46" s="897">
        <f t="shared" si="7"/>
        <v>0</v>
      </c>
      <c r="R46" s="897">
        <f t="shared" si="7"/>
        <v>0</v>
      </c>
      <c r="S46" s="897">
        <f t="shared" si="7"/>
        <v>0</v>
      </c>
      <c r="T46" s="897">
        <f t="shared" si="7"/>
        <v>0</v>
      </c>
      <c r="U46" s="897">
        <f t="shared" si="7"/>
        <v>0</v>
      </c>
      <c r="V46" s="897">
        <f t="shared" si="7"/>
        <v>0</v>
      </c>
      <c r="W46" s="897">
        <f t="shared" si="7"/>
        <v>0</v>
      </c>
      <c r="X46" s="897">
        <f t="shared" si="7"/>
        <v>0</v>
      </c>
      <c r="Y46" s="897">
        <f>SUM(Y23:Y45)</f>
        <v>0</v>
      </c>
      <c r="Z46" s="898">
        <f>SUM(Z23:Z45)</f>
        <v>0</v>
      </c>
    </row>
    <row r="47" spans="2:26" s="856" customFormat="1" ht="19.5" thickBot="1">
      <c r="B47" s="696"/>
      <c r="C47" s="697"/>
      <c r="D47" s="698"/>
      <c r="E47" s="893"/>
      <c r="F47" s="894"/>
      <c r="G47" s="894"/>
      <c r="H47" s="894"/>
      <c r="I47" s="894"/>
      <c r="J47" s="894"/>
      <c r="K47" s="894"/>
      <c r="L47" s="894"/>
      <c r="M47" s="894"/>
      <c r="N47" s="894"/>
      <c r="O47" s="894"/>
      <c r="P47" s="894"/>
      <c r="Q47" s="894"/>
      <c r="R47" s="894"/>
      <c r="S47" s="894"/>
      <c r="T47" s="894"/>
      <c r="U47" s="894"/>
      <c r="V47" s="894"/>
      <c r="W47" s="894"/>
      <c r="X47" s="894"/>
      <c r="Y47" s="895"/>
      <c r="Z47" s="896"/>
    </row>
    <row r="48" spans="2:26" s="856" customFormat="1" ht="19.5" thickBot="1">
      <c r="B48" s="663" t="s">
        <v>920</v>
      </c>
      <c r="C48" s="664"/>
      <c r="D48" s="664"/>
      <c r="E48" s="667"/>
      <c r="F48" s="667"/>
      <c r="G48" s="667"/>
      <c r="H48" s="667"/>
      <c r="I48" s="667"/>
      <c r="J48" s="667"/>
      <c r="K48" s="667"/>
      <c r="L48" s="667"/>
      <c r="M48" s="667"/>
      <c r="N48" s="667"/>
      <c r="O48" s="667"/>
      <c r="P48" s="667"/>
      <c r="Q48" s="667"/>
      <c r="R48" s="667"/>
      <c r="S48" s="667"/>
      <c r="T48" s="667"/>
      <c r="U48" s="667"/>
      <c r="V48" s="667"/>
      <c r="W48" s="667"/>
      <c r="X48" s="667"/>
      <c r="Y48" s="667"/>
      <c r="Z48" s="668"/>
    </row>
    <row r="49" spans="2:26" s="856" customFormat="1">
      <c r="B49" s="702" t="s">
        <v>208</v>
      </c>
      <c r="C49" s="703"/>
      <c r="D49" s="671"/>
      <c r="E49" s="893"/>
      <c r="F49" s="894"/>
      <c r="G49" s="894"/>
      <c r="H49" s="894"/>
      <c r="I49" s="894"/>
      <c r="J49" s="894"/>
      <c r="K49" s="894"/>
      <c r="L49" s="894"/>
      <c r="M49" s="894"/>
      <c r="N49" s="894"/>
      <c r="O49" s="894"/>
      <c r="P49" s="894"/>
      <c r="Q49" s="894"/>
      <c r="R49" s="894"/>
      <c r="S49" s="894"/>
      <c r="T49" s="894"/>
      <c r="U49" s="894"/>
      <c r="V49" s="894"/>
      <c r="W49" s="894"/>
      <c r="X49" s="894"/>
      <c r="Y49" s="895"/>
      <c r="Z49" s="896"/>
    </row>
    <row r="50" spans="2:26" s="856" customFormat="1">
      <c r="B50" s="704" t="s">
        <v>921</v>
      </c>
      <c r="C50" s="705"/>
      <c r="D50" s="677"/>
      <c r="E50" s="893"/>
      <c r="F50" s="894"/>
      <c r="G50" s="894"/>
      <c r="H50" s="894"/>
      <c r="I50" s="894"/>
      <c r="J50" s="894"/>
      <c r="K50" s="894"/>
      <c r="L50" s="894"/>
      <c r="M50" s="894"/>
      <c r="N50" s="894"/>
      <c r="O50" s="894"/>
      <c r="P50" s="894"/>
      <c r="Q50" s="894"/>
      <c r="R50" s="894"/>
      <c r="S50" s="894"/>
      <c r="T50" s="894"/>
      <c r="U50" s="894"/>
      <c r="V50" s="894"/>
      <c r="W50" s="894"/>
      <c r="X50" s="894"/>
      <c r="Y50" s="895"/>
      <c r="Z50" s="896"/>
    </row>
    <row r="51" spans="2:26" s="856" customFormat="1">
      <c r="B51" s="675"/>
      <c r="C51" s="676" t="s">
        <v>922</v>
      </c>
      <c r="D51" s="677" t="s">
        <v>923</v>
      </c>
      <c r="E51" s="893">
        <f>'[1]FAR No. 1.A (Detailed)'!E49</f>
        <v>0</v>
      </c>
      <c r="F51" s="893">
        <f>'[1]FAR No. 1.A (Detailed)'!F49</f>
        <v>0</v>
      </c>
      <c r="G51" s="894">
        <f>E51+F51</f>
        <v>0</v>
      </c>
      <c r="H51" s="894">
        <f>'[1]FAR No. 1.A (Detailed)'!T49</f>
        <v>0</v>
      </c>
      <c r="I51" s="894">
        <f>'[1]FAR No. 1.A (Detailed)'!U49</f>
        <v>0</v>
      </c>
      <c r="J51" s="894">
        <f>'[1]FAR No. 1.A (Detailed)'!V49</f>
        <v>0</v>
      </c>
      <c r="K51" s="894">
        <f>'[1]FAR No. 1.A (Detailed)'!W49</f>
        <v>0</v>
      </c>
      <c r="L51" s="894">
        <f>H51+I51-J51+K51</f>
        <v>0</v>
      </c>
      <c r="M51" s="894">
        <f>'[1]FAR No. 1.A (Detailed)'!AB49</f>
        <v>0</v>
      </c>
      <c r="N51" s="894">
        <f>'[1]FAR No. 1.A (Detailed)'!AF49</f>
        <v>0</v>
      </c>
      <c r="O51" s="894">
        <f>'[1]FAR No. 1.A (Detailed)'!AJ49</f>
        <v>0</v>
      </c>
      <c r="P51" s="894">
        <f>'[1]FAR No. 1.A (Detailed)'!AN49</f>
        <v>0</v>
      </c>
      <c r="Q51" s="894">
        <f>M51+N51+O51+P51</f>
        <v>0</v>
      </c>
      <c r="R51" s="894">
        <f>'[1]FAR No. 1.A (Detailed)'!AS49</f>
        <v>0</v>
      </c>
      <c r="S51" s="894">
        <f>'[1]FAR No. 1.A (Detailed)'!AW49</f>
        <v>0</v>
      </c>
      <c r="T51" s="894">
        <f>'[1]FAR No. 1.A (Detailed)'!BA49</f>
        <v>0</v>
      </c>
      <c r="U51" s="894">
        <f>'[1]FAR No. 1.A (Detailed)'!BE49</f>
        <v>0</v>
      </c>
      <c r="V51" s="894">
        <f>R51+S51+T51+U51</f>
        <v>0</v>
      </c>
      <c r="W51" s="894">
        <f>G51-L51</f>
        <v>0</v>
      </c>
      <c r="X51" s="894">
        <f>L51-Q51</f>
        <v>0</v>
      </c>
      <c r="Y51" s="895">
        <f>Q51-V51</f>
        <v>0</v>
      </c>
      <c r="Z51" s="896"/>
    </row>
    <row r="52" spans="2:26" s="856" customFormat="1">
      <c r="B52" s="675"/>
      <c r="C52" s="676" t="s">
        <v>924</v>
      </c>
      <c r="D52" s="677" t="s">
        <v>925</v>
      </c>
      <c r="E52" s="893">
        <f>'[1]FAR No. 1.A (Detailed)'!E50</f>
        <v>0</v>
      </c>
      <c r="F52" s="893">
        <f>'[1]FAR No. 1.A (Detailed)'!F50</f>
        <v>0</v>
      </c>
      <c r="G52" s="894">
        <f t="shared" ref="G52:G115" si="8">E52+F52</f>
        <v>0</v>
      </c>
      <c r="H52" s="894">
        <f>'[1]FAR No. 1.A (Detailed)'!T50</f>
        <v>0</v>
      </c>
      <c r="I52" s="894">
        <f>'[1]FAR No. 1.A (Detailed)'!U50</f>
        <v>0</v>
      </c>
      <c r="J52" s="894">
        <f>'[1]FAR No. 1.A (Detailed)'!V50</f>
        <v>0</v>
      </c>
      <c r="K52" s="894">
        <f>'[1]FAR No. 1.A (Detailed)'!W50</f>
        <v>0</v>
      </c>
      <c r="L52" s="894">
        <f t="shared" ref="L52:L115" si="9">H52+I52-J52+K52</f>
        <v>0</v>
      </c>
      <c r="M52" s="894">
        <f>'[1]FAR No. 1.A (Detailed)'!AB50</f>
        <v>0</v>
      </c>
      <c r="N52" s="894">
        <f>'[1]FAR No. 1.A (Detailed)'!AF50</f>
        <v>0</v>
      </c>
      <c r="O52" s="894">
        <f>'[1]FAR No. 1.A (Detailed)'!AJ50</f>
        <v>0</v>
      </c>
      <c r="P52" s="894">
        <f>'[1]FAR No. 1.A (Detailed)'!AN50</f>
        <v>0</v>
      </c>
      <c r="Q52" s="894">
        <f t="shared" ref="Q52:Q115" si="10">M52+N52+O52+P52</f>
        <v>0</v>
      </c>
      <c r="R52" s="894">
        <f>'[1]FAR No. 1.A (Detailed)'!AS50</f>
        <v>0</v>
      </c>
      <c r="S52" s="894">
        <f>'[1]FAR No. 1.A (Detailed)'!AW50</f>
        <v>0</v>
      </c>
      <c r="T52" s="894">
        <f>'[1]FAR No. 1.A (Detailed)'!BA50</f>
        <v>0</v>
      </c>
      <c r="U52" s="894">
        <f>'[1]FAR No. 1.A (Detailed)'!BE50</f>
        <v>0</v>
      </c>
      <c r="V52" s="894">
        <f t="shared" ref="V52:V115" si="11">R52+S52+T52+U52</f>
        <v>0</v>
      </c>
      <c r="W52" s="894">
        <f t="shared" ref="W52:W115" si="12">G52-L52</f>
        <v>0</v>
      </c>
      <c r="X52" s="894">
        <f t="shared" ref="X52:X115" si="13">L52-Q52</f>
        <v>0</v>
      </c>
      <c r="Y52" s="895">
        <f t="shared" ref="Y52:Y115" si="14">Q52-V52</f>
        <v>0</v>
      </c>
      <c r="Z52" s="896"/>
    </row>
    <row r="53" spans="2:26" s="856" customFormat="1">
      <c r="B53" s="685" t="s">
        <v>926</v>
      </c>
      <c r="C53" s="676"/>
      <c r="D53" s="677"/>
      <c r="E53" s="893">
        <f>'[1]FAR No. 1.A (Detailed)'!E51</f>
        <v>0</v>
      </c>
      <c r="F53" s="893">
        <f>'[1]FAR No. 1.A (Detailed)'!F51</f>
        <v>0</v>
      </c>
      <c r="G53" s="894">
        <f t="shared" si="8"/>
        <v>0</v>
      </c>
      <c r="H53" s="894">
        <f>'[1]FAR No. 1.A (Detailed)'!T51</f>
        <v>0</v>
      </c>
      <c r="I53" s="894">
        <f>'[1]FAR No. 1.A (Detailed)'!U51</f>
        <v>0</v>
      </c>
      <c r="J53" s="894">
        <f>'[1]FAR No. 1.A (Detailed)'!V51</f>
        <v>0</v>
      </c>
      <c r="K53" s="894">
        <f>'[1]FAR No. 1.A (Detailed)'!W51</f>
        <v>0</v>
      </c>
      <c r="L53" s="894">
        <f t="shared" si="9"/>
        <v>0</v>
      </c>
      <c r="M53" s="894">
        <f>'[1]FAR No. 1.A (Detailed)'!AB51</f>
        <v>0</v>
      </c>
      <c r="N53" s="894">
        <f>'[1]FAR No. 1.A (Detailed)'!AF51</f>
        <v>0</v>
      </c>
      <c r="O53" s="894">
        <f>'[1]FAR No. 1.A (Detailed)'!AJ51</f>
        <v>0</v>
      </c>
      <c r="P53" s="894">
        <f>'[1]FAR No. 1.A (Detailed)'!AN51</f>
        <v>0</v>
      </c>
      <c r="Q53" s="894">
        <f t="shared" si="10"/>
        <v>0</v>
      </c>
      <c r="R53" s="894">
        <f>'[1]FAR No. 1.A (Detailed)'!AS51</f>
        <v>0</v>
      </c>
      <c r="S53" s="894">
        <f>'[1]FAR No. 1.A (Detailed)'!AW51</f>
        <v>0</v>
      </c>
      <c r="T53" s="894">
        <f>'[1]FAR No. 1.A (Detailed)'!BA51</f>
        <v>0</v>
      </c>
      <c r="U53" s="894">
        <f>'[1]FAR No. 1.A (Detailed)'!BE51</f>
        <v>0</v>
      </c>
      <c r="V53" s="894">
        <f t="shared" si="11"/>
        <v>0</v>
      </c>
      <c r="W53" s="894">
        <f t="shared" si="12"/>
        <v>0</v>
      </c>
      <c r="X53" s="894">
        <f t="shared" si="13"/>
        <v>0</v>
      </c>
      <c r="Y53" s="895">
        <f t="shared" si="14"/>
        <v>0</v>
      </c>
      <c r="Z53" s="896"/>
    </row>
    <row r="54" spans="2:26" s="856" customFormat="1">
      <c r="B54" s="675"/>
      <c r="C54" s="676" t="s">
        <v>218</v>
      </c>
      <c r="D54" s="677" t="s">
        <v>927</v>
      </c>
      <c r="E54" s="893">
        <f>'[1]FAR No. 1.A (Detailed)'!E52</f>
        <v>0</v>
      </c>
      <c r="F54" s="893">
        <f>'[1]FAR No. 1.A (Detailed)'!F52</f>
        <v>0</v>
      </c>
      <c r="G54" s="894">
        <f t="shared" si="8"/>
        <v>0</v>
      </c>
      <c r="H54" s="894">
        <f>'[1]FAR No. 1.A (Detailed)'!T52</f>
        <v>0</v>
      </c>
      <c r="I54" s="894">
        <f>'[1]FAR No. 1.A (Detailed)'!U52</f>
        <v>0</v>
      </c>
      <c r="J54" s="894">
        <f>'[1]FAR No. 1.A (Detailed)'!V52</f>
        <v>0</v>
      </c>
      <c r="K54" s="894">
        <f>'[1]FAR No. 1.A (Detailed)'!W52</f>
        <v>0</v>
      </c>
      <c r="L54" s="894">
        <f t="shared" si="9"/>
        <v>0</v>
      </c>
      <c r="M54" s="894">
        <f>'[1]FAR No. 1.A (Detailed)'!AB52</f>
        <v>0</v>
      </c>
      <c r="N54" s="894">
        <f>'[1]FAR No. 1.A (Detailed)'!AF52</f>
        <v>0</v>
      </c>
      <c r="O54" s="894">
        <f>'[1]FAR No. 1.A (Detailed)'!AJ52</f>
        <v>0</v>
      </c>
      <c r="P54" s="894">
        <f>'[1]FAR No. 1.A (Detailed)'!AN52</f>
        <v>0</v>
      </c>
      <c r="Q54" s="894">
        <f t="shared" si="10"/>
        <v>0</v>
      </c>
      <c r="R54" s="894">
        <f>'[1]FAR No. 1.A (Detailed)'!AS52</f>
        <v>0</v>
      </c>
      <c r="S54" s="894">
        <f>'[1]FAR No. 1.A (Detailed)'!AW52</f>
        <v>0</v>
      </c>
      <c r="T54" s="894">
        <f>'[1]FAR No. 1.A (Detailed)'!BA52</f>
        <v>0</v>
      </c>
      <c r="U54" s="894">
        <f>'[1]FAR No. 1.A (Detailed)'!BE52</f>
        <v>0</v>
      </c>
      <c r="V54" s="894">
        <f t="shared" si="11"/>
        <v>0</v>
      </c>
      <c r="W54" s="894">
        <f t="shared" si="12"/>
        <v>0</v>
      </c>
      <c r="X54" s="894">
        <f t="shared" si="13"/>
        <v>0</v>
      </c>
      <c r="Y54" s="895">
        <f t="shared" si="14"/>
        <v>0</v>
      </c>
      <c r="Z54" s="896"/>
    </row>
    <row r="55" spans="2:26" s="856" customFormat="1">
      <c r="B55" s="675"/>
      <c r="C55" s="676" t="s">
        <v>220</v>
      </c>
      <c r="D55" s="677" t="s">
        <v>928</v>
      </c>
      <c r="E55" s="893">
        <f>'[1]FAR No. 1.A (Detailed)'!E53</f>
        <v>0</v>
      </c>
      <c r="F55" s="893">
        <f>'[1]FAR No. 1.A (Detailed)'!F53</f>
        <v>0</v>
      </c>
      <c r="G55" s="894">
        <f t="shared" si="8"/>
        <v>0</v>
      </c>
      <c r="H55" s="894">
        <f>'[1]FAR No. 1.A (Detailed)'!T53</f>
        <v>0</v>
      </c>
      <c r="I55" s="894">
        <f>'[1]FAR No. 1.A (Detailed)'!U53</f>
        <v>0</v>
      </c>
      <c r="J55" s="894">
        <f>'[1]FAR No. 1.A (Detailed)'!V53</f>
        <v>0</v>
      </c>
      <c r="K55" s="894">
        <f>'[1]FAR No. 1.A (Detailed)'!W53</f>
        <v>0</v>
      </c>
      <c r="L55" s="894">
        <f t="shared" si="9"/>
        <v>0</v>
      </c>
      <c r="M55" s="894">
        <f>'[1]FAR No. 1.A (Detailed)'!AB53</f>
        <v>0</v>
      </c>
      <c r="N55" s="894">
        <f>'[1]FAR No. 1.A (Detailed)'!AF53</f>
        <v>0</v>
      </c>
      <c r="O55" s="894">
        <f>'[1]FAR No. 1.A (Detailed)'!AJ53</f>
        <v>0</v>
      </c>
      <c r="P55" s="894">
        <f>'[1]FAR No. 1.A (Detailed)'!AN53</f>
        <v>0</v>
      </c>
      <c r="Q55" s="894">
        <f t="shared" si="10"/>
        <v>0</v>
      </c>
      <c r="R55" s="894">
        <f>'[1]FAR No. 1.A (Detailed)'!AS53</f>
        <v>0</v>
      </c>
      <c r="S55" s="894">
        <f>'[1]FAR No. 1.A (Detailed)'!AW53</f>
        <v>0</v>
      </c>
      <c r="T55" s="894">
        <f>'[1]FAR No. 1.A (Detailed)'!BA53</f>
        <v>0</v>
      </c>
      <c r="U55" s="894">
        <f>'[1]FAR No. 1.A (Detailed)'!BE53</f>
        <v>0</v>
      </c>
      <c r="V55" s="894">
        <f t="shared" si="11"/>
        <v>0</v>
      </c>
      <c r="W55" s="894">
        <f t="shared" si="12"/>
        <v>0</v>
      </c>
      <c r="X55" s="894">
        <f t="shared" si="13"/>
        <v>0</v>
      </c>
      <c r="Y55" s="895">
        <f t="shared" si="14"/>
        <v>0</v>
      </c>
      <c r="Z55" s="896"/>
    </row>
    <row r="56" spans="2:26" s="856" customFormat="1">
      <c r="B56" s="685" t="s">
        <v>929</v>
      </c>
      <c r="C56" s="676"/>
      <c r="D56" s="677"/>
      <c r="E56" s="893">
        <f>'[1]FAR No. 1.A (Detailed)'!E54</f>
        <v>0</v>
      </c>
      <c r="F56" s="893">
        <f>'[1]FAR No. 1.A (Detailed)'!F54</f>
        <v>0</v>
      </c>
      <c r="G56" s="894">
        <f t="shared" si="8"/>
        <v>0</v>
      </c>
      <c r="H56" s="894">
        <f>'[1]FAR No. 1.A (Detailed)'!T54</f>
        <v>0</v>
      </c>
      <c r="I56" s="894">
        <f>'[1]FAR No. 1.A (Detailed)'!U54</f>
        <v>0</v>
      </c>
      <c r="J56" s="894">
        <f>'[1]FAR No. 1.A (Detailed)'!V54</f>
        <v>0</v>
      </c>
      <c r="K56" s="894">
        <f>'[1]FAR No. 1.A (Detailed)'!W54</f>
        <v>0</v>
      </c>
      <c r="L56" s="894">
        <f t="shared" si="9"/>
        <v>0</v>
      </c>
      <c r="M56" s="894">
        <f>'[1]FAR No. 1.A (Detailed)'!AB54</f>
        <v>0</v>
      </c>
      <c r="N56" s="894">
        <f>'[1]FAR No. 1.A (Detailed)'!AF54</f>
        <v>0</v>
      </c>
      <c r="O56" s="894">
        <f>'[1]FAR No. 1.A (Detailed)'!AJ54</f>
        <v>0</v>
      </c>
      <c r="P56" s="894">
        <f>'[1]FAR No. 1.A (Detailed)'!AN54</f>
        <v>0</v>
      </c>
      <c r="Q56" s="894">
        <f t="shared" si="10"/>
        <v>0</v>
      </c>
      <c r="R56" s="894">
        <f>'[1]FAR No. 1.A (Detailed)'!AS54</f>
        <v>0</v>
      </c>
      <c r="S56" s="894">
        <f>'[1]FAR No. 1.A (Detailed)'!AW54</f>
        <v>0</v>
      </c>
      <c r="T56" s="894">
        <f>'[1]FAR No. 1.A (Detailed)'!BA54</f>
        <v>0</v>
      </c>
      <c r="U56" s="894">
        <f>'[1]FAR No. 1.A (Detailed)'!BE54</f>
        <v>0</v>
      </c>
      <c r="V56" s="894">
        <f t="shared" si="11"/>
        <v>0</v>
      </c>
      <c r="W56" s="894">
        <f t="shared" si="12"/>
        <v>0</v>
      </c>
      <c r="X56" s="894">
        <f t="shared" si="13"/>
        <v>0</v>
      </c>
      <c r="Y56" s="895">
        <f t="shared" si="14"/>
        <v>0</v>
      </c>
      <c r="Z56" s="896"/>
    </row>
    <row r="57" spans="2:26" s="856" customFormat="1">
      <c r="B57" s="675"/>
      <c r="C57" s="676" t="s">
        <v>930</v>
      </c>
      <c r="D57" s="677" t="s">
        <v>931</v>
      </c>
      <c r="E57" s="893">
        <f>'[1]FAR No. 1.A (Detailed)'!E55</f>
        <v>0</v>
      </c>
      <c r="F57" s="893">
        <f>'[1]FAR No. 1.A (Detailed)'!F55</f>
        <v>0</v>
      </c>
      <c r="G57" s="894">
        <f t="shared" si="8"/>
        <v>0</v>
      </c>
      <c r="H57" s="894">
        <f>'[1]FAR No. 1.A (Detailed)'!T55</f>
        <v>0</v>
      </c>
      <c r="I57" s="894">
        <f>'[1]FAR No. 1.A (Detailed)'!U55</f>
        <v>0</v>
      </c>
      <c r="J57" s="894">
        <f>'[1]FAR No. 1.A (Detailed)'!V55</f>
        <v>0</v>
      </c>
      <c r="K57" s="894">
        <f>'[1]FAR No. 1.A (Detailed)'!W55</f>
        <v>0</v>
      </c>
      <c r="L57" s="894">
        <f t="shared" si="9"/>
        <v>0</v>
      </c>
      <c r="M57" s="894">
        <f>'[1]FAR No. 1.A (Detailed)'!AB55</f>
        <v>0</v>
      </c>
      <c r="N57" s="894">
        <f>'[1]FAR No. 1.A (Detailed)'!AF55</f>
        <v>0</v>
      </c>
      <c r="O57" s="894">
        <f>'[1]FAR No. 1.A (Detailed)'!AJ55</f>
        <v>0</v>
      </c>
      <c r="P57" s="894">
        <f>'[1]FAR No. 1.A (Detailed)'!AN55</f>
        <v>0</v>
      </c>
      <c r="Q57" s="894">
        <f t="shared" si="10"/>
        <v>0</v>
      </c>
      <c r="R57" s="894">
        <f>'[1]FAR No. 1.A (Detailed)'!AS55</f>
        <v>0</v>
      </c>
      <c r="S57" s="894">
        <f>'[1]FAR No. 1.A (Detailed)'!AW55</f>
        <v>0</v>
      </c>
      <c r="T57" s="894">
        <f>'[1]FAR No. 1.A (Detailed)'!BA55</f>
        <v>0</v>
      </c>
      <c r="U57" s="894">
        <f>'[1]FAR No. 1.A (Detailed)'!BE55</f>
        <v>0</v>
      </c>
      <c r="V57" s="894">
        <f t="shared" si="11"/>
        <v>0</v>
      </c>
      <c r="W57" s="894">
        <f t="shared" si="12"/>
        <v>0</v>
      </c>
      <c r="X57" s="894">
        <f t="shared" si="13"/>
        <v>0</v>
      </c>
      <c r="Y57" s="895">
        <f t="shared" si="14"/>
        <v>0</v>
      </c>
      <c r="Z57" s="896"/>
    </row>
    <row r="58" spans="2:26" s="856" customFormat="1">
      <c r="B58" s="675"/>
      <c r="C58" s="676" t="s">
        <v>226</v>
      </c>
      <c r="D58" s="677" t="s">
        <v>932</v>
      </c>
      <c r="E58" s="893">
        <f>'[1]FAR No. 1.A (Detailed)'!E56</f>
        <v>0</v>
      </c>
      <c r="F58" s="893">
        <f>'[1]FAR No. 1.A (Detailed)'!F56</f>
        <v>0</v>
      </c>
      <c r="G58" s="894">
        <f t="shared" si="8"/>
        <v>0</v>
      </c>
      <c r="H58" s="894">
        <f>'[1]FAR No. 1.A (Detailed)'!T56</f>
        <v>0</v>
      </c>
      <c r="I58" s="894">
        <f>'[1]FAR No. 1.A (Detailed)'!U56</f>
        <v>0</v>
      </c>
      <c r="J58" s="894">
        <f>'[1]FAR No. 1.A (Detailed)'!V56</f>
        <v>0</v>
      </c>
      <c r="K58" s="894">
        <f>'[1]FAR No. 1.A (Detailed)'!W56</f>
        <v>0</v>
      </c>
      <c r="L58" s="894">
        <f t="shared" si="9"/>
        <v>0</v>
      </c>
      <c r="M58" s="894">
        <f>'[1]FAR No. 1.A (Detailed)'!AB56</f>
        <v>0</v>
      </c>
      <c r="N58" s="894">
        <f>'[1]FAR No. 1.A (Detailed)'!AF56</f>
        <v>0</v>
      </c>
      <c r="O58" s="894">
        <f>'[1]FAR No. 1.A (Detailed)'!AJ56</f>
        <v>0</v>
      </c>
      <c r="P58" s="894">
        <f>'[1]FAR No. 1.A (Detailed)'!AN56</f>
        <v>0</v>
      </c>
      <c r="Q58" s="894">
        <f t="shared" si="10"/>
        <v>0</v>
      </c>
      <c r="R58" s="894">
        <f>'[1]FAR No. 1.A (Detailed)'!AS56</f>
        <v>0</v>
      </c>
      <c r="S58" s="894">
        <f>'[1]FAR No. 1.A (Detailed)'!AW56</f>
        <v>0</v>
      </c>
      <c r="T58" s="894">
        <f>'[1]FAR No. 1.A (Detailed)'!BA56</f>
        <v>0</v>
      </c>
      <c r="U58" s="894">
        <f>'[1]FAR No. 1.A (Detailed)'!BE56</f>
        <v>0</v>
      </c>
      <c r="V58" s="894">
        <f t="shared" si="11"/>
        <v>0</v>
      </c>
      <c r="W58" s="894">
        <f t="shared" si="12"/>
        <v>0</v>
      </c>
      <c r="X58" s="894">
        <f t="shared" si="13"/>
        <v>0</v>
      </c>
      <c r="Y58" s="895">
        <f t="shared" si="14"/>
        <v>0</v>
      </c>
      <c r="Z58" s="896"/>
    </row>
    <row r="59" spans="2:26" s="856" customFormat="1">
      <c r="B59" s="675"/>
      <c r="C59" s="676" t="s">
        <v>240</v>
      </c>
      <c r="D59" s="677" t="s">
        <v>933</v>
      </c>
      <c r="E59" s="893">
        <f>'[1]FAR No. 1.A (Detailed)'!E57</f>
        <v>0</v>
      </c>
      <c r="F59" s="893">
        <f>'[1]FAR No. 1.A (Detailed)'!F57</f>
        <v>0</v>
      </c>
      <c r="G59" s="894">
        <f t="shared" si="8"/>
        <v>0</v>
      </c>
      <c r="H59" s="894">
        <f>'[1]FAR No. 1.A (Detailed)'!T57</f>
        <v>0</v>
      </c>
      <c r="I59" s="894">
        <f>'[1]FAR No. 1.A (Detailed)'!U57</f>
        <v>0</v>
      </c>
      <c r="J59" s="894">
        <f>'[1]FAR No. 1.A (Detailed)'!V57</f>
        <v>0</v>
      </c>
      <c r="K59" s="894">
        <f>'[1]FAR No. 1.A (Detailed)'!W57</f>
        <v>0</v>
      </c>
      <c r="L59" s="894">
        <f t="shared" si="9"/>
        <v>0</v>
      </c>
      <c r="M59" s="894">
        <f>'[1]FAR No. 1.A (Detailed)'!AB57</f>
        <v>0</v>
      </c>
      <c r="N59" s="894">
        <f>'[1]FAR No. 1.A (Detailed)'!AF57</f>
        <v>0</v>
      </c>
      <c r="O59" s="894">
        <f>'[1]FAR No. 1.A (Detailed)'!AJ57</f>
        <v>0</v>
      </c>
      <c r="P59" s="894">
        <f>'[1]FAR No. 1.A (Detailed)'!AN57</f>
        <v>0</v>
      </c>
      <c r="Q59" s="894">
        <f t="shared" si="10"/>
        <v>0</v>
      </c>
      <c r="R59" s="894">
        <f>'[1]FAR No. 1.A (Detailed)'!AS57</f>
        <v>0</v>
      </c>
      <c r="S59" s="894">
        <f>'[1]FAR No. 1.A (Detailed)'!AW57</f>
        <v>0</v>
      </c>
      <c r="T59" s="894">
        <f>'[1]FAR No. 1.A (Detailed)'!BA57</f>
        <v>0</v>
      </c>
      <c r="U59" s="894">
        <f>'[1]FAR No. 1.A (Detailed)'!BE57</f>
        <v>0</v>
      </c>
      <c r="V59" s="894">
        <f t="shared" si="11"/>
        <v>0</v>
      </c>
      <c r="W59" s="894">
        <f t="shared" si="12"/>
        <v>0</v>
      </c>
      <c r="X59" s="894">
        <f t="shared" si="13"/>
        <v>0</v>
      </c>
      <c r="Y59" s="895">
        <f t="shared" si="14"/>
        <v>0</v>
      </c>
      <c r="Z59" s="896"/>
    </row>
    <row r="60" spans="2:26" s="856" customFormat="1">
      <c r="B60" s="675"/>
      <c r="C60" s="676" t="s">
        <v>242</v>
      </c>
      <c r="D60" s="677" t="s">
        <v>934</v>
      </c>
      <c r="E60" s="893">
        <f>'[1]FAR No. 1.A (Detailed)'!E58</f>
        <v>0</v>
      </c>
      <c r="F60" s="893">
        <f>'[1]FAR No. 1.A (Detailed)'!F58</f>
        <v>0</v>
      </c>
      <c r="G60" s="894">
        <f t="shared" si="8"/>
        <v>0</v>
      </c>
      <c r="H60" s="894">
        <f>'[1]FAR No. 1.A (Detailed)'!T58</f>
        <v>0</v>
      </c>
      <c r="I60" s="894">
        <f>'[1]FAR No. 1.A (Detailed)'!U58</f>
        <v>0</v>
      </c>
      <c r="J60" s="894">
        <f>'[1]FAR No. 1.A (Detailed)'!V58</f>
        <v>0</v>
      </c>
      <c r="K60" s="894">
        <f>'[1]FAR No. 1.A (Detailed)'!W58</f>
        <v>0</v>
      </c>
      <c r="L60" s="894">
        <f t="shared" si="9"/>
        <v>0</v>
      </c>
      <c r="M60" s="894">
        <f>'[1]FAR No. 1.A (Detailed)'!AB58</f>
        <v>0</v>
      </c>
      <c r="N60" s="894">
        <f>'[1]FAR No. 1.A (Detailed)'!AF58</f>
        <v>0</v>
      </c>
      <c r="O60" s="894">
        <f>'[1]FAR No. 1.A (Detailed)'!AJ58</f>
        <v>0</v>
      </c>
      <c r="P60" s="894">
        <f>'[1]FAR No. 1.A (Detailed)'!AN58</f>
        <v>0</v>
      </c>
      <c r="Q60" s="894">
        <f t="shared" si="10"/>
        <v>0</v>
      </c>
      <c r="R60" s="894">
        <f>'[1]FAR No. 1.A (Detailed)'!AS58</f>
        <v>0</v>
      </c>
      <c r="S60" s="894">
        <f>'[1]FAR No. 1.A (Detailed)'!AW58</f>
        <v>0</v>
      </c>
      <c r="T60" s="894">
        <f>'[1]FAR No. 1.A (Detailed)'!BA58</f>
        <v>0</v>
      </c>
      <c r="U60" s="894">
        <f>'[1]FAR No. 1.A (Detailed)'!BE58</f>
        <v>0</v>
      </c>
      <c r="V60" s="894">
        <f t="shared" si="11"/>
        <v>0</v>
      </c>
      <c r="W60" s="894">
        <f t="shared" si="12"/>
        <v>0</v>
      </c>
      <c r="X60" s="894">
        <f t="shared" si="13"/>
        <v>0</v>
      </c>
      <c r="Y60" s="895">
        <f t="shared" si="14"/>
        <v>0</v>
      </c>
      <c r="Z60" s="896"/>
    </row>
    <row r="61" spans="2:26" s="856" customFormat="1">
      <c r="B61" s="675" t="s">
        <v>935</v>
      </c>
      <c r="C61" s="676"/>
      <c r="D61" s="677"/>
      <c r="E61" s="893"/>
      <c r="F61" s="893"/>
      <c r="G61" s="894"/>
      <c r="H61" s="894"/>
      <c r="I61" s="894"/>
      <c r="J61" s="894"/>
      <c r="K61" s="894"/>
      <c r="L61" s="894"/>
      <c r="M61" s="894"/>
      <c r="N61" s="894"/>
      <c r="O61" s="894"/>
      <c r="P61" s="894"/>
      <c r="Q61" s="894"/>
      <c r="R61" s="894"/>
      <c r="S61" s="894"/>
      <c r="T61" s="894"/>
      <c r="U61" s="894"/>
      <c r="V61" s="894"/>
      <c r="W61" s="894"/>
      <c r="X61" s="894"/>
      <c r="Y61" s="895"/>
      <c r="Z61" s="896"/>
    </row>
    <row r="62" spans="2:26" s="856" customFormat="1">
      <c r="B62" s="675"/>
      <c r="C62" s="676" t="s">
        <v>248</v>
      </c>
      <c r="D62" s="677" t="s">
        <v>936</v>
      </c>
      <c r="E62" s="893">
        <f>'[1]FAR No. 1.A (Detailed)'!E60</f>
        <v>0</v>
      </c>
      <c r="F62" s="893">
        <f>'[1]FAR No. 1.A (Detailed)'!F60</f>
        <v>0</v>
      </c>
      <c r="G62" s="894">
        <f t="shared" si="8"/>
        <v>0</v>
      </c>
      <c r="H62" s="894">
        <f>'[1]FAR No. 1.A (Detailed)'!T60</f>
        <v>0</v>
      </c>
      <c r="I62" s="894">
        <f>'[1]FAR No. 1.A (Detailed)'!U60</f>
        <v>0</v>
      </c>
      <c r="J62" s="894">
        <f>'[1]FAR No. 1.A (Detailed)'!V60</f>
        <v>0</v>
      </c>
      <c r="K62" s="894">
        <f>'[1]FAR No. 1.A (Detailed)'!W60</f>
        <v>0</v>
      </c>
      <c r="L62" s="894">
        <f t="shared" si="9"/>
        <v>0</v>
      </c>
      <c r="M62" s="894">
        <f>'[1]FAR No. 1.A (Detailed)'!AB60</f>
        <v>0</v>
      </c>
      <c r="N62" s="894">
        <f>'[1]FAR No. 1.A (Detailed)'!AF60</f>
        <v>0</v>
      </c>
      <c r="O62" s="894">
        <f>'[1]FAR No. 1.A (Detailed)'!AJ60</f>
        <v>0</v>
      </c>
      <c r="P62" s="894">
        <f>'[1]FAR No. 1.A (Detailed)'!AN60</f>
        <v>0</v>
      </c>
      <c r="Q62" s="894">
        <f t="shared" si="10"/>
        <v>0</v>
      </c>
      <c r="R62" s="894">
        <f>'[1]FAR No. 1.A (Detailed)'!AS60</f>
        <v>0</v>
      </c>
      <c r="S62" s="894">
        <f>'[1]FAR No. 1.A (Detailed)'!AW60</f>
        <v>0</v>
      </c>
      <c r="T62" s="894">
        <f>'[1]FAR No. 1.A (Detailed)'!BA60</f>
        <v>0</v>
      </c>
      <c r="U62" s="894">
        <f>'[1]FAR No. 1.A (Detailed)'!BE60</f>
        <v>0</v>
      </c>
      <c r="V62" s="894">
        <f t="shared" si="11"/>
        <v>0</v>
      </c>
      <c r="W62" s="894">
        <f t="shared" si="12"/>
        <v>0</v>
      </c>
      <c r="X62" s="894">
        <f t="shared" si="13"/>
        <v>0</v>
      </c>
      <c r="Y62" s="895">
        <f t="shared" si="14"/>
        <v>0</v>
      </c>
      <c r="Z62" s="896"/>
    </row>
    <row r="63" spans="2:26" s="856" customFormat="1">
      <c r="B63" s="685" t="s">
        <v>937</v>
      </c>
      <c r="C63" s="676"/>
      <c r="D63" s="677"/>
      <c r="E63" s="893"/>
      <c r="F63" s="893"/>
      <c r="G63" s="894"/>
      <c r="H63" s="894"/>
      <c r="I63" s="894"/>
      <c r="J63" s="894"/>
      <c r="K63" s="894"/>
      <c r="L63" s="894"/>
      <c r="M63" s="894"/>
      <c r="N63" s="894"/>
      <c r="O63" s="894"/>
      <c r="P63" s="894"/>
      <c r="Q63" s="894"/>
      <c r="R63" s="894"/>
      <c r="S63" s="894"/>
      <c r="T63" s="894"/>
      <c r="U63" s="894"/>
      <c r="V63" s="894"/>
      <c r="W63" s="894"/>
      <c r="X63" s="894"/>
      <c r="Y63" s="895"/>
      <c r="Z63" s="896"/>
    </row>
    <row r="64" spans="2:26" s="856" customFormat="1">
      <c r="B64" s="675"/>
      <c r="C64" s="676" t="s">
        <v>252</v>
      </c>
      <c r="D64" s="677" t="s">
        <v>938</v>
      </c>
      <c r="E64" s="893">
        <f>'[1]FAR No. 1.A (Detailed)'!E62</f>
        <v>0</v>
      </c>
      <c r="F64" s="893">
        <f>'[1]FAR No. 1.A (Detailed)'!F62</f>
        <v>0</v>
      </c>
      <c r="G64" s="894">
        <f t="shared" si="8"/>
        <v>0</v>
      </c>
      <c r="H64" s="894">
        <f>'[1]FAR No. 1.A (Detailed)'!T62</f>
        <v>0</v>
      </c>
      <c r="I64" s="894">
        <f>'[1]FAR No. 1.A (Detailed)'!U62</f>
        <v>0</v>
      </c>
      <c r="J64" s="894">
        <f>'[1]FAR No. 1.A (Detailed)'!V62</f>
        <v>0</v>
      </c>
      <c r="K64" s="894">
        <f>'[1]FAR No. 1.A (Detailed)'!W62</f>
        <v>0</v>
      </c>
      <c r="L64" s="894">
        <f t="shared" si="9"/>
        <v>0</v>
      </c>
      <c r="M64" s="894">
        <f>'[1]FAR No. 1.A (Detailed)'!AB62</f>
        <v>0</v>
      </c>
      <c r="N64" s="894">
        <f>'[1]FAR No. 1.A (Detailed)'!AF62</f>
        <v>0</v>
      </c>
      <c r="O64" s="894">
        <f>'[1]FAR No. 1.A (Detailed)'!AJ62</f>
        <v>0</v>
      </c>
      <c r="P64" s="894">
        <f>'[1]FAR No. 1.A (Detailed)'!AN62</f>
        <v>0</v>
      </c>
      <c r="Q64" s="894">
        <f t="shared" si="10"/>
        <v>0</v>
      </c>
      <c r="R64" s="894">
        <f>'[1]FAR No. 1.A (Detailed)'!AS62</f>
        <v>0</v>
      </c>
      <c r="S64" s="894">
        <f>'[1]FAR No. 1.A (Detailed)'!AW62</f>
        <v>0</v>
      </c>
      <c r="T64" s="894">
        <f>'[1]FAR No. 1.A (Detailed)'!BA62</f>
        <v>0</v>
      </c>
      <c r="U64" s="894">
        <f>'[1]FAR No. 1.A (Detailed)'!BE62</f>
        <v>0</v>
      </c>
      <c r="V64" s="894">
        <f t="shared" si="11"/>
        <v>0</v>
      </c>
      <c r="W64" s="894">
        <f t="shared" si="12"/>
        <v>0</v>
      </c>
      <c r="X64" s="894">
        <f t="shared" si="13"/>
        <v>0</v>
      </c>
      <c r="Y64" s="895">
        <f t="shared" si="14"/>
        <v>0</v>
      </c>
      <c r="Z64" s="896"/>
    </row>
    <row r="65" spans="2:26" s="856" customFormat="1">
      <c r="B65" s="675"/>
      <c r="C65" s="676" t="s">
        <v>254</v>
      </c>
      <c r="D65" s="677" t="s">
        <v>939</v>
      </c>
      <c r="E65" s="893">
        <f>'[1]FAR No. 1.A (Detailed)'!E63</f>
        <v>0</v>
      </c>
      <c r="F65" s="893">
        <f>'[1]FAR No. 1.A (Detailed)'!F63</f>
        <v>0</v>
      </c>
      <c r="G65" s="894">
        <f t="shared" si="8"/>
        <v>0</v>
      </c>
      <c r="H65" s="894">
        <f>'[1]FAR No. 1.A (Detailed)'!T63</f>
        <v>0</v>
      </c>
      <c r="I65" s="894">
        <f>'[1]FAR No. 1.A (Detailed)'!U63</f>
        <v>0</v>
      </c>
      <c r="J65" s="894">
        <f>'[1]FAR No. 1.A (Detailed)'!V63</f>
        <v>0</v>
      </c>
      <c r="K65" s="894">
        <f>'[1]FAR No. 1.A (Detailed)'!W63</f>
        <v>0</v>
      </c>
      <c r="L65" s="894">
        <f t="shared" si="9"/>
        <v>0</v>
      </c>
      <c r="M65" s="894">
        <f>'[1]FAR No. 1.A (Detailed)'!AB63</f>
        <v>0</v>
      </c>
      <c r="N65" s="894">
        <f>'[1]FAR No. 1.A (Detailed)'!AF63</f>
        <v>0</v>
      </c>
      <c r="O65" s="894">
        <f>'[1]FAR No. 1.A (Detailed)'!AJ63</f>
        <v>0</v>
      </c>
      <c r="P65" s="894">
        <f>'[1]FAR No. 1.A (Detailed)'!AN63</f>
        <v>0</v>
      </c>
      <c r="Q65" s="894">
        <f t="shared" si="10"/>
        <v>0</v>
      </c>
      <c r="R65" s="894">
        <f>'[1]FAR No. 1.A (Detailed)'!AS63</f>
        <v>0</v>
      </c>
      <c r="S65" s="894">
        <f>'[1]FAR No. 1.A (Detailed)'!AW63</f>
        <v>0</v>
      </c>
      <c r="T65" s="894">
        <f>'[1]FAR No. 1.A (Detailed)'!BA63</f>
        <v>0</v>
      </c>
      <c r="U65" s="894">
        <f>'[1]FAR No. 1.A (Detailed)'!BE63</f>
        <v>0</v>
      </c>
      <c r="V65" s="894">
        <f t="shared" si="11"/>
        <v>0</v>
      </c>
      <c r="W65" s="894">
        <f t="shared" si="12"/>
        <v>0</v>
      </c>
      <c r="X65" s="894">
        <f t="shared" si="13"/>
        <v>0</v>
      </c>
      <c r="Y65" s="895">
        <f t="shared" si="14"/>
        <v>0</v>
      </c>
      <c r="Z65" s="896"/>
    </row>
    <row r="66" spans="2:26" s="856" customFormat="1">
      <c r="B66" s="685" t="s">
        <v>940</v>
      </c>
      <c r="C66" s="676"/>
      <c r="D66" s="677"/>
      <c r="E66" s="893"/>
      <c r="F66" s="893"/>
      <c r="G66" s="894"/>
      <c r="H66" s="894"/>
      <c r="I66" s="894"/>
      <c r="J66" s="894"/>
      <c r="K66" s="894"/>
      <c r="L66" s="894"/>
      <c r="M66" s="894"/>
      <c r="N66" s="894"/>
      <c r="O66" s="894"/>
      <c r="P66" s="894"/>
      <c r="Q66" s="894"/>
      <c r="R66" s="894"/>
      <c r="S66" s="894"/>
      <c r="T66" s="894"/>
      <c r="U66" s="894"/>
      <c r="V66" s="894"/>
      <c r="W66" s="894"/>
      <c r="X66" s="894"/>
      <c r="Y66" s="895"/>
      <c r="Z66" s="896"/>
    </row>
    <row r="67" spans="2:26" s="856" customFormat="1">
      <c r="B67" s="675"/>
      <c r="C67" s="676" t="s">
        <v>941</v>
      </c>
      <c r="D67" s="677" t="s">
        <v>942</v>
      </c>
      <c r="E67" s="893">
        <f>'[1]FAR No. 1.A (Detailed)'!E65</f>
        <v>0</v>
      </c>
      <c r="F67" s="893">
        <f>'[1]FAR No. 1.A (Detailed)'!F65</f>
        <v>0</v>
      </c>
      <c r="G67" s="894">
        <f t="shared" si="8"/>
        <v>0</v>
      </c>
      <c r="H67" s="894">
        <f>'[1]FAR No. 1.A (Detailed)'!T65</f>
        <v>0</v>
      </c>
      <c r="I67" s="894">
        <f>'[1]FAR No. 1.A (Detailed)'!U65</f>
        <v>0</v>
      </c>
      <c r="J67" s="894">
        <f>'[1]FAR No. 1.A (Detailed)'!V65</f>
        <v>0</v>
      </c>
      <c r="K67" s="894">
        <f>'[1]FAR No. 1.A (Detailed)'!W65</f>
        <v>0</v>
      </c>
      <c r="L67" s="894">
        <f t="shared" si="9"/>
        <v>0</v>
      </c>
      <c r="M67" s="894">
        <f>'[1]FAR No. 1.A (Detailed)'!AB65</f>
        <v>0</v>
      </c>
      <c r="N67" s="894">
        <f>'[1]FAR No. 1.A (Detailed)'!AF65</f>
        <v>0</v>
      </c>
      <c r="O67" s="894">
        <f>'[1]FAR No. 1.A (Detailed)'!AJ65</f>
        <v>0</v>
      </c>
      <c r="P67" s="894">
        <f>'[1]FAR No. 1.A (Detailed)'!AN65</f>
        <v>0</v>
      </c>
      <c r="Q67" s="894">
        <f t="shared" si="10"/>
        <v>0</v>
      </c>
      <c r="R67" s="894">
        <f>'[1]FAR No. 1.A (Detailed)'!AS65</f>
        <v>0</v>
      </c>
      <c r="S67" s="894">
        <f>'[1]FAR No. 1.A (Detailed)'!AW65</f>
        <v>0</v>
      </c>
      <c r="T67" s="894">
        <f>'[1]FAR No. 1.A (Detailed)'!BA65</f>
        <v>0</v>
      </c>
      <c r="U67" s="894">
        <f>'[1]FAR No. 1.A (Detailed)'!BE65</f>
        <v>0</v>
      </c>
      <c r="V67" s="894">
        <f t="shared" si="11"/>
        <v>0</v>
      </c>
      <c r="W67" s="894">
        <f t="shared" si="12"/>
        <v>0</v>
      </c>
      <c r="X67" s="894">
        <f t="shared" si="13"/>
        <v>0</v>
      </c>
      <c r="Y67" s="895">
        <f t="shared" si="14"/>
        <v>0</v>
      </c>
      <c r="Z67" s="896"/>
    </row>
    <row r="68" spans="2:26" s="856" customFormat="1">
      <c r="B68" s="685" t="s">
        <v>943</v>
      </c>
      <c r="C68" s="676"/>
      <c r="D68" s="677"/>
      <c r="E68" s="893"/>
      <c r="F68" s="893"/>
      <c r="G68" s="894"/>
      <c r="H68" s="894"/>
      <c r="I68" s="894"/>
      <c r="J68" s="894"/>
      <c r="K68" s="894"/>
      <c r="L68" s="894"/>
      <c r="M68" s="894"/>
      <c r="N68" s="894"/>
      <c r="O68" s="894"/>
      <c r="P68" s="894"/>
      <c r="Q68" s="894"/>
      <c r="R68" s="894"/>
      <c r="S68" s="894"/>
      <c r="T68" s="894"/>
      <c r="U68" s="894"/>
      <c r="V68" s="894"/>
      <c r="W68" s="894"/>
      <c r="X68" s="894"/>
      <c r="Y68" s="895"/>
      <c r="Z68" s="896"/>
    </row>
    <row r="69" spans="2:26" s="856" customFormat="1">
      <c r="B69" s="675"/>
      <c r="C69" s="676" t="s">
        <v>944</v>
      </c>
      <c r="D69" s="677" t="s">
        <v>945</v>
      </c>
      <c r="E69" s="893">
        <f>'[1]FAR No. 1.A (Detailed)'!E67</f>
        <v>0</v>
      </c>
      <c r="F69" s="893">
        <f>'[1]FAR No. 1.A (Detailed)'!F67</f>
        <v>0</v>
      </c>
      <c r="G69" s="894">
        <f t="shared" si="8"/>
        <v>0</v>
      </c>
      <c r="H69" s="894">
        <f>'[1]FAR No. 1.A (Detailed)'!T67</f>
        <v>0</v>
      </c>
      <c r="I69" s="894">
        <f>'[1]FAR No. 1.A (Detailed)'!U67</f>
        <v>0</v>
      </c>
      <c r="J69" s="894">
        <f>'[1]FAR No. 1.A (Detailed)'!V67</f>
        <v>0</v>
      </c>
      <c r="K69" s="894">
        <f>'[1]FAR No. 1.A (Detailed)'!W67</f>
        <v>0</v>
      </c>
      <c r="L69" s="894">
        <f t="shared" si="9"/>
        <v>0</v>
      </c>
      <c r="M69" s="894">
        <f>'[1]FAR No. 1.A (Detailed)'!AB67</f>
        <v>0</v>
      </c>
      <c r="N69" s="894">
        <f>'[1]FAR No. 1.A (Detailed)'!AF67</f>
        <v>0</v>
      </c>
      <c r="O69" s="894">
        <f>'[1]FAR No. 1.A (Detailed)'!AJ67</f>
        <v>0</v>
      </c>
      <c r="P69" s="894">
        <f>'[1]FAR No. 1.A (Detailed)'!AN67</f>
        <v>0</v>
      </c>
      <c r="Q69" s="894">
        <f t="shared" si="10"/>
        <v>0</v>
      </c>
      <c r="R69" s="894">
        <f>'[1]FAR No. 1.A (Detailed)'!AS67</f>
        <v>0</v>
      </c>
      <c r="S69" s="894">
        <f>'[1]FAR No. 1.A (Detailed)'!AW67</f>
        <v>0</v>
      </c>
      <c r="T69" s="894">
        <f>'[1]FAR No. 1.A (Detailed)'!BA67</f>
        <v>0</v>
      </c>
      <c r="U69" s="894">
        <f>'[1]FAR No. 1.A (Detailed)'!BE67</f>
        <v>0</v>
      </c>
      <c r="V69" s="894">
        <f t="shared" si="11"/>
        <v>0</v>
      </c>
      <c r="W69" s="894">
        <f t="shared" si="12"/>
        <v>0</v>
      </c>
      <c r="X69" s="894">
        <f t="shared" si="13"/>
        <v>0</v>
      </c>
      <c r="Y69" s="895">
        <f t="shared" si="14"/>
        <v>0</v>
      </c>
      <c r="Z69" s="896"/>
    </row>
    <row r="70" spans="2:26" s="856" customFormat="1">
      <c r="B70" s="675"/>
      <c r="C70" s="676" t="s">
        <v>946</v>
      </c>
      <c r="D70" s="677" t="s">
        <v>947</v>
      </c>
      <c r="E70" s="893">
        <f>'[1]FAR No. 1.A (Detailed)'!E68</f>
        <v>0</v>
      </c>
      <c r="F70" s="893">
        <f>'[1]FAR No. 1.A (Detailed)'!F68</f>
        <v>0</v>
      </c>
      <c r="G70" s="894">
        <f t="shared" si="8"/>
        <v>0</v>
      </c>
      <c r="H70" s="894">
        <f>'[1]FAR No. 1.A (Detailed)'!T68</f>
        <v>0</v>
      </c>
      <c r="I70" s="894">
        <f>'[1]FAR No. 1.A (Detailed)'!U68</f>
        <v>0</v>
      </c>
      <c r="J70" s="894">
        <f>'[1]FAR No. 1.A (Detailed)'!V68</f>
        <v>0</v>
      </c>
      <c r="K70" s="894">
        <f>'[1]FAR No. 1.A (Detailed)'!W68</f>
        <v>0</v>
      </c>
      <c r="L70" s="894">
        <f t="shared" si="9"/>
        <v>0</v>
      </c>
      <c r="M70" s="894">
        <f>'[1]FAR No. 1.A (Detailed)'!AB68</f>
        <v>0</v>
      </c>
      <c r="N70" s="894">
        <f>'[1]FAR No. 1.A (Detailed)'!AF68</f>
        <v>0</v>
      </c>
      <c r="O70" s="894">
        <f>'[1]FAR No. 1.A (Detailed)'!AJ68</f>
        <v>0</v>
      </c>
      <c r="P70" s="894">
        <f>'[1]FAR No. 1.A (Detailed)'!AN68</f>
        <v>0</v>
      </c>
      <c r="Q70" s="894">
        <f t="shared" si="10"/>
        <v>0</v>
      </c>
      <c r="R70" s="894">
        <f>'[1]FAR No. 1.A (Detailed)'!AS68</f>
        <v>0</v>
      </c>
      <c r="S70" s="894">
        <f>'[1]FAR No. 1.A (Detailed)'!AW68</f>
        <v>0</v>
      </c>
      <c r="T70" s="894">
        <f>'[1]FAR No. 1.A (Detailed)'!BA68</f>
        <v>0</v>
      </c>
      <c r="U70" s="894">
        <f>'[1]FAR No. 1.A (Detailed)'!BE68</f>
        <v>0</v>
      </c>
      <c r="V70" s="894">
        <f t="shared" si="11"/>
        <v>0</v>
      </c>
      <c r="W70" s="894">
        <f t="shared" si="12"/>
        <v>0</v>
      </c>
      <c r="X70" s="894">
        <f t="shared" si="13"/>
        <v>0</v>
      </c>
      <c r="Y70" s="895">
        <f t="shared" si="14"/>
        <v>0</v>
      </c>
      <c r="Z70" s="896"/>
    </row>
    <row r="71" spans="2:26" s="856" customFormat="1">
      <c r="B71" s="675"/>
      <c r="C71" s="676" t="s">
        <v>264</v>
      </c>
      <c r="D71" s="677" t="s">
        <v>948</v>
      </c>
      <c r="E71" s="893">
        <f>'[1]FAR No. 1.A (Detailed)'!E69</f>
        <v>0</v>
      </c>
      <c r="F71" s="893">
        <f>'[1]FAR No. 1.A (Detailed)'!F69</f>
        <v>0</v>
      </c>
      <c r="G71" s="894">
        <f t="shared" si="8"/>
        <v>0</v>
      </c>
      <c r="H71" s="894">
        <f>'[1]FAR No. 1.A (Detailed)'!T69</f>
        <v>0</v>
      </c>
      <c r="I71" s="894">
        <f>'[1]FAR No. 1.A (Detailed)'!U69</f>
        <v>0</v>
      </c>
      <c r="J71" s="894">
        <f>'[1]FAR No. 1.A (Detailed)'!V69</f>
        <v>0</v>
      </c>
      <c r="K71" s="894">
        <f>'[1]FAR No. 1.A (Detailed)'!W69</f>
        <v>0</v>
      </c>
      <c r="L71" s="894">
        <f t="shared" si="9"/>
        <v>0</v>
      </c>
      <c r="M71" s="894">
        <f>'[1]FAR No. 1.A (Detailed)'!AB69</f>
        <v>0</v>
      </c>
      <c r="N71" s="894">
        <f>'[1]FAR No. 1.A (Detailed)'!AF69</f>
        <v>0</v>
      </c>
      <c r="O71" s="894">
        <f>'[1]FAR No. 1.A (Detailed)'!AJ69</f>
        <v>0</v>
      </c>
      <c r="P71" s="894">
        <f>'[1]FAR No. 1.A (Detailed)'!AN69</f>
        <v>0</v>
      </c>
      <c r="Q71" s="894">
        <f t="shared" si="10"/>
        <v>0</v>
      </c>
      <c r="R71" s="894">
        <f>'[1]FAR No. 1.A (Detailed)'!AS69</f>
        <v>0</v>
      </c>
      <c r="S71" s="894">
        <f>'[1]FAR No. 1.A (Detailed)'!AW69</f>
        <v>0</v>
      </c>
      <c r="T71" s="894">
        <f>'[1]FAR No. 1.A (Detailed)'!BA69</f>
        <v>0</v>
      </c>
      <c r="U71" s="894">
        <f>'[1]FAR No. 1.A (Detailed)'!BE69</f>
        <v>0</v>
      </c>
      <c r="V71" s="894">
        <f t="shared" si="11"/>
        <v>0</v>
      </c>
      <c r="W71" s="894">
        <f t="shared" si="12"/>
        <v>0</v>
      </c>
      <c r="X71" s="894">
        <f t="shared" si="13"/>
        <v>0</v>
      </c>
      <c r="Y71" s="895">
        <f t="shared" si="14"/>
        <v>0</v>
      </c>
      <c r="Z71" s="896"/>
    </row>
    <row r="72" spans="2:26" s="856" customFormat="1">
      <c r="B72" s="675"/>
      <c r="C72" s="676" t="s">
        <v>949</v>
      </c>
      <c r="D72" s="677" t="s">
        <v>950</v>
      </c>
      <c r="E72" s="893">
        <f>'[1]FAR No. 1.A (Detailed)'!E70</f>
        <v>0</v>
      </c>
      <c r="F72" s="893">
        <f>'[1]FAR No. 1.A (Detailed)'!F70</f>
        <v>0</v>
      </c>
      <c r="G72" s="894">
        <f t="shared" si="8"/>
        <v>0</v>
      </c>
      <c r="H72" s="894">
        <f>'[1]FAR No. 1.A (Detailed)'!T70</f>
        <v>0</v>
      </c>
      <c r="I72" s="894">
        <f>'[1]FAR No. 1.A (Detailed)'!U70</f>
        <v>0</v>
      </c>
      <c r="J72" s="894">
        <f>'[1]FAR No. 1.A (Detailed)'!V70</f>
        <v>0</v>
      </c>
      <c r="K72" s="894">
        <f>'[1]FAR No. 1.A (Detailed)'!W70</f>
        <v>0</v>
      </c>
      <c r="L72" s="894">
        <f t="shared" si="9"/>
        <v>0</v>
      </c>
      <c r="M72" s="894">
        <f>'[1]FAR No. 1.A (Detailed)'!AB70</f>
        <v>0</v>
      </c>
      <c r="N72" s="894">
        <f>'[1]FAR No. 1.A (Detailed)'!AF70</f>
        <v>0</v>
      </c>
      <c r="O72" s="894">
        <f>'[1]FAR No. 1.A (Detailed)'!AJ70</f>
        <v>0</v>
      </c>
      <c r="P72" s="894">
        <f>'[1]FAR No. 1.A (Detailed)'!AN70</f>
        <v>0</v>
      </c>
      <c r="Q72" s="894">
        <f t="shared" si="10"/>
        <v>0</v>
      </c>
      <c r="R72" s="894">
        <f>'[1]FAR No. 1.A (Detailed)'!AS70</f>
        <v>0</v>
      </c>
      <c r="S72" s="894">
        <f>'[1]FAR No. 1.A (Detailed)'!AW70</f>
        <v>0</v>
      </c>
      <c r="T72" s="894">
        <f>'[1]FAR No. 1.A (Detailed)'!BA70</f>
        <v>0</v>
      </c>
      <c r="U72" s="894">
        <f>'[1]FAR No. 1.A (Detailed)'!BE70</f>
        <v>0</v>
      </c>
      <c r="V72" s="894">
        <f t="shared" si="11"/>
        <v>0</v>
      </c>
      <c r="W72" s="894">
        <f t="shared" si="12"/>
        <v>0</v>
      </c>
      <c r="X72" s="894">
        <f t="shared" si="13"/>
        <v>0</v>
      </c>
      <c r="Y72" s="895">
        <f t="shared" si="14"/>
        <v>0</v>
      </c>
      <c r="Z72" s="896"/>
    </row>
    <row r="73" spans="2:26" s="856" customFormat="1">
      <c r="B73" s="675" t="s">
        <v>951</v>
      </c>
      <c r="C73" s="676"/>
      <c r="D73" s="677"/>
      <c r="E73" s="893"/>
      <c r="F73" s="893"/>
      <c r="G73" s="894"/>
      <c r="H73" s="894"/>
      <c r="I73" s="894"/>
      <c r="J73" s="894"/>
      <c r="K73" s="894"/>
      <c r="L73" s="894"/>
      <c r="M73" s="894"/>
      <c r="N73" s="894"/>
      <c r="O73" s="894"/>
      <c r="P73" s="894"/>
      <c r="Q73" s="894"/>
      <c r="R73" s="894"/>
      <c r="S73" s="894"/>
      <c r="T73" s="894"/>
      <c r="U73" s="894"/>
      <c r="V73" s="894"/>
      <c r="W73" s="894"/>
      <c r="X73" s="894"/>
      <c r="Y73" s="895"/>
      <c r="Z73" s="896"/>
    </row>
    <row r="74" spans="2:26" s="856" customFormat="1">
      <c r="B74" s="675"/>
      <c r="C74" s="676" t="s">
        <v>276</v>
      </c>
      <c r="D74" s="677" t="s">
        <v>952</v>
      </c>
      <c r="E74" s="893">
        <f>'[1]FAR No. 1.A (Detailed)'!E72</f>
        <v>0</v>
      </c>
      <c r="F74" s="893">
        <f>'[1]FAR No. 1.A (Detailed)'!F72</f>
        <v>0</v>
      </c>
      <c r="G74" s="894">
        <f t="shared" si="8"/>
        <v>0</v>
      </c>
      <c r="H74" s="894">
        <f>'[1]FAR No. 1.A (Detailed)'!T72</f>
        <v>0</v>
      </c>
      <c r="I74" s="894">
        <f>'[1]FAR No. 1.A (Detailed)'!U72</f>
        <v>0</v>
      </c>
      <c r="J74" s="894">
        <f>'[1]FAR No. 1.A (Detailed)'!V72</f>
        <v>0</v>
      </c>
      <c r="K74" s="894">
        <f>'[1]FAR No. 1.A (Detailed)'!W72</f>
        <v>0</v>
      </c>
      <c r="L74" s="894">
        <f t="shared" si="9"/>
        <v>0</v>
      </c>
      <c r="M74" s="894">
        <f>'[1]FAR No. 1.A (Detailed)'!AB72</f>
        <v>0</v>
      </c>
      <c r="N74" s="894">
        <f>'[1]FAR No. 1.A (Detailed)'!AF72</f>
        <v>0</v>
      </c>
      <c r="O74" s="894">
        <f>'[1]FAR No. 1.A (Detailed)'!AJ72</f>
        <v>0</v>
      </c>
      <c r="P74" s="894">
        <f>'[1]FAR No. 1.A (Detailed)'!AN72</f>
        <v>0</v>
      </c>
      <c r="Q74" s="894">
        <f t="shared" si="10"/>
        <v>0</v>
      </c>
      <c r="R74" s="894">
        <f>'[1]FAR No. 1.A (Detailed)'!AS72</f>
        <v>0</v>
      </c>
      <c r="S74" s="894">
        <f>'[1]FAR No. 1.A (Detailed)'!AW72</f>
        <v>0</v>
      </c>
      <c r="T74" s="894">
        <f>'[1]FAR No. 1.A (Detailed)'!BA72</f>
        <v>0</v>
      </c>
      <c r="U74" s="894">
        <f>'[1]FAR No. 1.A (Detailed)'!BE72</f>
        <v>0</v>
      </c>
      <c r="V74" s="894">
        <f t="shared" si="11"/>
        <v>0</v>
      </c>
      <c r="W74" s="894">
        <f t="shared" si="12"/>
        <v>0</v>
      </c>
      <c r="X74" s="894">
        <f t="shared" si="13"/>
        <v>0</v>
      </c>
      <c r="Y74" s="895">
        <f t="shared" si="14"/>
        <v>0</v>
      </c>
      <c r="Z74" s="896"/>
    </row>
    <row r="75" spans="2:26" s="856" customFormat="1">
      <c r="B75" s="685" t="s">
        <v>953</v>
      </c>
      <c r="C75" s="676"/>
      <c r="D75" s="677"/>
      <c r="E75" s="893"/>
      <c r="F75" s="893"/>
      <c r="G75" s="894"/>
      <c r="H75" s="894"/>
      <c r="I75" s="894"/>
      <c r="J75" s="894"/>
      <c r="K75" s="894"/>
      <c r="L75" s="894"/>
      <c r="M75" s="894"/>
      <c r="N75" s="894"/>
      <c r="O75" s="894"/>
      <c r="P75" s="894"/>
      <c r="Q75" s="894"/>
      <c r="R75" s="894"/>
      <c r="S75" s="894"/>
      <c r="T75" s="894"/>
      <c r="U75" s="894"/>
      <c r="V75" s="894"/>
      <c r="W75" s="894"/>
      <c r="X75" s="894"/>
      <c r="Y75" s="895"/>
      <c r="Z75" s="896"/>
    </row>
    <row r="76" spans="2:26" s="856" customFormat="1">
      <c r="B76" s="675"/>
      <c r="C76" s="676" t="s">
        <v>299</v>
      </c>
      <c r="D76" s="677" t="s">
        <v>954</v>
      </c>
      <c r="E76" s="893">
        <f>'[1]FAR No. 1.A (Detailed)'!E74</f>
        <v>0</v>
      </c>
      <c r="F76" s="893">
        <f>'[1]FAR No. 1.A (Detailed)'!F74</f>
        <v>0</v>
      </c>
      <c r="G76" s="894">
        <f t="shared" si="8"/>
        <v>0</v>
      </c>
      <c r="H76" s="894">
        <f>'[1]FAR No. 1.A (Detailed)'!T74</f>
        <v>0</v>
      </c>
      <c r="I76" s="894">
        <f>'[1]FAR No. 1.A (Detailed)'!U74</f>
        <v>0</v>
      </c>
      <c r="J76" s="894">
        <f>'[1]FAR No. 1.A (Detailed)'!V74</f>
        <v>0</v>
      </c>
      <c r="K76" s="894">
        <f>'[1]FAR No. 1.A (Detailed)'!W74</f>
        <v>0</v>
      </c>
      <c r="L76" s="894">
        <f t="shared" si="9"/>
        <v>0</v>
      </c>
      <c r="M76" s="894">
        <f>'[1]FAR No. 1.A (Detailed)'!AB74</f>
        <v>0</v>
      </c>
      <c r="N76" s="894">
        <f>'[1]FAR No. 1.A (Detailed)'!AF74</f>
        <v>0</v>
      </c>
      <c r="O76" s="894">
        <f>'[1]FAR No. 1.A (Detailed)'!AJ74</f>
        <v>0</v>
      </c>
      <c r="P76" s="894">
        <f>'[1]FAR No. 1.A (Detailed)'!AN74</f>
        <v>0</v>
      </c>
      <c r="Q76" s="894">
        <f t="shared" si="10"/>
        <v>0</v>
      </c>
      <c r="R76" s="894">
        <f>'[1]FAR No. 1.A (Detailed)'!AS74</f>
        <v>0</v>
      </c>
      <c r="S76" s="894">
        <f>'[1]FAR No. 1.A (Detailed)'!AW74</f>
        <v>0</v>
      </c>
      <c r="T76" s="894">
        <f>'[1]FAR No. 1.A (Detailed)'!BA74</f>
        <v>0</v>
      </c>
      <c r="U76" s="894">
        <f>'[1]FAR No. 1.A (Detailed)'!BE74</f>
        <v>0</v>
      </c>
      <c r="V76" s="894">
        <f t="shared" si="11"/>
        <v>0</v>
      </c>
      <c r="W76" s="894">
        <f t="shared" si="12"/>
        <v>0</v>
      </c>
      <c r="X76" s="894">
        <f t="shared" si="13"/>
        <v>0</v>
      </c>
      <c r="Y76" s="895">
        <f t="shared" si="14"/>
        <v>0</v>
      </c>
      <c r="Z76" s="896"/>
    </row>
    <row r="77" spans="2:26" s="856" customFormat="1">
      <c r="B77" s="685" t="s">
        <v>955</v>
      </c>
      <c r="C77" s="676"/>
      <c r="D77" s="677"/>
      <c r="E77" s="893"/>
      <c r="F77" s="893"/>
      <c r="G77" s="894"/>
      <c r="H77" s="894"/>
      <c r="I77" s="894"/>
      <c r="J77" s="894"/>
      <c r="K77" s="894"/>
      <c r="L77" s="894"/>
      <c r="M77" s="894"/>
      <c r="N77" s="894"/>
      <c r="O77" s="894"/>
      <c r="P77" s="894"/>
      <c r="Q77" s="894"/>
      <c r="R77" s="894"/>
      <c r="S77" s="894"/>
      <c r="T77" s="894"/>
      <c r="U77" s="894"/>
      <c r="V77" s="894"/>
      <c r="W77" s="894"/>
      <c r="X77" s="894"/>
      <c r="Y77" s="895"/>
      <c r="Z77" s="896"/>
    </row>
    <row r="78" spans="2:26" s="856" customFormat="1">
      <c r="B78" s="675"/>
      <c r="C78" s="676" t="s">
        <v>303</v>
      </c>
      <c r="D78" s="677" t="s">
        <v>956</v>
      </c>
      <c r="E78" s="893">
        <f>'[1]FAR No. 1.A (Detailed)'!E76</f>
        <v>0</v>
      </c>
      <c r="F78" s="893">
        <f>'[1]FAR No. 1.A (Detailed)'!F76</f>
        <v>0</v>
      </c>
      <c r="G78" s="894">
        <f t="shared" si="8"/>
        <v>0</v>
      </c>
      <c r="H78" s="894">
        <f>'[1]FAR No. 1.A (Detailed)'!T76</f>
        <v>0</v>
      </c>
      <c r="I78" s="894">
        <f>'[1]FAR No. 1.A (Detailed)'!U76</f>
        <v>0</v>
      </c>
      <c r="J78" s="894">
        <f>'[1]FAR No. 1.A (Detailed)'!V76</f>
        <v>0</v>
      </c>
      <c r="K78" s="894">
        <f>'[1]FAR No. 1.A (Detailed)'!W76</f>
        <v>0</v>
      </c>
      <c r="L78" s="894">
        <f t="shared" si="9"/>
        <v>0</v>
      </c>
      <c r="M78" s="894">
        <f>'[1]FAR No. 1.A (Detailed)'!AB76</f>
        <v>0</v>
      </c>
      <c r="N78" s="894">
        <f>'[1]FAR No. 1.A (Detailed)'!AF76</f>
        <v>0</v>
      </c>
      <c r="O78" s="894">
        <f>'[1]FAR No. 1.A (Detailed)'!AJ76</f>
        <v>0</v>
      </c>
      <c r="P78" s="894">
        <f>'[1]FAR No. 1.A (Detailed)'!AN76</f>
        <v>0</v>
      </c>
      <c r="Q78" s="894">
        <f t="shared" si="10"/>
        <v>0</v>
      </c>
      <c r="R78" s="894">
        <f>'[1]FAR No. 1.A (Detailed)'!AS76</f>
        <v>0</v>
      </c>
      <c r="S78" s="894">
        <f>'[1]FAR No. 1.A (Detailed)'!AW76</f>
        <v>0</v>
      </c>
      <c r="T78" s="894">
        <f>'[1]FAR No. 1.A (Detailed)'!BA76</f>
        <v>0</v>
      </c>
      <c r="U78" s="894">
        <f>'[1]FAR No. 1.A (Detailed)'!BE76</f>
        <v>0</v>
      </c>
      <c r="V78" s="894">
        <f t="shared" si="11"/>
        <v>0</v>
      </c>
      <c r="W78" s="894">
        <f t="shared" si="12"/>
        <v>0</v>
      </c>
      <c r="X78" s="894">
        <f t="shared" si="13"/>
        <v>0</v>
      </c>
      <c r="Y78" s="895">
        <f t="shared" si="14"/>
        <v>0</v>
      </c>
      <c r="Z78" s="896"/>
    </row>
    <row r="79" spans="2:26" s="856" customFormat="1">
      <c r="B79" s="675"/>
      <c r="C79" s="676" t="s">
        <v>305</v>
      </c>
      <c r="D79" s="677" t="s">
        <v>957</v>
      </c>
      <c r="E79" s="893">
        <f>'[1]FAR No. 1.A (Detailed)'!E77</f>
        <v>0</v>
      </c>
      <c r="F79" s="893">
        <f>'[1]FAR No. 1.A (Detailed)'!F77</f>
        <v>0</v>
      </c>
      <c r="G79" s="894">
        <f t="shared" si="8"/>
        <v>0</v>
      </c>
      <c r="H79" s="894">
        <f>'[1]FAR No. 1.A (Detailed)'!T77</f>
        <v>0</v>
      </c>
      <c r="I79" s="894">
        <f>'[1]FAR No. 1.A (Detailed)'!U77</f>
        <v>0</v>
      </c>
      <c r="J79" s="894">
        <f>'[1]FAR No. 1.A (Detailed)'!V77</f>
        <v>0</v>
      </c>
      <c r="K79" s="894">
        <f>'[1]FAR No. 1.A (Detailed)'!W77</f>
        <v>0</v>
      </c>
      <c r="L79" s="894">
        <f t="shared" si="9"/>
        <v>0</v>
      </c>
      <c r="M79" s="894">
        <f>'[1]FAR No. 1.A (Detailed)'!AB77</f>
        <v>0</v>
      </c>
      <c r="N79" s="894">
        <f>'[1]FAR No. 1.A (Detailed)'!AF77</f>
        <v>0</v>
      </c>
      <c r="O79" s="894">
        <f>'[1]FAR No. 1.A (Detailed)'!AJ77</f>
        <v>0</v>
      </c>
      <c r="P79" s="894">
        <f>'[1]FAR No. 1.A (Detailed)'!AN77</f>
        <v>0</v>
      </c>
      <c r="Q79" s="894">
        <f t="shared" si="10"/>
        <v>0</v>
      </c>
      <c r="R79" s="894">
        <f>'[1]FAR No. 1.A (Detailed)'!AS77</f>
        <v>0</v>
      </c>
      <c r="S79" s="894">
        <f>'[1]FAR No. 1.A (Detailed)'!AW77</f>
        <v>0</v>
      </c>
      <c r="T79" s="894">
        <f>'[1]FAR No. 1.A (Detailed)'!BA77</f>
        <v>0</v>
      </c>
      <c r="U79" s="894">
        <f>'[1]FAR No. 1.A (Detailed)'!BE77</f>
        <v>0</v>
      </c>
      <c r="V79" s="894">
        <f t="shared" si="11"/>
        <v>0</v>
      </c>
      <c r="W79" s="894">
        <f t="shared" si="12"/>
        <v>0</v>
      </c>
      <c r="X79" s="894">
        <f t="shared" si="13"/>
        <v>0</v>
      </c>
      <c r="Y79" s="895">
        <f t="shared" si="14"/>
        <v>0</v>
      </c>
      <c r="Z79" s="896"/>
    </row>
    <row r="80" spans="2:26" s="856" customFormat="1">
      <c r="B80" s="685" t="s">
        <v>958</v>
      </c>
      <c r="C80" s="676"/>
      <c r="D80" s="677"/>
      <c r="E80" s="893"/>
      <c r="F80" s="893"/>
      <c r="G80" s="894"/>
      <c r="H80" s="894"/>
      <c r="I80" s="894"/>
      <c r="J80" s="894"/>
      <c r="K80" s="894"/>
      <c r="L80" s="894"/>
      <c r="M80" s="894"/>
      <c r="N80" s="894"/>
      <c r="O80" s="894"/>
      <c r="P80" s="894"/>
      <c r="Q80" s="894"/>
      <c r="R80" s="894"/>
      <c r="S80" s="894"/>
      <c r="T80" s="894"/>
      <c r="U80" s="894"/>
      <c r="V80" s="894"/>
      <c r="W80" s="894"/>
      <c r="X80" s="894"/>
      <c r="Y80" s="895"/>
      <c r="Z80" s="896"/>
    </row>
    <row r="81" spans="2:26" s="856" customFormat="1">
      <c r="B81" s="675"/>
      <c r="C81" s="676" t="s">
        <v>307</v>
      </c>
      <c r="D81" s="677" t="s">
        <v>959</v>
      </c>
      <c r="E81" s="893">
        <f>'[1]FAR No. 1.A (Detailed)'!E79</f>
        <v>0</v>
      </c>
      <c r="F81" s="893">
        <f>'[1]FAR No. 1.A (Detailed)'!F79</f>
        <v>0</v>
      </c>
      <c r="G81" s="894">
        <f t="shared" si="8"/>
        <v>0</v>
      </c>
      <c r="H81" s="894">
        <f>'[1]FAR No. 1.A (Detailed)'!T79</f>
        <v>0</v>
      </c>
      <c r="I81" s="894">
        <f>'[1]FAR No. 1.A (Detailed)'!U79</f>
        <v>0</v>
      </c>
      <c r="J81" s="894">
        <f>'[1]FAR No. 1.A (Detailed)'!V79</f>
        <v>0</v>
      </c>
      <c r="K81" s="894">
        <f>'[1]FAR No. 1.A (Detailed)'!W79</f>
        <v>0</v>
      </c>
      <c r="L81" s="894">
        <f t="shared" si="9"/>
        <v>0</v>
      </c>
      <c r="M81" s="894">
        <f>'[1]FAR No. 1.A (Detailed)'!AB79</f>
        <v>0</v>
      </c>
      <c r="N81" s="894">
        <f>'[1]FAR No. 1.A (Detailed)'!AF79</f>
        <v>0</v>
      </c>
      <c r="O81" s="894">
        <f>'[1]FAR No. 1.A (Detailed)'!AJ79</f>
        <v>0</v>
      </c>
      <c r="P81" s="894">
        <f>'[1]FAR No. 1.A (Detailed)'!AN79</f>
        <v>0</v>
      </c>
      <c r="Q81" s="894">
        <f t="shared" si="10"/>
        <v>0</v>
      </c>
      <c r="R81" s="894">
        <f>'[1]FAR No. 1.A (Detailed)'!AS79</f>
        <v>0</v>
      </c>
      <c r="S81" s="894">
        <f>'[1]FAR No. 1.A (Detailed)'!AW79</f>
        <v>0</v>
      </c>
      <c r="T81" s="894">
        <f>'[1]FAR No. 1.A (Detailed)'!BA79</f>
        <v>0</v>
      </c>
      <c r="U81" s="894">
        <f>'[1]FAR No. 1.A (Detailed)'!BE79</f>
        <v>0</v>
      </c>
      <c r="V81" s="894">
        <f t="shared" si="11"/>
        <v>0</v>
      </c>
      <c r="W81" s="894">
        <f t="shared" si="12"/>
        <v>0</v>
      </c>
      <c r="X81" s="894">
        <f t="shared" si="13"/>
        <v>0</v>
      </c>
      <c r="Y81" s="895">
        <f t="shared" si="14"/>
        <v>0</v>
      </c>
      <c r="Z81" s="896"/>
    </row>
    <row r="82" spans="2:26" s="856" customFormat="1">
      <c r="B82" s="675"/>
      <c r="C82" s="676" t="s">
        <v>309</v>
      </c>
      <c r="D82" s="677" t="s">
        <v>960</v>
      </c>
      <c r="E82" s="893">
        <f>'[1]FAR No. 1.A (Detailed)'!E80</f>
        <v>0</v>
      </c>
      <c r="F82" s="893">
        <f>'[1]FAR No. 1.A (Detailed)'!F80</f>
        <v>0</v>
      </c>
      <c r="G82" s="894">
        <f t="shared" si="8"/>
        <v>0</v>
      </c>
      <c r="H82" s="894">
        <f>'[1]FAR No. 1.A (Detailed)'!T80</f>
        <v>0</v>
      </c>
      <c r="I82" s="894">
        <f>'[1]FAR No. 1.A (Detailed)'!U80</f>
        <v>0</v>
      </c>
      <c r="J82" s="894">
        <f>'[1]FAR No. 1.A (Detailed)'!V80</f>
        <v>0</v>
      </c>
      <c r="K82" s="894">
        <f>'[1]FAR No. 1.A (Detailed)'!W80</f>
        <v>0</v>
      </c>
      <c r="L82" s="894">
        <f t="shared" si="9"/>
        <v>0</v>
      </c>
      <c r="M82" s="894">
        <f>'[1]FAR No. 1.A (Detailed)'!AB80</f>
        <v>0</v>
      </c>
      <c r="N82" s="894">
        <f>'[1]FAR No. 1.A (Detailed)'!AF80</f>
        <v>0</v>
      </c>
      <c r="O82" s="894">
        <f>'[1]FAR No. 1.A (Detailed)'!AJ80</f>
        <v>0</v>
      </c>
      <c r="P82" s="894">
        <f>'[1]FAR No. 1.A (Detailed)'!AN80</f>
        <v>0</v>
      </c>
      <c r="Q82" s="894">
        <f t="shared" si="10"/>
        <v>0</v>
      </c>
      <c r="R82" s="894">
        <f>'[1]FAR No. 1.A (Detailed)'!AS80</f>
        <v>0</v>
      </c>
      <c r="S82" s="894">
        <f>'[1]FAR No. 1.A (Detailed)'!AW80</f>
        <v>0</v>
      </c>
      <c r="T82" s="894">
        <f>'[1]FAR No. 1.A (Detailed)'!BA80</f>
        <v>0</v>
      </c>
      <c r="U82" s="894">
        <f>'[1]FAR No. 1.A (Detailed)'!BE80</f>
        <v>0</v>
      </c>
      <c r="V82" s="894">
        <f t="shared" si="11"/>
        <v>0</v>
      </c>
      <c r="W82" s="894">
        <f t="shared" si="12"/>
        <v>0</v>
      </c>
      <c r="X82" s="894">
        <f t="shared" si="13"/>
        <v>0</v>
      </c>
      <c r="Y82" s="895">
        <f t="shared" si="14"/>
        <v>0</v>
      </c>
      <c r="Z82" s="896"/>
    </row>
    <row r="83" spans="2:26" s="856" customFormat="1">
      <c r="B83" s="685" t="s">
        <v>961</v>
      </c>
      <c r="C83" s="676"/>
      <c r="D83" s="677"/>
      <c r="E83" s="893"/>
      <c r="F83" s="893"/>
      <c r="G83" s="894"/>
      <c r="H83" s="894"/>
      <c r="I83" s="894"/>
      <c r="J83" s="894"/>
      <c r="K83" s="894"/>
      <c r="L83" s="894"/>
      <c r="M83" s="894"/>
      <c r="N83" s="894"/>
      <c r="O83" s="894"/>
      <c r="P83" s="894"/>
      <c r="Q83" s="894"/>
      <c r="R83" s="894"/>
      <c r="S83" s="894"/>
      <c r="T83" s="894"/>
      <c r="U83" s="894"/>
      <c r="V83" s="894"/>
      <c r="W83" s="894"/>
      <c r="X83" s="894"/>
      <c r="Y83" s="895"/>
      <c r="Z83" s="896"/>
    </row>
    <row r="84" spans="2:26" s="856" customFormat="1">
      <c r="B84" s="675"/>
      <c r="C84" s="676" t="s">
        <v>315</v>
      </c>
      <c r="D84" s="677" t="s">
        <v>962</v>
      </c>
      <c r="E84" s="893">
        <f>'[1]FAR No. 1.A (Detailed)'!E82</f>
        <v>0</v>
      </c>
      <c r="F84" s="893">
        <f>'[1]FAR No. 1.A (Detailed)'!F82</f>
        <v>0</v>
      </c>
      <c r="G84" s="894">
        <f t="shared" si="8"/>
        <v>0</v>
      </c>
      <c r="H84" s="894">
        <f>'[1]FAR No. 1.A (Detailed)'!T82</f>
        <v>0</v>
      </c>
      <c r="I84" s="894">
        <f>'[1]FAR No. 1.A (Detailed)'!U82</f>
        <v>0</v>
      </c>
      <c r="J84" s="894">
        <f>'[1]FAR No. 1.A (Detailed)'!V82</f>
        <v>0</v>
      </c>
      <c r="K84" s="894">
        <f>'[1]FAR No. 1.A (Detailed)'!W82</f>
        <v>0</v>
      </c>
      <c r="L84" s="894">
        <f t="shared" si="9"/>
        <v>0</v>
      </c>
      <c r="M84" s="894">
        <f>'[1]FAR No. 1.A (Detailed)'!AB82</f>
        <v>0</v>
      </c>
      <c r="N84" s="894">
        <f>'[1]FAR No. 1.A (Detailed)'!AF82</f>
        <v>0</v>
      </c>
      <c r="O84" s="894">
        <f>'[1]FAR No. 1.A (Detailed)'!AJ82</f>
        <v>0</v>
      </c>
      <c r="P84" s="894">
        <f>'[1]FAR No. 1.A (Detailed)'!AN82</f>
        <v>0</v>
      </c>
      <c r="Q84" s="894">
        <f t="shared" si="10"/>
        <v>0</v>
      </c>
      <c r="R84" s="894">
        <f>'[1]FAR No. 1.A (Detailed)'!AS82</f>
        <v>0</v>
      </c>
      <c r="S84" s="894">
        <f>'[1]FAR No. 1.A (Detailed)'!AW82</f>
        <v>0</v>
      </c>
      <c r="T84" s="894">
        <f>'[1]FAR No. 1.A (Detailed)'!BA82</f>
        <v>0</v>
      </c>
      <c r="U84" s="894">
        <f>'[1]FAR No. 1.A (Detailed)'!BE82</f>
        <v>0</v>
      </c>
      <c r="V84" s="894">
        <f t="shared" si="11"/>
        <v>0</v>
      </c>
      <c r="W84" s="894">
        <f t="shared" si="12"/>
        <v>0</v>
      </c>
      <c r="X84" s="894">
        <f t="shared" si="13"/>
        <v>0</v>
      </c>
      <c r="Y84" s="895">
        <f t="shared" si="14"/>
        <v>0</v>
      </c>
      <c r="Z84" s="896"/>
    </row>
    <row r="85" spans="2:26" s="856" customFormat="1">
      <c r="B85" s="675"/>
      <c r="C85" s="676" t="s">
        <v>317</v>
      </c>
      <c r="D85" s="677" t="s">
        <v>963</v>
      </c>
      <c r="E85" s="893">
        <f>'[1]FAR No. 1.A (Detailed)'!E83</f>
        <v>0</v>
      </c>
      <c r="F85" s="893">
        <f>'[1]FAR No. 1.A (Detailed)'!F83</f>
        <v>0</v>
      </c>
      <c r="G85" s="894">
        <f t="shared" si="8"/>
        <v>0</v>
      </c>
      <c r="H85" s="894">
        <f>'[1]FAR No. 1.A (Detailed)'!T83</f>
        <v>0</v>
      </c>
      <c r="I85" s="894">
        <f>'[1]FAR No. 1.A (Detailed)'!U83</f>
        <v>0</v>
      </c>
      <c r="J85" s="894">
        <f>'[1]FAR No. 1.A (Detailed)'!V83</f>
        <v>0</v>
      </c>
      <c r="K85" s="894">
        <f>'[1]FAR No. 1.A (Detailed)'!W83</f>
        <v>0</v>
      </c>
      <c r="L85" s="894">
        <f t="shared" si="9"/>
        <v>0</v>
      </c>
      <c r="M85" s="894">
        <f>'[1]FAR No. 1.A (Detailed)'!AB83</f>
        <v>0</v>
      </c>
      <c r="N85" s="894">
        <f>'[1]FAR No. 1.A (Detailed)'!AF83</f>
        <v>0</v>
      </c>
      <c r="O85" s="894">
        <f>'[1]FAR No. 1.A (Detailed)'!AJ83</f>
        <v>0</v>
      </c>
      <c r="P85" s="894">
        <f>'[1]FAR No. 1.A (Detailed)'!AN83</f>
        <v>0</v>
      </c>
      <c r="Q85" s="894">
        <f t="shared" si="10"/>
        <v>0</v>
      </c>
      <c r="R85" s="894">
        <f>'[1]FAR No. 1.A (Detailed)'!AS83</f>
        <v>0</v>
      </c>
      <c r="S85" s="894">
        <f>'[1]FAR No. 1.A (Detailed)'!AW83</f>
        <v>0</v>
      </c>
      <c r="T85" s="894">
        <f>'[1]FAR No. 1.A (Detailed)'!BA83</f>
        <v>0</v>
      </c>
      <c r="U85" s="894">
        <f>'[1]FAR No. 1.A (Detailed)'!BE83</f>
        <v>0</v>
      </c>
      <c r="V85" s="894">
        <f t="shared" si="11"/>
        <v>0</v>
      </c>
      <c r="W85" s="894">
        <f t="shared" si="12"/>
        <v>0</v>
      </c>
      <c r="X85" s="894">
        <f t="shared" si="13"/>
        <v>0</v>
      </c>
      <c r="Y85" s="895">
        <f t="shared" si="14"/>
        <v>0</v>
      </c>
      <c r="Z85" s="896"/>
    </row>
    <row r="86" spans="2:26" s="856" customFormat="1">
      <c r="B86" s="685" t="s">
        <v>964</v>
      </c>
      <c r="C86" s="676"/>
      <c r="D86" s="677"/>
      <c r="E86" s="893"/>
      <c r="F86" s="893"/>
      <c r="G86" s="894"/>
      <c r="H86" s="894"/>
      <c r="I86" s="894"/>
      <c r="J86" s="894"/>
      <c r="K86" s="894"/>
      <c r="L86" s="894"/>
      <c r="M86" s="894"/>
      <c r="N86" s="894"/>
      <c r="O86" s="894"/>
      <c r="P86" s="894"/>
      <c r="Q86" s="894"/>
      <c r="R86" s="894"/>
      <c r="S86" s="894"/>
      <c r="T86" s="894"/>
      <c r="U86" s="894"/>
      <c r="V86" s="894"/>
      <c r="W86" s="894"/>
      <c r="X86" s="894"/>
      <c r="Y86" s="895"/>
      <c r="Z86" s="896"/>
    </row>
    <row r="87" spans="2:26" s="856" customFormat="1">
      <c r="B87" s="675"/>
      <c r="C87" s="676" t="s">
        <v>319</v>
      </c>
      <c r="D87" s="677" t="s">
        <v>965</v>
      </c>
      <c r="E87" s="893">
        <f>'[1]FAR No. 1.A (Detailed)'!E85</f>
        <v>0</v>
      </c>
      <c r="F87" s="893">
        <f>'[1]FAR No. 1.A (Detailed)'!F85</f>
        <v>0</v>
      </c>
      <c r="G87" s="894">
        <f t="shared" si="8"/>
        <v>0</v>
      </c>
      <c r="H87" s="894">
        <f>'[1]FAR No. 1.A (Detailed)'!T85</f>
        <v>0</v>
      </c>
      <c r="I87" s="894">
        <f>'[1]FAR No. 1.A (Detailed)'!U85</f>
        <v>0</v>
      </c>
      <c r="J87" s="894">
        <f>'[1]FAR No. 1.A (Detailed)'!V85</f>
        <v>0</v>
      </c>
      <c r="K87" s="894">
        <f>'[1]FAR No. 1.A (Detailed)'!W85</f>
        <v>0</v>
      </c>
      <c r="L87" s="894">
        <f t="shared" si="9"/>
        <v>0</v>
      </c>
      <c r="M87" s="894">
        <f>'[1]FAR No. 1.A (Detailed)'!AB85</f>
        <v>0</v>
      </c>
      <c r="N87" s="894">
        <f>'[1]FAR No. 1.A (Detailed)'!AF85</f>
        <v>0</v>
      </c>
      <c r="O87" s="894">
        <f>'[1]FAR No. 1.A (Detailed)'!AJ85</f>
        <v>0</v>
      </c>
      <c r="P87" s="894">
        <f>'[1]FAR No. 1.A (Detailed)'!AN85</f>
        <v>0</v>
      </c>
      <c r="Q87" s="894">
        <f t="shared" si="10"/>
        <v>0</v>
      </c>
      <c r="R87" s="894">
        <f>'[1]FAR No. 1.A (Detailed)'!AS85</f>
        <v>0</v>
      </c>
      <c r="S87" s="894">
        <f>'[1]FAR No. 1.A (Detailed)'!AW85</f>
        <v>0</v>
      </c>
      <c r="T87" s="894">
        <f>'[1]FAR No. 1.A (Detailed)'!BA85</f>
        <v>0</v>
      </c>
      <c r="U87" s="894">
        <f>'[1]FAR No. 1.A (Detailed)'!BE85</f>
        <v>0</v>
      </c>
      <c r="V87" s="894">
        <f t="shared" si="11"/>
        <v>0</v>
      </c>
      <c r="W87" s="894">
        <f t="shared" si="12"/>
        <v>0</v>
      </c>
      <c r="X87" s="894">
        <f t="shared" si="13"/>
        <v>0</v>
      </c>
      <c r="Y87" s="895">
        <f t="shared" si="14"/>
        <v>0</v>
      </c>
      <c r="Z87" s="896"/>
    </row>
    <row r="88" spans="2:26" s="856" customFormat="1">
      <c r="B88" s="685" t="s">
        <v>966</v>
      </c>
      <c r="C88" s="676"/>
      <c r="D88" s="677"/>
      <c r="E88" s="893"/>
      <c r="F88" s="893"/>
      <c r="G88" s="894"/>
      <c r="H88" s="894"/>
      <c r="I88" s="894"/>
      <c r="J88" s="894"/>
      <c r="K88" s="894"/>
      <c r="L88" s="894"/>
      <c r="M88" s="894"/>
      <c r="N88" s="894"/>
      <c r="O88" s="894"/>
      <c r="P88" s="894"/>
      <c r="Q88" s="894"/>
      <c r="R88" s="894"/>
      <c r="S88" s="894"/>
      <c r="T88" s="894"/>
      <c r="U88" s="894"/>
      <c r="V88" s="894"/>
      <c r="W88" s="894"/>
      <c r="X88" s="894"/>
      <c r="Y88" s="895"/>
      <c r="Z88" s="896"/>
    </row>
    <row r="89" spans="2:26" s="856" customFormat="1">
      <c r="B89" s="675"/>
      <c r="C89" s="676" t="s">
        <v>967</v>
      </c>
      <c r="D89" s="677" t="s">
        <v>968</v>
      </c>
      <c r="E89" s="893">
        <f>'[1]FAR No. 1.A (Detailed)'!E87</f>
        <v>0</v>
      </c>
      <c r="F89" s="893">
        <f>'[1]FAR No. 1.A (Detailed)'!F87</f>
        <v>0</v>
      </c>
      <c r="G89" s="894">
        <f t="shared" si="8"/>
        <v>0</v>
      </c>
      <c r="H89" s="894">
        <f>'[1]FAR No. 1.A (Detailed)'!T87</f>
        <v>0</v>
      </c>
      <c r="I89" s="894">
        <f>'[1]FAR No. 1.A (Detailed)'!U87</f>
        <v>0</v>
      </c>
      <c r="J89" s="894">
        <f>'[1]FAR No. 1.A (Detailed)'!V87</f>
        <v>0</v>
      </c>
      <c r="K89" s="894">
        <f>'[1]FAR No. 1.A (Detailed)'!W87</f>
        <v>0</v>
      </c>
      <c r="L89" s="894">
        <f t="shared" si="9"/>
        <v>0</v>
      </c>
      <c r="M89" s="894">
        <f>'[1]FAR No. 1.A (Detailed)'!AB87</f>
        <v>0</v>
      </c>
      <c r="N89" s="894">
        <f>'[1]FAR No. 1.A (Detailed)'!AF87</f>
        <v>0</v>
      </c>
      <c r="O89" s="894">
        <f>'[1]FAR No. 1.A (Detailed)'!AJ87</f>
        <v>0</v>
      </c>
      <c r="P89" s="894">
        <f>'[1]FAR No. 1.A (Detailed)'!AN87</f>
        <v>0</v>
      </c>
      <c r="Q89" s="894">
        <f t="shared" si="10"/>
        <v>0</v>
      </c>
      <c r="R89" s="894">
        <f>'[1]FAR No. 1.A (Detailed)'!AS87</f>
        <v>0</v>
      </c>
      <c r="S89" s="894">
        <f>'[1]FAR No. 1.A (Detailed)'!AW87</f>
        <v>0</v>
      </c>
      <c r="T89" s="894">
        <f>'[1]FAR No. 1.A (Detailed)'!BA87</f>
        <v>0</v>
      </c>
      <c r="U89" s="894">
        <f>'[1]FAR No. 1.A (Detailed)'!BE87</f>
        <v>0</v>
      </c>
      <c r="V89" s="894">
        <f t="shared" si="11"/>
        <v>0</v>
      </c>
      <c r="W89" s="894">
        <f t="shared" si="12"/>
        <v>0</v>
      </c>
      <c r="X89" s="894">
        <f t="shared" si="13"/>
        <v>0</v>
      </c>
      <c r="Y89" s="895">
        <f t="shared" si="14"/>
        <v>0</v>
      </c>
      <c r="Z89" s="896"/>
    </row>
    <row r="90" spans="2:26" s="856" customFormat="1">
      <c r="B90" s="675"/>
      <c r="C90" s="676" t="s">
        <v>969</v>
      </c>
      <c r="D90" s="677" t="s">
        <v>970</v>
      </c>
      <c r="E90" s="893">
        <f>'[1]FAR No. 1.A (Detailed)'!E88</f>
        <v>0</v>
      </c>
      <c r="F90" s="893">
        <f>'[1]FAR No. 1.A (Detailed)'!F88</f>
        <v>0</v>
      </c>
      <c r="G90" s="894">
        <f t="shared" si="8"/>
        <v>0</v>
      </c>
      <c r="H90" s="894">
        <f>'[1]FAR No. 1.A (Detailed)'!T88</f>
        <v>0</v>
      </c>
      <c r="I90" s="894">
        <f>'[1]FAR No. 1.A (Detailed)'!U88</f>
        <v>0</v>
      </c>
      <c r="J90" s="894">
        <f>'[1]FAR No. 1.A (Detailed)'!V88</f>
        <v>0</v>
      </c>
      <c r="K90" s="894">
        <f>'[1]FAR No. 1.A (Detailed)'!W88</f>
        <v>0</v>
      </c>
      <c r="L90" s="894">
        <f t="shared" si="9"/>
        <v>0</v>
      </c>
      <c r="M90" s="894">
        <f>'[1]FAR No. 1.A (Detailed)'!AB88</f>
        <v>0</v>
      </c>
      <c r="N90" s="894">
        <f>'[1]FAR No. 1.A (Detailed)'!AF88</f>
        <v>0</v>
      </c>
      <c r="O90" s="894">
        <f>'[1]FAR No. 1.A (Detailed)'!AJ88</f>
        <v>0</v>
      </c>
      <c r="P90" s="894">
        <f>'[1]FAR No. 1.A (Detailed)'!AN88</f>
        <v>0</v>
      </c>
      <c r="Q90" s="894">
        <f t="shared" si="10"/>
        <v>0</v>
      </c>
      <c r="R90" s="894">
        <f>'[1]FAR No. 1.A (Detailed)'!AS88</f>
        <v>0</v>
      </c>
      <c r="S90" s="894">
        <f>'[1]FAR No. 1.A (Detailed)'!AW88</f>
        <v>0</v>
      </c>
      <c r="T90" s="894">
        <f>'[1]FAR No. 1.A (Detailed)'!BA88</f>
        <v>0</v>
      </c>
      <c r="U90" s="894">
        <f>'[1]FAR No. 1.A (Detailed)'!BE88</f>
        <v>0</v>
      </c>
      <c r="V90" s="894">
        <f t="shared" si="11"/>
        <v>0</v>
      </c>
      <c r="W90" s="894">
        <f t="shared" si="12"/>
        <v>0</v>
      </c>
      <c r="X90" s="894">
        <f t="shared" si="13"/>
        <v>0</v>
      </c>
      <c r="Y90" s="895">
        <f t="shared" si="14"/>
        <v>0</v>
      </c>
      <c r="Z90" s="896"/>
    </row>
    <row r="91" spans="2:26" s="856" customFormat="1">
      <c r="B91" s="675"/>
      <c r="C91" s="676" t="s">
        <v>971</v>
      </c>
      <c r="D91" s="677" t="s">
        <v>972</v>
      </c>
      <c r="E91" s="893">
        <f>'[1]FAR No. 1.A (Detailed)'!E89</f>
        <v>0</v>
      </c>
      <c r="F91" s="893">
        <f>'[1]FAR No. 1.A (Detailed)'!F89</f>
        <v>0</v>
      </c>
      <c r="G91" s="894">
        <f t="shared" si="8"/>
        <v>0</v>
      </c>
      <c r="H91" s="894">
        <f>'[1]FAR No. 1.A (Detailed)'!T89</f>
        <v>0</v>
      </c>
      <c r="I91" s="894">
        <f>'[1]FAR No. 1.A (Detailed)'!U89</f>
        <v>0</v>
      </c>
      <c r="J91" s="894">
        <f>'[1]FAR No. 1.A (Detailed)'!V89</f>
        <v>0</v>
      </c>
      <c r="K91" s="894">
        <f>'[1]FAR No. 1.A (Detailed)'!W89</f>
        <v>0</v>
      </c>
      <c r="L91" s="894">
        <f t="shared" si="9"/>
        <v>0</v>
      </c>
      <c r="M91" s="894">
        <f>'[1]FAR No. 1.A (Detailed)'!AB89</f>
        <v>0</v>
      </c>
      <c r="N91" s="894">
        <f>'[1]FAR No. 1.A (Detailed)'!AF89</f>
        <v>0</v>
      </c>
      <c r="O91" s="894">
        <f>'[1]FAR No. 1.A (Detailed)'!AJ89</f>
        <v>0</v>
      </c>
      <c r="P91" s="894">
        <f>'[1]FAR No. 1.A (Detailed)'!AN89</f>
        <v>0</v>
      </c>
      <c r="Q91" s="894">
        <f t="shared" si="10"/>
        <v>0</v>
      </c>
      <c r="R91" s="894">
        <f>'[1]FAR No. 1.A (Detailed)'!AS89</f>
        <v>0</v>
      </c>
      <c r="S91" s="894">
        <f>'[1]FAR No. 1.A (Detailed)'!AW89</f>
        <v>0</v>
      </c>
      <c r="T91" s="894">
        <f>'[1]FAR No. 1.A (Detailed)'!BA89</f>
        <v>0</v>
      </c>
      <c r="U91" s="894">
        <f>'[1]FAR No. 1.A (Detailed)'!BE89</f>
        <v>0</v>
      </c>
      <c r="V91" s="894">
        <f t="shared" si="11"/>
        <v>0</v>
      </c>
      <c r="W91" s="894">
        <f t="shared" si="12"/>
        <v>0</v>
      </c>
      <c r="X91" s="894">
        <f t="shared" si="13"/>
        <v>0</v>
      </c>
      <c r="Y91" s="895">
        <f t="shared" si="14"/>
        <v>0</v>
      </c>
      <c r="Z91" s="896"/>
    </row>
    <row r="92" spans="2:26" s="856" customFormat="1">
      <c r="B92" s="675"/>
      <c r="C92" s="676" t="s">
        <v>973</v>
      </c>
      <c r="D92" s="677" t="s">
        <v>974</v>
      </c>
      <c r="E92" s="893">
        <f>'[1]FAR No. 1.A (Detailed)'!E90</f>
        <v>0</v>
      </c>
      <c r="F92" s="893">
        <f>'[1]FAR No. 1.A (Detailed)'!F90</f>
        <v>0</v>
      </c>
      <c r="G92" s="894">
        <f t="shared" si="8"/>
        <v>0</v>
      </c>
      <c r="H92" s="894">
        <f>'[1]FAR No. 1.A (Detailed)'!T90</f>
        <v>0</v>
      </c>
      <c r="I92" s="894">
        <f>'[1]FAR No. 1.A (Detailed)'!U90</f>
        <v>0</v>
      </c>
      <c r="J92" s="894">
        <f>'[1]FAR No. 1.A (Detailed)'!V90</f>
        <v>0</v>
      </c>
      <c r="K92" s="894">
        <f>'[1]FAR No. 1.A (Detailed)'!W90</f>
        <v>0</v>
      </c>
      <c r="L92" s="894">
        <f t="shared" si="9"/>
        <v>0</v>
      </c>
      <c r="M92" s="894">
        <f>'[1]FAR No. 1.A (Detailed)'!AB90</f>
        <v>0</v>
      </c>
      <c r="N92" s="894">
        <f>'[1]FAR No. 1.A (Detailed)'!AF90</f>
        <v>0</v>
      </c>
      <c r="O92" s="894">
        <f>'[1]FAR No. 1.A (Detailed)'!AJ90</f>
        <v>0</v>
      </c>
      <c r="P92" s="894">
        <f>'[1]FAR No. 1.A (Detailed)'!AN90</f>
        <v>0</v>
      </c>
      <c r="Q92" s="894">
        <f t="shared" si="10"/>
        <v>0</v>
      </c>
      <c r="R92" s="894">
        <f>'[1]FAR No. 1.A (Detailed)'!AS90</f>
        <v>0</v>
      </c>
      <c r="S92" s="894">
        <f>'[1]FAR No. 1.A (Detailed)'!AW90</f>
        <v>0</v>
      </c>
      <c r="T92" s="894">
        <f>'[1]FAR No. 1.A (Detailed)'!BA90</f>
        <v>0</v>
      </c>
      <c r="U92" s="894">
        <f>'[1]FAR No. 1.A (Detailed)'!BE90</f>
        <v>0</v>
      </c>
      <c r="V92" s="894">
        <f t="shared" si="11"/>
        <v>0</v>
      </c>
      <c r="W92" s="894">
        <f t="shared" si="12"/>
        <v>0</v>
      </c>
      <c r="X92" s="894">
        <f t="shared" si="13"/>
        <v>0</v>
      </c>
      <c r="Y92" s="895">
        <f t="shared" si="14"/>
        <v>0</v>
      </c>
      <c r="Z92" s="896"/>
    </row>
    <row r="93" spans="2:26" s="856" customFormat="1">
      <c r="B93" s="675"/>
      <c r="C93" s="676" t="s">
        <v>975</v>
      </c>
      <c r="D93" s="677" t="s">
        <v>976</v>
      </c>
      <c r="E93" s="893">
        <f>'[1]FAR No. 1.A (Detailed)'!E91</f>
        <v>0</v>
      </c>
      <c r="F93" s="893">
        <f>'[1]FAR No. 1.A (Detailed)'!F91</f>
        <v>0</v>
      </c>
      <c r="G93" s="894">
        <f t="shared" si="8"/>
        <v>0</v>
      </c>
      <c r="H93" s="894">
        <f>'[1]FAR No. 1.A (Detailed)'!T91</f>
        <v>0</v>
      </c>
      <c r="I93" s="894">
        <f>'[1]FAR No. 1.A (Detailed)'!U91</f>
        <v>0</v>
      </c>
      <c r="J93" s="894">
        <f>'[1]FAR No. 1.A (Detailed)'!V91</f>
        <v>0</v>
      </c>
      <c r="K93" s="894">
        <f>'[1]FAR No. 1.A (Detailed)'!W91</f>
        <v>0</v>
      </c>
      <c r="L93" s="894">
        <f t="shared" si="9"/>
        <v>0</v>
      </c>
      <c r="M93" s="894">
        <f>'[1]FAR No. 1.A (Detailed)'!AB91</f>
        <v>0</v>
      </c>
      <c r="N93" s="894">
        <f>'[1]FAR No. 1.A (Detailed)'!AF91</f>
        <v>0</v>
      </c>
      <c r="O93" s="894">
        <f>'[1]FAR No. 1.A (Detailed)'!AJ91</f>
        <v>0</v>
      </c>
      <c r="P93" s="894">
        <f>'[1]FAR No. 1.A (Detailed)'!AN91</f>
        <v>0</v>
      </c>
      <c r="Q93" s="894">
        <f t="shared" si="10"/>
        <v>0</v>
      </c>
      <c r="R93" s="894">
        <f>'[1]FAR No. 1.A (Detailed)'!AS91</f>
        <v>0</v>
      </c>
      <c r="S93" s="894">
        <f>'[1]FAR No. 1.A (Detailed)'!AW91</f>
        <v>0</v>
      </c>
      <c r="T93" s="894">
        <f>'[1]FAR No. 1.A (Detailed)'!BA91</f>
        <v>0</v>
      </c>
      <c r="U93" s="894">
        <f>'[1]FAR No. 1.A (Detailed)'!BE91</f>
        <v>0</v>
      </c>
      <c r="V93" s="894">
        <f t="shared" si="11"/>
        <v>0</v>
      </c>
      <c r="W93" s="894">
        <f t="shared" si="12"/>
        <v>0</v>
      </c>
      <c r="X93" s="894">
        <f t="shared" si="13"/>
        <v>0</v>
      </c>
      <c r="Y93" s="895">
        <f t="shared" si="14"/>
        <v>0</v>
      </c>
      <c r="Z93" s="896"/>
    </row>
    <row r="94" spans="2:26" s="856" customFormat="1">
      <c r="B94" s="675"/>
      <c r="C94" s="676" t="s">
        <v>977</v>
      </c>
      <c r="D94" s="677" t="s">
        <v>978</v>
      </c>
      <c r="E94" s="893">
        <f>'[1]FAR No. 1.A (Detailed)'!E92</f>
        <v>0</v>
      </c>
      <c r="F94" s="893">
        <f>'[1]FAR No. 1.A (Detailed)'!F92</f>
        <v>0</v>
      </c>
      <c r="G94" s="894">
        <f t="shared" si="8"/>
        <v>0</v>
      </c>
      <c r="H94" s="894">
        <f>'[1]FAR No. 1.A (Detailed)'!T92</f>
        <v>0</v>
      </c>
      <c r="I94" s="894">
        <f>'[1]FAR No. 1.A (Detailed)'!U92</f>
        <v>0</v>
      </c>
      <c r="J94" s="894">
        <f>'[1]FAR No. 1.A (Detailed)'!V92</f>
        <v>0</v>
      </c>
      <c r="K94" s="894">
        <f>'[1]FAR No. 1.A (Detailed)'!W92</f>
        <v>0</v>
      </c>
      <c r="L94" s="894">
        <f t="shared" si="9"/>
        <v>0</v>
      </c>
      <c r="M94" s="894">
        <f>'[1]FAR No. 1.A (Detailed)'!AB92</f>
        <v>0</v>
      </c>
      <c r="N94" s="894">
        <f>'[1]FAR No. 1.A (Detailed)'!AF92</f>
        <v>0</v>
      </c>
      <c r="O94" s="894">
        <f>'[1]FAR No. 1.A (Detailed)'!AJ92</f>
        <v>0</v>
      </c>
      <c r="P94" s="894">
        <f>'[1]FAR No. 1.A (Detailed)'!AN92</f>
        <v>0</v>
      </c>
      <c r="Q94" s="894">
        <f t="shared" si="10"/>
        <v>0</v>
      </c>
      <c r="R94" s="894">
        <f>'[1]FAR No. 1.A (Detailed)'!AS92</f>
        <v>0</v>
      </c>
      <c r="S94" s="894">
        <f>'[1]FAR No. 1.A (Detailed)'!AW92</f>
        <v>0</v>
      </c>
      <c r="T94" s="894">
        <f>'[1]FAR No. 1.A (Detailed)'!BA92</f>
        <v>0</v>
      </c>
      <c r="U94" s="894">
        <f>'[1]FAR No. 1.A (Detailed)'!BE92</f>
        <v>0</v>
      </c>
      <c r="V94" s="894">
        <f t="shared" si="11"/>
        <v>0</v>
      </c>
      <c r="W94" s="894">
        <f t="shared" si="12"/>
        <v>0</v>
      </c>
      <c r="X94" s="894">
        <f t="shared" si="13"/>
        <v>0</v>
      </c>
      <c r="Y94" s="895">
        <f t="shared" si="14"/>
        <v>0</v>
      </c>
      <c r="Z94" s="896"/>
    </row>
    <row r="95" spans="2:26" s="856" customFormat="1">
      <c r="B95" s="675"/>
      <c r="C95" s="676" t="s">
        <v>979</v>
      </c>
      <c r="D95" s="677" t="s">
        <v>980</v>
      </c>
      <c r="E95" s="893">
        <f>'[1]FAR No. 1.A (Detailed)'!E93</f>
        <v>0</v>
      </c>
      <c r="F95" s="893">
        <f>'[1]FAR No. 1.A (Detailed)'!F93</f>
        <v>0</v>
      </c>
      <c r="G95" s="894">
        <f t="shared" si="8"/>
        <v>0</v>
      </c>
      <c r="H95" s="894">
        <f>'[1]FAR No. 1.A (Detailed)'!T93</f>
        <v>0</v>
      </c>
      <c r="I95" s="894">
        <f>'[1]FAR No. 1.A (Detailed)'!U93</f>
        <v>0</v>
      </c>
      <c r="J95" s="894">
        <f>'[1]FAR No. 1.A (Detailed)'!V93</f>
        <v>0</v>
      </c>
      <c r="K95" s="894">
        <f>'[1]FAR No. 1.A (Detailed)'!W93</f>
        <v>0</v>
      </c>
      <c r="L95" s="894">
        <f t="shared" si="9"/>
        <v>0</v>
      </c>
      <c r="M95" s="894">
        <f>'[1]FAR No. 1.A (Detailed)'!AB93</f>
        <v>0</v>
      </c>
      <c r="N95" s="894">
        <f>'[1]FAR No. 1.A (Detailed)'!AF93</f>
        <v>0</v>
      </c>
      <c r="O95" s="894">
        <f>'[1]FAR No. 1.A (Detailed)'!AJ93</f>
        <v>0</v>
      </c>
      <c r="P95" s="894">
        <f>'[1]FAR No. 1.A (Detailed)'!AN93</f>
        <v>0</v>
      </c>
      <c r="Q95" s="894">
        <f t="shared" si="10"/>
        <v>0</v>
      </c>
      <c r="R95" s="894">
        <f>'[1]FAR No. 1.A (Detailed)'!AS93</f>
        <v>0</v>
      </c>
      <c r="S95" s="894">
        <f>'[1]FAR No. 1.A (Detailed)'!AW93</f>
        <v>0</v>
      </c>
      <c r="T95" s="894">
        <f>'[1]FAR No. 1.A (Detailed)'!BA93</f>
        <v>0</v>
      </c>
      <c r="U95" s="894">
        <f>'[1]FAR No. 1.A (Detailed)'!BE93</f>
        <v>0</v>
      </c>
      <c r="V95" s="894">
        <f t="shared" si="11"/>
        <v>0</v>
      </c>
      <c r="W95" s="894">
        <f t="shared" si="12"/>
        <v>0</v>
      </c>
      <c r="X95" s="894">
        <f t="shared" si="13"/>
        <v>0</v>
      </c>
      <c r="Y95" s="895">
        <f t="shared" si="14"/>
        <v>0</v>
      </c>
      <c r="Z95" s="896"/>
    </row>
    <row r="96" spans="2:26" s="856" customFormat="1">
      <c r="B96" s="675"/>
      <c r="C96" s="676" t="s">
        <v>981</v>
      </c>
      <c r="D96" s="677" t="s">
        <v>982</v>
      </c>
      <c r="E96" s="893">
        <f>'[1]FAR No. 1.A (Detailed)'!E94</f>
        <v>0</v>
      </c>
      <c r="F96" s="893">
        <f>'[1]FAR No. 1.A (Detailed)'!F94</f>
        <v>0</v>
      </c>
      <c r="G96" s="894">
        <f t="shared" si="8"/>
        <v>0</v>
      </c>
      <c r="H96" s="894">
        <f>'[1]FAR No. 1.A (Detailed)'!T94</f>
        <v>0</v>
      </c>
      <c r="I96" s="894">
        <f>'[1]FAR No. 1.A (Detailed)'!U94</f>
        <v>0</v>
      </c>
      <c r="J96" s="894">
        <f>'[1]FAR No. 1.A (Detailed)'!V94</f>
        <v>0</v>
      </c>
      <c r="K96" s="894">
        <f>'[1]FAR No. 1.A (Detailed)'!W94</f>
        <v>0</v>
      </c>
      <c r="L96" s="894">
        <f t="shared" si="9"/>
        <v>0</v>
      </c>
      <c r="M96" s="894">
        <f>'[1]FAR No. 1.A (Detailed)'!AB94</f>
        <v>0</v>
      </c>
      <c r="N96" s="894">
        <f>'[1]FAR No. 1.A (Detailed)'!AF94</f>
        <v>0</v>
      </c>
      <c r="O96" s="894">
        <f>'[1]FAR No. 1.A (Detailed)'!AJ94</f>
        <v>0</v>
      </c>
      <c r="P96" s="894">
        <f>'[1]FAR No. 1.A (Detailed)'!AN94</f>
        <v>0</v>
      </c>
      <c r="Q96" s="894">
        <f t="shared" si="10"/>
        <v>0</v>
      </c>
      <c r="R96" s="894">
        <f>'[1]FAR No. 1.A (Detailed)'!AS94</f>
        <v>0</v>
      </c>
      <c r="S96" s="894">
        <f>'[1]FAR No. 1.A (Detailed)'!AW94</f>
        <v>0</v>
      </c>
      <c r="T96" s="894">
        <f>'[1]FAR No. 1.A (Detailed)'!BA94</f>
        <v>0</v>
      </c>
      <c r="U96" s="894">
        <f>'[1]FAR No. 1.A (Detailed)'!BE94</f>
        <v>0</v>
      </c>
      <c r="V96" s="894">
        <f t="shared" si="11"/>
        <v>0</v>
      </c>
      <c r="W96" s="894">
        <f t="shared" si="12"/>
        <v>0</v>
      </c>
      <c r="X96" s="894">
        <f t="shared" si="13"/>
        <v>0</v>
      </c>
      <c r="Y96" s="895">
        <f t="shared" si="14"/>
        <v>0</v>
      </c>
      <c r="Z96" s="896"/>
    </row>
    <row r="97" spans="2:26" s="856" customFormat="1">
      <c r="B97" s="675"/>
      <c r="C97" s="676" t="s">
        <v>983</v>
      </c>
      <c r="D97" s="677" t="s">
        <v>984</v>
      </c>
      <c r="E97" s="893">
        <f>'[1]FAR No. 1.A (Detailed)'!E95</f>
        <v>0</v>
      </c>
      <c r="F97" s="893">
        <f>'[1]FAR No. 1.A (Detailed)'!F95</f>
        <v>0</v>
      </c>
      <c r="G97" s="894">
        <f t="shared" si="8"/>
        <v>0</v>
      </c>
      <c r="H97" s="894">
        <f>'[1]FAR No. 1.A (Detailed)'!T95</f>
        <v>0</v>
      </c>
      <c r="I97" s="894">
        <f>'[1]FAR No. 1.A (Detailed)'!U95</f>
        <v>0</v>
      </c>
      <c r="J97" s="894">
        <f>'[1]FAR No. 1.A (Detailed)'!V95</f>
        <v>0</v>
      </c>
      <c r="K97" s="894">
        <f>'[1]FAR No. 1.A (Detailed)'!W95</f>
        <v>0</v>
      </c>
      <c r="L97" s="894">
        <f t="shared" si="9"/>
        <v>0</v>
      </c>
      <c r="M97" s="894">
        <f>'[1]FAR No. 1.A (Detailed)'!AB95</f>
        <v>0</v>
      </c>
      <c r="N97" s="894">
        <f>'[1]FAR No. 1.A (Detailed)'!AF95</f>
        <v>0</v>
      </c>
      <c r="O97" s="894">
        <f>'[1]FAR No. 1.A (Detailed)'!AJ95</f>
        <v>0</v>
      </c>
      <c r="P97" s="894">
        <f>'[1]FAR No. 1.A (Detailed)'!AN95</f>
        <v>0</v>
      </c>
      <c r="Q97" s="894">
        <f t="shared" si="10"/>
        <v>0</v>
      </c>
      <c r="R97" s="894">
        <f>'[1]FAR No. 1.A (Detailed)'!AS95</f>
        <v>0</v>
      </c>
      <c r="S97" s="894">
        <f>'[1]FAR No. 1.A (Detailed)'!AW95</f>
        <v>0</v>
      </c>
      <c r="T97" s="894">
        <f>'[1]FAR No. 1.A (Detailed)'!BA95</f>
        <v>0</v>
      </c>
      <c r="U97" s="894">
        <f>'[1]FAR No. 1.A (Detailed)'!BE95</f>
        <v>0</v>
      </c>
      <c r="V97" s="894">
        <f t="shared" si="11"/>
        <v>0</v>
      </c>
      <c r="W97" s="894">
        <f t="shared" si="12"/>
        <v>0</v>
      </c>
      <c r="X97" s="894">
        <f t="shared" si="13"/>
        <v>0</v>
      </c>
      <c r="Y97" s="895">
        <f t="shared" si="14"/>
        <v>0</v>
      </c>
      <c r="Z97" s="896"/>
    </row>
    <row r="98" spans="2:26" s="856" customFormat="1">
      <c r="B98" s="675"/>
      <c r="C98" s="676" t="s">
        <v>985</v>
      </c>
      <c r="D98" s="677" t="s">
        <v>986</v>
      </c>
      <c r="E98" s="893">
        <f>'[1]FAR No. 1.A (Detailed)'!E96</f>
        <v>0</v>
      </c>
      <c r="F98" s="893">
        <f>'[1]FAR No. 1.A (Detailed)'!F96</f>
        <v>0</v>
      </c>
      <c r="G98" s="894">
        <f t="shared" si="8"/>
        <v>0</v>
      </c>
      <c r="H98" s="894">
        <f>'[1]FAR No. 1.A (Detailed)'!T96</f>
        <v>0</v>
      </c>
      <c r="I98" s="894">
        <f>'[1]FAR No. 1.A (Detailed)'!U96</f>
        <v>0</v>
      </c>
      <c r="J98" s="894">
        <f>'[1]FAR No. 1.A (Detailed)'!V96</f>
        <v>0</v>
      </c>
      <c r="K98" s="894">
        <f>'[1]FAR No. 1.A (Detailed)'!W96</f>
        <v>0</v>
      </c>
      <c r="L98" s="894">
        <f t="shared" si="9"/>
        <v>0</v>
      </c>
      <c r="M98" s="894">
        <f>'[1]FAR No. 1.A (Detailed)'!AB96</f>
        <v>0</v>
      </c>
      <c r="N98" s="894">
        <f>'[1]FAR No. 1.A (Detailed)'!AF96</f>
        <v>0</v>
      </c>
      <c r="O98" s="894">
        <f>'[1]FAR No. 1.A (Detailed)'!AJ96</f>
        <v>0</v>
      </c>
      <c r="P98" s="894">
        <f>'[1]FAR No. 1.A (Detailed)'!AN96</f>
        <v>0</v>
      </c>
      <c r="Q98" s="894">
        <f t="shared" si="10"/>
        <v>0</v>
      </c>
      <c r="R98" s="894">
        <f>'[1]FAR No. 1.A (Detailed)'!AS96</f>
        <v>0</v>
      </c>
      <c r="S98" s="894">
        <f>'[1]FAR No. 1.A (Detailed)'!AW96</f>
        <v>0</v>
      </c>
      <c r="T98" s="894">
        <f>'[1]FAR No. 1.A (Detailed)'!BA96</f>
        <v>0</v>
      </c>
      <c r="U98" s="894">
        <f>'[1]FAR No. 1.A (Detailed)'!BE96</f>
        <v>0</v>
      </c>
      <c r="V98" s="894">
        <f t="shared" si="11"/>
        <v>0</v>
      </c>
      <c r="W98" s="894">
        <f t="shared" si="12"/>
        <v>0</v>
      </c>
      <c r="X98" s="894">
        <f t="shared" si="13"/>
        <v>0</v>
      </c>
      <c r="Y98" s="895">
        <f t="shared" si="14"/>
        <v>0</v>
      </c>
      <c r="Z98" s="896"/>
    </row>
    <row r="99" spans="2:26" s="856" customFormat="1">
      <c r="B99" s="675"/>
      <c r="C99" s="676" t="s">
        <v>420</v>
      </c>
      <c r="D99" s="677" t="s">
        <v>987</v>
      </c>
      <c r="E99" s="893">
        <f>'[1]FAR No. 1.A (Detailed)'!E97</f>
        <v>0</v>
      </c>
      <c r="F99" s="893">
        <f>'[1]FAR No. 1.A (Detailed)'!F97</f>
        <v>0</v>
      </c>
      <c r="G99" s="894">
        <f t="shared" si="8"/>
        <v>0</v>
      </c>
      <c r="H99" s="894">
        <f>'[1]FAR No. 1.A (Detailed)'!T97</f>
        <v>0</v>
      </c>
      <c r="I99" s="894">
        <f>'[1]FAR No. 1.A (Detailed)'!U97</f>
        <v>0</v>
      </c>
      <c r="J99" s="894">
        <f>'[1]FAR No. 1.A (Detailed)'!V97</f>
        <v>0</v>
      </c>
      <c r="K99" s="894">
        <f>'[1]FAR No. 1.A (Detailed)'!W97</f>
        <v>0</v>
      </c>
      <c r="L99" s="894">
        <f t="shared" si="9"/>
        <v>0</v>
      </c>
      <c r="M99" s="894">
        <f>'[1]FAR No. 1.A (Detailed)'!AB97</f>
        <v>0</v>
      </c>
      <c r="N99" s="894">
        <f>'[1]FAR No. 1.A (Detailed)'!AF97</f>
        <v>0</v>
      </c>
      <c r="O99" s="894">
        <f>'[1]FAR No. 1.A (Detailed)'!AJ97</f>
        <v>0</v>
      </c>
      <c r="P99" s="894">
        <f>'[1]FAR No. 1.A (Detailed)'!AN97</f>
        <v>0</v>
      </c>
      <c r="Q99" s="894">
        <f t="shared" si="10"/>
        <v>0</v>
      </c>
      <c r="R99" s="894">
        <f>'[1]FAR No. 1.A (Detailed)'!AS97</f>
        <v>0</v>
      </c>
      <c r="S99" s="894">
        <f>'[1]FAR No. 1.A (Detailed)'!AW97</f>
        <v>0</v>
      </c>
      <c r="T99" s="894">
        <f>'[1]FAR No. 1.A (Detailed)'!BA97</f>
        <v>0</v>
      </c>
      <c r="U99" s="894">
        <f>'[1]FAR No. 1.A (Detailed)'!BE97</f>
        <v>0</v>
      </c>
      <c r="V99" s="894">
        <f t="shared" si="11"/>
        <v>0</v>
      </c>
      <c r="W99" s="894">
        <f t="shared" si="12"/>
        <v>0</v>
      </c>
      <c r="X99" s="894">
        <f t="shared" si="13"/>
        <v>0</v>
      </c>
      <c r="Y99" s="895">
        <f t="shared" si="14"/>
        <v>0</v>
      </c>
      <c r="Z99" s="896"/>
    </row>
    <row r="100" spans="2:26" s="856" customFormat="1">
      <c r="B100" s="685" t="s">
        <v>988</v>
      </c>
      <c r="C100" s="676"/>
      <c r="D100" s="677"/>
      <c r="E100" s="893"/>
      <c r="F100" s="893"/>
      <c r="G100" s="894"/>
      <c r="H100" s="894"/>
      <c r="I100" s="894"/>
      <c r="J100" s="894"/>
      <c r="K100" s="894"/>
      <c r="L100" s="894"/>
      <c r="M100" s="894"/>
      <c r="N100" s="894"/>
      <c r="O100" s="894"/>
      <c r="P100" s="894"/>
      <c r="Q100" s="894"/>
      <c r="R100" s="894"/>
      <c r="S100" s="894"/>
      <c r="T100" s="894"/>
      <c r="U100" s="894"/>
      <c r="V100" s="894"/>
      <c r="W100" s="894"/>
      <c r="X100" s="894"/>
      <c r="Y100" s="895"/>
      <c r="Z100" s="896"/>
    </row>
    <row r="101" spans="2:26" s="856" customFormat="1">
      <c r="B101" s="675"/>
      <c r="C101" s="676" t="s">
        <v>989</v>
      </c>
      <c r="D101" s="677" t="s">
        <v>990</v>
      </c>
      <c r="E101" s="893">
        <f>'[1]FAR No. 1.A (Detailed)'!E99</f>
        <v>0</v>
      </c>
      <c r="F101" s="893">
        <f>'[1]FAR No. 1.A (Detailed)'!F99</f>
        <v>0</v>
      </c>
      <c r="G101" s="894">
        <f t="shared" si="8"/>
        <v>0</v>
      </c>
      <c r="H101" s="894">
        <f>'[1]FAR No. 1.A (Detailed)'!T99</f>
        <v>0</v>
      </c>
      <c r="I101" s="894">
        <f>'[1]FAR No. 1.A (Detailed)'!U99</f>
        <v>0</v>
      </c>
      <c r="J101" s="894">
        <f>'[1]FAR No. 1.A (Detailed)'!V99</f>
        <v>0</v>
      </c>
      <c r="K101" s="894">
        <f>'[1]FAR No. 1.A (Detailed)'!W99</f>
        <v>0</v>
      </c>
      <c r="L101" s="894">
        <f t="shared" si="9"/>
        <v>0</v>
      </c>
      <c r="M101" s="894">
        <f>'[1]FAR No. 1.A (Detailed)'!AB99</f>
        <v>0</v>
      </c>
      <c r="N101" s="894">
        <f>'[1]FAR No. 1.A (Detailed)'!AF99</f>
        <v>0</v>
      </c>
      <c r="O101" s="894">
        <f>'[1]FAR No. 1.A (Detailed)'!AJ99</f>
        <v>0</v>
      </c>
      <c r="P101" s="894">
        <f>'[1]FAR No. 1.A (Detailed)'!AN99</f>
        <v>0</v>
      </c>
      <c r="Q101" s="894">
        <f t="shared" si="10"/>
        <v>0</v>
      </c>
      <c r="R101" s="894">
        <f>'[1]FAR No. 1.A (Detailed)'!AS99</f>
        <v>0</v>
      </c>
      <c r="S101" s="894">
        <f>'[1]FAR No. 1.A (Detailed)'!AW99</f>
        <v>0</v>
      </c>
      <c r="T101" s="894">
        <f>'[1]FAR No. 1.A (Detailed)'!BA99</f>
        <v>0</v>
      </c>
      <c r="U101" s="894">
        <f>'[1]FAR No. 1.A (Detailed)'!BE99</f>
        <v>0</v>
      </c>
      <c r="V101" s="894">
        <f t="shared" si="11"/>
        <v>0</v>
      </c>
      <c r="W101" s="894">
        <f t="shared" si="12"/>
        <v>0</v>
      </c>
      <c r="X101" s="894">
        <f t="shared" si="13"/>
        <v>0</v>
      </c>
      <c r="Y101" s="895">
        <f t="shared" si="14"/>
        <v>0</v>
      </c>
      <c r="Z101" s="896"/>
    </row>
    <row r="102" spans="2:26" s="856" customFormat="1">
      <c r="B102" s="685" t="s">
        <v>991</v>
      </c>
      <c r="C102" s="676"/>
      <c r="D102" s="677"/>
      <c r="E102" s="893"/>
      <c r="F102" s="893"/>
      <c r="G102" s="894"/>
      <c r="H102" s="894"/>
      <c r="I102" s="894"/>
      <c r="J102" s="894"/>
      <c r="K102" s="894"/>
      <c r="L102" s="894"/>
      <c r="M102" s="894"/>
      <c r="N102" s="894"/>
      <c r="O102" s="894"/>
      <c r="P102" s="894"/>
      <c r="Q102" s="894"/>
      <c r="R102" s="894"/>
      <c r="S102" s="894"/>
      <c r="T102" s="894"/>
      <c r="U102" s="894"/>
      <c r="V102" s="894"/>
      <c r="W102" s="894"/>
      <c r="X102" s="894"/>
      <c r="Y102" s="895"/>
      <c r="Z102" s="896"/>
    </row>
    <row r="103" spans="2:26" s="856" customFormat="1">
      <c r="B103" s="675"/>
      <c r="C103" s="676" t="s">
        <v>992</v>
      </c>
      <c r="D103" s="677" t="s">
        <v>993</v>
      </c>
      <c r="E103" s="893">
        <f>'[1]FAR No. 1.A (Detailed)'!E101</f>
        <v>0</v>
      </c>
      <c r="F103" s="893">
        <f>'[1]FAR No. 1.A (Detailed)'!F101</f>
        <v>0</v>
      </c>
      <c r="G103" s="894">
        <f t="shared" si="8"/>
        <v>0</v>
      </c>
      <c r="H103" s="894">
        <f>'[1]FAR No. 1.A (Detailed)'!T101</f>
        <v>0</v>
      </c>
      <c r="I103" s="894">
        <f>'[1]FAR No. 1.A (Detailed)'!U101</f>
        <v>0</v>
      </c>
      <c r="J103" s="894">
        <f>'[1]FAR No. 1.A (Detailed)'!V101</f>
        <v>0</v>
      </c>
      <c r="K103" s="894">
        <f>'[1]FAR No. 1.A (Detailed)'!W101</f>
        <v>0</v>
      </c>
      <c r="L103" s="894">
        <f t="shared" si="9"/>
        <v>0</v>
      </c>
      <c r="M103" s="894">
        <f>'[1]FAR No. 1.A (Detailed)'!AB101</f>
        <v>0</v>
      </c>
      <c r="N103" s="894">
        <f>'[1]FAR No. 1.A (Detailed)'!AF101</f>
        <v>0</v>
      </c>
      <c r="O103" s="894">
        <f>'[1]FAR No. 1.A (Detailed)'!AJ101</f>
        <v>0</v>
      </c>
      <c r="P103" s="894">
        <f>'[1]FAR No. 1.A (Detailed)'!AN101</f>
        <v>0</v>
      </c>
      <c r="Q103" s="894">
        <f t="shared" si="10"/>
        <v>0</v>
      </c>
      <c r="R103" s="894">
        <f>'[1]FAR No. 1.A (Detailed)'!AS101</f>
        <v>0</v>
      </c>
      <c r="S103" s="894">
        <f>'[1]FAR No. 1.A (Detailed)'!AW101</f>
        <v>0</v>
      </c>
      <c r="T103" s="894">
        <f>'[1]FAR No. 1.A (Detailed)'!BA101</f>
        <v>0</v>
      </c>
      <c r="U103" s="894">
        <f>'[1]FAR No. 1.A (Detailed)'!BE101</f>
        <v>0</v>
      </c>
      <c r="V103" s="894">
        <f t="shared" si="11"/>
        <v>0</v>
      </c>
      <c r="W103" s="894">
        <f t="shared" si="12"/>
        <v>0</v>
      </c>
      <c r="X103" s="894">
        <f t="shared" si="13"/>
        <v>0</v>
      </c>
      <c r="Y103" s="895">
        <f t="shared" si="14"/>
        <v>0</v>
      </c>
      <c r="Z103" s="896"/>
    </row>
    <row r="104" spans="2:26" s="856" customFormat="1">
      <c r="B104" s="685" t="s">
        <v>462</v>
      </c>
      <c r="C104" s="676"/>
      <c r="D104" s="677"/>
      <c r="E104" s="893"/>
      <c r="F104" s="893"/>
      <c r="G104" s="894"/>
      <c r="H104" s="894"/>
      <c r="I104" s="894"/>
      <c r="J104" s="894"/>
      <c r="K104" s="894"/>
      <c r="L104" s="894"/>
      <c r="M104" s="894"/>
      <c r="N104" s="894"/>
      <c r="O104" s="894"/>
      <c r="P104" s="894"/>
      <c r="Q104" s="894"/>
      <c r="R104" s="894"/>
      <c r="S104" s="894"/>
      <c r="T104" s="894"/>
      <c r="U104" s="894"/>
      <c r="V104" s="894"/>
      <c r="W104" s="894"/>
      <c r="X104" s="894"/>
      <c r="Y104" s="895"/>
      <c r="Z104" s="896"/>
    </row>
    <row r="105" spans="2:26" s="856" customFormat="1">
      <c r="B105" s="675"/>
      <c r="C105" s="676" t="s">
        <v>994</v>
      </c>
      <c r="D105" s="677" t="s">
        <v>995</v>
      </c>
      <c r="E105" s="893">
        <f>'[1]FAR No. 1.A (Detailed)'!E103</f>
        <v>0</v>
      </c>
      <c r="F105" s="893">
        <f>'[1]FAR No. 1.A (Detailed)'!F103</f>
        <v>0</v>
      </c>
      <c r="G105" s="894">
        <f t="shared" si="8"/>
        <v>0</v>
      </c>
      <c r="H105" s="894">
        <f>'[1]FAR No. 1.A (Detailed)'!T103</f>
        <v>0</v>
      </c>
      <c r="I105" s="894">
        <f>'[1]FAR No. 1.A (Detailed)'!U103</f>
        <v>0</v>
      </c>
      <c r="J105" s="894">
        <f>'[1]FAR No. 1.A (Detailed)'!V103</f>
        <v>0</v>
      </c>
      <c r="K105" s="894">
        <f>'[1]FAR No. 1.A (Detailed)'!W103</f>
        <v>0</v>
      </c>
      <c r="L105" s="894">
        <f t="shared" si="9"/>
        <v>0</v>
      </c>
      <c r="M105" s="894">
        <f>'[1]FAR No. 1.A (Detailed)'!AB103</f>
        <v>0</v>
      </c>
      <c r="N105" s="894">
        <f>'[1]FAR No. 1.A (Detailed)'!AF103</f>
        <v>0</v>
      </c>
      <c r="O105" s="894">
        <f>'[1]FAR No. 1.A (Detailed)'!AJ103</f>
        <v>0</v>
      </c>
      <c r="P105" s="894">
        <f>'[1]FAR No. 1.A (Detailed)'!AN103</f>
        <v>0</v>
      </c>
      <c r="Q105" s="894">
        <f t="shared" si="10"/>
        <v>0</v>
      </c>
      <c r="R105" s="894">
        <f>'[1]FAR No. 1.A (Detailed)'!AS103</f>
        <v>0</v>
      </c>
      <c r="S105" s="894">
        <f>'[1]FAR No. 1.A (Detailed)'!AW103</f>
        <v>0</v>
      </c>
      <c r="T105" s="894">
        <f>'[1]FAR No. 1.A (Detailed)'!BA103</f>
        <v>0</v>
      </c>
      <c r="U105" s="894">
        <f>'[1]FAR No. 1.A (Detailed)'!BE103</f>
        <v>0</v>
      </c>
      <c r="V105" s="894">
        <f t="shared" si="11"/>
        <v>0</v>
      </c>
      <c r="W105" s="894">
        <f t="shared" si="12"/>
        <v>0</v>
      </c>
      <c r="X105" s="894">
        <f t="shared" si="13"/>
        <v>0</v>
      </c>
      <c r="Y105" s="895">
        <f t="shared" si="14"/>
        <v>0</v>
      </c>
      <c r="Z105" s="896"/>
    </row>
    <row r="106" spans="2:26" s="856" customFormat="1">
      <c r="B106" s="675"/>
      <c r="C106" s="676" t="s">
        <v>468</v>
      </c>
      <c r="D106" s="677" t="s">
        <v>996</v>
      </c>
      <c r="E106" s="893">
        <f>'[1]FAR No. 1.A (Detailed)'!E104</f>
        <v>0</v>
      </c>
      <c r="F106" s="893">
        <f>'[1]FAR No. 1.A (Detailed)'!F104</f>
        <v>0</v>
      </c>
      <c r="G106" s="894">
        <f t="shared" si="8"/>
        <v>0</v>
      </c>
      <c r="H106" s="894">
        <f>'[1]FAR No. 1.A (Detailed)'!T104</f>
        <v>0</v>
      </c>
      <c r="I106" s="894">
        <f>'[1]FAR No. 1.A (Detailed)'!U104</f>
        <v>0</v>
      </c>
      <c r="J106" s="894">
        <f>'[1]FAR No. 1.A (Detailed)'!V104</f>
        <v>0</v>
      </c>
      <c r="K106" s="894">
        <f>'[1]FAR No. 1.A (Detailed)'!W104</f>
        <v>0</v>
      </c>
      <c r="L106" s="894">
        <f t="shared" si="9"/>
        <v>0</v>
      </c>
      <c r="M106" s="894">
        <f>'[1]FAR No. 1.A (Detailed)'!AB104</f>
        <v>0</v>
      </c>
      <c r="N106" s="894">
        <f>'[1]FAR No. 1.A (Detailed)'!AF104</f>
        <v>0</v>
      </c>
      <c r="O106" s="894">
        <f>'[1]FAR No. 1.A (Detailed)'!AJ104</f>
        <v>0</v>
      </c>
      <c r="P106" s="894">
        <f>'[1]FAR No. 1.A (Detailed)'!AN104</f>
        <v>0</v>
      </c>
      <c r="Q106" s="894">
        <f t="shared" si="10"/>
        <v>0</v>
      </c>
      <c r="R106" s="894">
        <f>'[1]FAR No. 1.A (Detailed)'!AS104</f>
        <v>0</v>
      </c>
      <c r="S106" s="894">
        <f>'[1]FAR No. 1.A (Detailed)'!AW104</f>
        <v>0</v>
      </c>
      <c r="T106" s="894">
        <f>'[1]FAR No. 1.A (Detailed)'!BA104</f>
        <v>0</v>
      </c>
      <c r="U106" s="894">
        <f>'[1]FAR No. 1.A (Detailed)'!BE104</f>
        <v>0</v>
      </c>
      <c r="V106" s="894">
        <f t="shared" si="11"/>
        <v>0</v>
      </c>
      <c r="W106" s="894">
        <f t="shared" si="12"/>
        <v>0</v>
      </c>
      <c r="X106" s="894">
        <f t="shared" si="13"/>
        <v>0</v>
      </c>
      <c r="Y106" s="895">
        <f t="shared" si="14"/>
        <v>0</v>
      </c>
      <c r="Z106" s="896"/>
    </row>
    <row r="107" spans="2:26" s="856" customFormat="1">
      <c r="B107" s="675"/>
      <c r="C107" s="676" t="s">
        <v>470</v>
      </c>
      <c r="D107" s="677" t="s">
        <v>997</v>
      </c>
      <c r="E107" s="893">
        <f>'[1]FAR No. 1.A (Detailed)'!E105</f>
        <v>0</v>
      </c>
      <c r="F107" s="893">
        <f>'[1]FAR No. 1.A (Detailed)'!F105</f>
        <v>0</v>
      </c>
      <c r="G107" s="894">
        <f t="shared" si="8"/>
        <v>0</v>
      </c>
      <c r="H107" s="894">
        <f>'[1]FAR No. 1.A (Detailed)'!T105</f>
        <v>0</v>
      </c>
      <c r="I107" s="894">
        <f>'[1]FAR No. 1.A (Detailed)'!U105</f>
        <v>0</v>
      </c>
      <c r="J107" s="894">
        <f>'[1]FAR No. 1.A (Detailed)'!V105</f>
        <v>0</v>
      </c>
      <c r="K107" s="894">
        <f>'[1]FAR No. 1.A (Detailed)'!W105</f>
        <v>0</v>
      </c>
      <c r="L107" s="894">
        <f t="shared" si="9"/>
        <v>0</v>
      </c>
      <c r="M107" s="894">
        <f>'[1]FAR No. 1.A (Detailed)'!AB105</f>
        <v>0</v>
      </c>
      <c r="N107" s="894">
        <f>'[1]FAR No. 1.A (Detailed)'!AF105</f>
        <v>0</v>
      </c>
      <c r="O107" s="894">
        <f>'[1]FAR No. 1.A (Detailed)'!AJ105</f>
        <v>0</v>
      </c>
      <c r="P107" s="894">
        <f>'[1]FAR No. 1.A (Detailed)'!AN105</f>
        <v>0</v>
      </c>
      <c r="Q107" s="894">
        <f t="shared" si="10"/>
        <v>0</v>
      </c>
      <c r="R107" s="894">
        <f>'[1]FAR No. 1.A (Detailed)'!AS105</f>
        <v>0</v>
      </c>
      <c r="S107" s="894">
        <f>'[1]FAR No. 1.A (Detailed)'!AW105</f>
        <v>0</v>
      </c>
      <c r="T107" s="894">
        <f>'[1]FAR No. 1.A (Detailed)'!BA105</f>
        <v>0</v>
      </c>
      <c r="U107" s="894">
        <f>'[1]FAR No. 1.A (Detailed)'!BE105</f>
        <v>0</v>
      </c>
      <c r="V107" s="894">
        <f t="shared" si="11"/>
        <v>0</v>
      </c>
      <c r="W107" s="894">
        <f t="shared" si="12"/>
        <v>0</v>
      </c>
      <c r="X107" s="894">
        <f t="shared" si="13"/>
        <v>0</v>
      </c>
      <c r="Y107" s="895">
        <f t="shared" si="14"/>
        <v>0</v>
      </c>
      <c r="Z107" s="896"/>
    </row>
    <row r="108" spans="2:26" s="856" customFormat="1">
      <c r="B108" s="685" t="s">
        <v>998</v>
      </c>
      <c r="C108" s="676"/>
      <c r="D108" s="677"/>
      <c r="E108" s="893"/>
      <c r="F108" s="893"/>
      <c r="G108" s="894"/>
      <c r="H108" s="894"/>
      <c r="I108" s="894"/>
      <c r="J108" s="894"/>
      <c r="K108" s="894"/>
      <c r="L108" s="894"/>
      <c r="M108" s="894"/>
      <c r="N108" s="894"/>
      <c r="O108" s="894"/>
      <c r="P108" s="894"/>
      <c r="Q108" s="894"/>
      <c r="R108" s="894"/>
      <c r="S108" s="894"/>
      <c r="T108" s="894"/>
      <c r="U108" s="894"/>
      <c r="V108" s="894"/>
      <c r="W108" s="894"/>
      <c r="X108" s="894"/>
      <c r="Y108" s="895"/>
      <c r="Z108" s="896"/>
    </row>
    <row r="109" spans="2:26" s="856" customFormat="1">
      <c r="B109" s="675"/>
      <c r="C109" s="676" t="s">
        <v>475</v>
      </c>
      <c r="D109" s="677" t="s">
        <v>999</v>
      </c>
      <c r="E109" s="893">
        <f>'[1]FAR No. 1.A (Detailed)'!E107</f>
        <v>0</v>
      </c>
      <c r="F109" s="893">
        <f>'[1]FAR No. 1.A (Detailed)'!F107</f>
        <v>0</v>
      </c>
      <c r="G109" s="894">
        <f t="shared" si="8"/>
        <v>0</v>
      </c>
      <c r="H109" s="894">
        <f>'[1]FAR No. 1.A (Detailed)'!T107</f>
        <v>0</v>
      </c>
      <c r="I109" s="894">
        <f>'[1]FAR No. 1.A (Detailed)'!U107</f>
        <v>0</v>
      </c>
      <c r="J109" s="894">
        <f>'[1]FAR No. 1.A (Detailed)'!V107</f>
        <v>0</v>
      </c>
      <c r="K109" s="894">
        <f>'[1]FAR No. 1.A (Detailed)'!W107</f>
        <v>0</v>
      </c>
      <c r="L109" s="894">
        <f t="shared" si="9"/>
        <v>0</v>
      </c>
      <c r="M109" s="894">
        <f>'[1]FAR No. 1.A (Detailed)'!AB107</f>
        <v>0</v>
      </c>
      <c r="N109" s="894">
        <f>'[1]FAR No. 1.A (Detailed)'!AF107</f>
        <v>0</v>
      </c>
      <c r="O109" s="894">
        <f>'[1]FAR No. 1.A (Detailed)'!AJ107</f>
        <v>0</v>
      </c>
      <c r="P109" s="894">
        <f>'[1]FAR No. 1.A (Detailed)'!AN107</f>
        <v>0</v>
      </c>
      <c r="Q109" s="894">
        <f t="shared" si="10"/>
        <v>0</v>
      </c>
      <c r="R109" s="894">
        <f>'[1]FAR No. 1.A (Detailed)'!AS107</f>
        <v>0</v>
      </c>
      <c r="S109" s="894">
        <f>'[1]FAR No. 1.A (Detailed)'!AW107</f>
        <v>0</v>
      </c>
      <c r="T109" s="894">
        <f>'[1]FAR No. 1.A (Detailed)'!BA107</f>
        <v>0</v>
      </c>
      <c r="U109" s="894">
        <f>'[1]FAR No. 1.A (Detailed)'!BE107</f>
        <v>0</v>
      </c>
      <c r="V109" s="894">
        <f t="shared" si="11"/>
        <v>0</v>
      </c>
      <c r="W109" s="894">
        <f t="shared" si="12"/>
        <v>0</v>
      </c>
      <c r="X109" s="894">
        <f t="shared" si="13"/>
        <v>0</v>
      </c>
      <c r="Y109" s="895">
        <f t="shared" si="14"/>
        <v>0</v>
      </c>
      <c r="Z109" s="896"/>
    </row>
    <row r="110" spans="2:26" s="856" customFormat="1">
      <c r="B110" s="675"/>
      <c r="C110" s="676" t="s">
        <v>477</v>
      </c>
      <c r="D110" s="677" t="s">
        <v>1000</v>
      </c>
      <c r="E110" s="893">
        <f>'[1]FAR No. 1.A (Detailed)'!E108</f>
        <v>0</v>
      </c>
      <c r="F110" s="893">
        <f>'[1]FAR No. 1.A (Detailed)'!F108</f>
        <v>0</v>
      </c>
      <c r="G110" s="894">
        <f t="shared" si="8"/>
        <v>0</v>
      </c>
      <c r="H110" s="894">
        <f>'[1]FAR No. 1.A (Detailed)'!T108</f>
        <v>0</v>
      </c>
      <c r="I110" s="894">
        <f>'[1]FAR No. 1.A (Detailed)'!U108</f>
        <v>0</v>
      </c>
      <c r="J110" s="894">
        <f>'[1]FAR No. 1.A (Detailed)'!V108</f>
        <v>0</v>
      </c>
      <c r="K110" s="894">
        <f>'[1]FAR No. 1.A (Detailed)'!W108</f>
        <v>0</v>
      </c>
      <c r="L110" s="894">
        <f t="shared" si="9"/>
        <v>0</v>
      </c>
      <c r="M110" s="894">
        <f>'[1]FAR No. 1.A (Detailed)'!AB108</f>
        <v>0</v>
      </c>
      <c r="N110" s="894">
        <f>'[1]FAR No. 1.A (Detailed)'!AF108</f>
        <v>0</v>
      </c>
      <c r="O110" s="894">
        <f>'[1]FAR No. 1.A (Detailed)'!AJ108</f>
        <v>0</v>
      </c>
      <c r="P110" s="894">
        <f>'[1]FAR No. 1.A (Detailed)'!AN108</f>
        <v>0</v>
      </c>
      <c r="Q110" s="894">
        <f t="shared" si="10"/>
        <v>0</v>
      </c>
      <c r="R110" s="894">
        <f>'[1]FAR No. 1.A (Detailed)'!AS108</f>
        <v>0</v>
      </c>
      <c r="S110" s="894">
        <f>'[1]FAR No. 1.A (Detailed)'!AW108</f>
        <v>0</v>
      </c>
      <c r="T110" s="894">
        <f>'[1]FAR No. 1.A (Detailed)'!BA108</f>
        <v>0</v>
      </c>
      <c r="U110" s="894">
        <f>'[1]FAR No. 1.A (Detailed)'!BE108</f>
        <v>0</v>
      </c>
      <c r="V110" s="894">
        <f t="shared" si="11"/>
        <v>0</v>
      </c>
      <c r="W110" s="894">
        <f t="shared" si="12"/>
        <v>0</v>
      </c>
      <c r="X110" s="894">
        <f t="shared" si="13"/>
        <v>0</v>
      </c>
      <c r="Y110" s="895">
        <f t="shared" si="14"/>
        <v>0</v>
      </c>
      <c r="Z110" s="896"/>
    </row>
    <row r="111" spans="2:26" s="856" customFormat="1">
      <c r="B111" s="675"/>
      <c r="C111" s="676" t="s">
        <v>1001</v>
      </c>
      <c r="D111" s="677" t="s">
        <v>1002</v>
      </c>
      <c r="E111" s="893">
        <f>'[1]FAR No. 1.A (Detailed)'!E109</f>
        <v>0</v>
      </c>
      <c r="F111" s="893">
        <f>'[1]FAR No. 1.A (Detailed)'!F109</f>
        <v>0</v>
      </c>
      <c r="G111" s="894">
        <f t="shared" si="8"/>
        <v>0</v>
      </c>
      <c r="H111" s="894">
        <f>'[1]FAR No. 1.A (Detailed)'!T109</f>
        <v>0</v>
      </c>
      <c r="I111" s="894">
        <f>'[1]FAR No. 1.A (Detailed)'!U109</f>
        <v>0</v>
      </c>
      <c r="J111" s="894">
        <f>'[1]FAR No. 1.A (Detailed)'!V109</f>
        <v>0</v>
      </c>
      <c r="K111" s="894">
        <f>'[1]FAR No. 1.A (Detailed)'!W109</f>
        <v>0</v>
      </c>
      <c r="L111" s="894">
        <f t="shared" si="9"/>
        <v>0</v>
      </c>
      <c r="M111" s="894">
        <f>'[1]FAR No. 1.A (Detailed)'!AB109</f>
        <v>0</v>
      </c>
      <c r="N111" s="894">
        <f>'[1]FAR No. 1.A (Detailed)'!AF109</f>
        <v>0</v>
      </c>
      <c r="O111" s="894">
        <f>'[1]FAR No. 1.A (Detailed)'!AJ109</f>
        <v>0</v>
      </c>
      <c r="P111" s="894">
        <f>'[1]FAR No. 1.A (Detailed)'!AN109</f>
        <v>0</v>
      </c>
      <c r="Q111" s="894">
        <f t="shared" si="10"/>
        <v>0</v>
      </c>
      <c r="R111" s="894">
        <f>'[1]FAR No. 1.A (Detailed)'!AS109</f>
        <v>0</v>
      </c>
      <c r="S111" s="894">
        <f>'[1]FAR No. 1.A (Detailed)'!AW109</f>
        <v>0</v>
      </c>
      <c r="T111" s="894">
        <f>'[1]FAR No. 1.A (Detailed)'!BA109</f>
        <v>0</v>
      </c>
      <c r="U111" s="894">
        <f>'[1]FAR No. 1.A (Detailed)'!BE109</f>
        <v>0</v>
      </c>
      <c r="V111" s="894">
        <f t="shared" si="11"/>
        <v>0</v>
      </c>
      <c r="W111" s="894">
        <f t="shared" si="12"/>
        <v>0</v>
      </c>
      <c r="X111" s="894">
        <f t="shared" si="13"/>
        <v>0</v>
      </c>
      <c r="Y111" s="895">
        <f t="shared" si="14"/>
        <v>0</v>
      </c>
      <c r="Z111" s="896"/>
    </row>
    <row r="112" spans="2:26" s="856" customFormat="1">
      <c r="B112" s="675"/>
      <c r="C112" s="676" t="s">
        <v>481</v>
      </c>
      <c r="D112" s="677" t="s">
        <v>1003</v>
      </c>
      <c r="E112" s="893">
        <f>'[1]FAR No. 1.A (Detailed)'!E110</f>
        <v>0</v>
      </c>
      <c r="F112" s="893">
        <f>'[1]FAR No. 1.A (Detailed)'!F110</f>
        <v>0</v>
      </c>
      <c r="G112" s="894">
        <f t="shared" si="8"/>
        <v>0</v>
      </c>
      <c r="H112" s="894">
        <f>'[1]FAR No. 1.A (Detailed)'!T110</f>
        <v>0</v>
      </c>
      <c r="I112" s="894">
        <f>'[1]FAR No. 1.A (Detailed)'!U110</f>
        <v>0</v>
      </c>
      <c r="J112" s="894">
        <f>'[1]FAR No. 1.A (Detailed)'!V110</f>
        <v>0</v>
      </c>
      <c r="K112" s="894">
        <f>'[1]FAR No. 1.A (Detailed)'!W110</f>
        <v>0</v>
      </c>
      <c r="L112" s="894">
        <f t="shared" si="9"/>
        <v>0</v>
      </c>
      <c r="M112" s="894">
        <f>'[1]FAR No. 1.A (Detailed)'!AB110</f>
        <v>0</v>
      </c>
      <c r="N112" s="894">
        <f>'[1]FAR No. 1.A (Detailed)'!AF110</f>
        <v>0</v>
      </c>
      <c r="O112" s="894">
        <f>'[1]FAR No. 1.A (Detailed)'!AJ110</f>
        <v>0</v>
      </c>
      <c r="P112" s="894">
        <f>'[1]FAR No. 1.A (Detailed)'!AN110</f>
        <v>0</v>
      </c>
      <c r="Q112" s="894">
        <f t="shared" si="10"/>
        <v>0</v>
      </c>
      <c r="R112" s="894">
        <f>'[1]FAR No. 1.A (Detailed)'!AS110</f>
        <v>0</v>
      </c>
      <c r="S112" s="894">
        <f>'[1]FAR No. 1.A (Detailed)'!AW110</f>
        <v>0</v>
      </c>
      <c r="T112" s="894">
        <f>'[1]FAR No. 1.A (Detailed)'!BA110</f>
        <v>0</v>
      </c>
      <c r="U112" s="894">
        <f>'[1]FAR No. 1.A (Detailed)'!BE110</f>
        <v>0</v>
      </c>
      <c r="V112" s="894">
        <f t="shared" si="11"/>
        <v>0</v>
      </c>
      <c r="W112" s="894">
        <f t="shared" si="12"/>
        <v>0</v>
      </c>
      <c r="X112" s="894">
        <f t="shared" si="13"/>
        <v>0</v>
      </c>
      <c r="Y112" s="895">
        <f t="shared" si="14"/>
        <v>0</v>
      </c>
      <c r="Z112" s="896"/>
    </row>
    <row r="113" spans="2:26" s="856" customFormat="1">
      <c r="B113" s="685" t="s">
        <v>1004</v>
      </c>
      <c r="C113" s="676"/>
      <c r="D113" s="677"/>
      <c r="E113" s="893"/>
      <c r="F113" s="893"/>
      <c r="G113" s="894"/>
      <c r="H113" s="894"/>
      <c r="I113" s="894"/>
      <c r="J113" s="894"/>
      <c r="K113" s="894"/>
      <c r="L113" s="894"/>
      <c r="M113" s="894"/>
      <c r="N113" s="894"/>
      <c r="O113" s="894"/>
      <c r="P113" s="894"/>
      <c r="Q113" s="894"/>
      <c r="R113" s="894"/>
      <c r="S113" s="894"/>
      <c r="T113" s="894"/>
      <c r="U113" s="894"/>
      <c r="V113" s="894"/>
      <c r="W113" s="894"/>
      <c r="X113" s="894"/>
      <c r="Y113" s="895"/>
      <c r="Z113" s="896"/>
    </row>
    <row r="114" spans="2:26" s="856" customFormat="1">
      <c r="B114" s="675"/>
      <c r="C114" s="676" t="s">
        <v>1005</v>
      </c>
      <c r="D114" s="677" t="s">
        <v>1006</v>
      </c>
      <c r="E114" s="893">
        <f>'[1]FAR No. 1.A (Detailed)'!E112</f>
        <v>0</v>
      </c>
      <c r="F114" s="893">
        <f>'[1]FAR No. 1.A (Detailed)'!F112</f>
        <v>0</v>
      </c>
      <c r="G114" s="894">
        <f t="shared" si="8"/>
        <v>0</v>
      </c>
      <c r="H114" s="894">
        <f>'[1]FAR No. 1.A (Detailed)'!T112</f>
        <v>0</v>
      </c>
      <c r="I114" s="894">
        <f>'[1]FAR No. 1.A (Detailed)'!U112</f>
        <v>0</v>
      </c>
      <c r="J114" s="894">
        <f>'[1]FAR No. 1.A (Detailed)'!V112</f>
        <v>0</v>
      </c>
      <c r="K114" s="894">
        <f>'[1]FAR No. 1.A (Detailed)'!W112</f>
        <v>0</v>
      </c>
      <c r="L114" s="894">
        <f t="shared" si="9"/>
        <v>0</v>
      </c>
      <c r="M114" s="894">
        <f>'[1]FAR No. 1.A (Detailed)'!AB112</f>
        <v>0</v>
      </c>
      <c r="N114" s="894">
        <f>'[1]FAR No. 1.A (Detailed)'!AF112</f>
        <v>0</v>
      </c>
      <c r="O114" s="894">
        <f>'[1]FAR No. 1.A (Detailed)'!AJ112</f>
        <v>0</v>
      </c>
      <c r="P114" s="894">
        <f>'[1]FAR No. 1.A (Detailed)'!AN112</f>
        <v>0</v>
      </c>
      <c r="Q114" s="894">
        <f t="shared" si="10"/>
        <v>0</v>
      </c>
      <c r="R114" s="894">
        <f>'[1]FAR No. 1.A (Detailed)'!AS112</f>
        <v>0</v>
      </c>
      <c r="S114" s="894">
        <f>'[1]FAR No. 1.A (Detailed)'!AW112</f>
        <v>0</v>
      </c>
      <c r="T114" s="894">
        <f>'[1]FAR No. 1.A (Detailed)'!BA112</f>
        <v>0</v>
      </c>
      <c r="U114" s="894">
        <f>'[1]FAR No. 1.A (Detailed)'!BE112</f>
        <v>0</v>
      </c>
      <c r="V114" s="894">
        <f t="shared" si="11"/>
        <v>0</v>
      </c>
      <c r="W114" s="894">
        <f t="shared" si="12"/>
        <v>0</v>
      </c>
      <c r="X114" s="894">
        <f t="shared" si="13"/>
        <v>0</v>
      </c>
      <c r="Y114" s="895">
        <f t="shared" si="14"/>
        <v>0</v>
      </c>
      <c r="Z114" s="896"/>
    </row>
    <row r="115" spans="2:26" s="856" customFormat="1">
      <c r="B115" s="675"/>
      <c r="C115" s="676" t="s">
        <v>1007</v>
      </c>
      <c r="D115" s="677" t="s">
        <v>1008</v>
      </c>
      <c r="E115" s="893">
        <f>'[1]FAR No. 1.A (Detailed)'!E113</f>
        <v>0</v>
      </c>
      <c r="F115" s="893">
        <f>'[1]FAR No. 1.A (Detailed)'!F113</f>
        <v>0</v>
      </c>
      <c r="G115" s="894">
        <f t="shared" si="8"/>
        <v>0</v>
      </c>
      <c r="H115" s="894">
        <f>'[1]FAR No. 1.A (Detailed)'!T113</f>
        <v>0</v>
      </c>
      <c r="I115" s="894">
        <f>'[1]FAR No. 1.A (Detailed)'!U113</f>
        <v>0</v>
      </c>
      <c r="J115" s="894">
        <f>'[1]FAR No. 1.A (Detailed)'!V113</f>
        <v>0</v>
      </c>
      <c r="K115" s="894">
        <f>'[1]FAR No. 1.A (Detailed)'!W113</f>
        <v>0</v>
      </c>
      <c r="L115" s="894">
        <f t="shared" si="9"/>
        <v>0</v>
      </c>
      <c r="M115" s="894">
        <f>'[1]FAR No. 1.A (Detailed)'!AB113</f>
        <v>0</v>
      </c>
      <c r="N115" s="894">
        <f>'[1]FAR No. 1.A (Detailed)'!AF113</f>
        <v>0</v>
      </c>
      <c r="O115" s="894">
        <f>'[1]FAR No. 1.A (Detailed)'!AJ113</f>
        <v>0</v>
      </c>
      <c r="P115" s="894">
        <f>'[1]FAR No. 1.A (Detailed)'!AN113</f>
        <v>0</v>
      </c>
      <c r="Q115" s="894">
        <f t="shared" si="10"/>
        <v>0</v>
      </c>
      <c r="R115" s="894">
        <f>'[1]FAR No. 1.A (Detailed)'!AS113</f>
        <v>0</v>
      </c>
      <c r="S115" s="894">
        <f>'[1]FAR No. 1.A (Detailed)'!AW113</f>
        <v>0</v>
      </c>
      <c r="T115" s="894">
        <f>'[1]FAR No. 1.A (Detailed)'!BA113</f>
        <v>0</v>
      </c>
      <c r="U115" s="894">
        <f>'[1]FAR No. 1.A (Detailed)'!BE113</f>
        <v>0</v>
      </c>
      <c r="V115" s="894">
        <f t="shared" si="11"/>
        <v>0</v>
      </c>
      <c r="W115" s="894">
        <f t="shared" si="12"/>
        <v>0</v>
      </c>
      <c r="X115" s="894">
        <f t="shared" si="13"/>
        <v>0</v>
      </c>
      <c r="Y115" s="895">
        <f t="shared" si="14"/>
        <v>0</v>
      </c>
      <c r="Z115" s="896"/>
    </row>
    <row r="116" spans="2:26" s="856" customFormat="1">
      <c r="B116" s="675"/>
      <c r="C116" s="676" t="s">
        <v>1009</v>
      </c>
      <c r="D116" s="677" t="s">
        <v>1010</v>
      </c>
      <c r="E116" s="893">
        <f>'[1]FAR No. 1.A (Detailed)'!E114</f>
        <v>0</v>
      </c>
      <c r="F116" s="893">
        <f>'[1]FAR No. 1.A (Detailed)'!F114</f>
        <v>0</v>
      </c>
      <c r="G116" s="894">
        <f t="shared" ref="G116:G122" si="15">E116+F116</f>
        <v>0</v>
      </c>
      <c r="H116" s="894">
        <f>'[1]FAR No. 1.A (Detailed)'!T114</f>
        <v>0</v>
      </c>
      <c r="I116" s="894">
        <f>'[1]FAR No. 1.A (Detailed)'!U114</f>
        <v>0</v>
      </c>
      <c r="J116" s="894">
        <f>'[1]FAR No. 1.A (Detailed)'!V114</f>
        <v>0</v>
      </c>
      <c r="K116" s="894">
        <f>'[1]FAR No. 1.A (Detailed)'!W114</f>
        <v>0</v>
      </c>
      <c r="L116" s="894">
        <f t="shared" ref="L116:L122" si="16">H116+I116-J116+K116</f>
        <v>0</v>
      </c>
      <c r="M116" s="894">
        <f>'[1]FAR No. 1.A (Detailed)'!AB114</f>
        <v>0</v>
      </c>
      <c r="N116" s="894">
        <f>'[1]FAR No. 1.A (Detailed)'!AF114</f>
        <v>0</v>
      </c>
      <c r="O116" s="894">
        <f>'[1]FAR No. 1.A (Detailed)'!AJ114</f>
        <v>0</v>
      </c>
      <c r="P116" s="894">
        <f>'[1]FAR No. 1.A (Detailed)'!AN114</f>
        <v>0</v>
      </c>
      <c r="Q116" s="894">
        <f t="shared" ref="Q116:Q122" si="17">M116+N116+O116+P116</f>
        <v>0</v>
      </c>
      <c r="R116" s="894">
        <f>'[1]FAR No. 1.A (Detailed)'!AS114</f>
        <v>0</v>
      </c>
      <c r="S116" s="894">
        <f>'[1]FAR No. 1.A (Detailed)'!AW114</f>
        <v>0</v>
      </c>
      <c r="T116" s="894">
        <f>'[1]FAR No. 1.A (Detailed)'!BA114</f>
        <v>0</v>
      </c>
      <c r="U116" s="894">
        <f>'[1]FAR No. 1.A (Detailed)'!BE114</f>
        <v>0</v>
      </c>
      <c r="V116" s="894">
        <f t="shared" ref="V116:V122" si="18">R116+S116+T116+U116</f>
        <v>0</v>
      </c>
      <c r="W116" s="894">
        <f t="shared" ref="W116:W122" si="19">G116-L116</f>
        <v>0</v>
      </c>
      <c r="X116" s="894">
        <f t="shared" ref="X116:X122" si="20">L116-Q116</f>
        <v>0</v>
      </c>
      <c r="Y116" s="895">
        <f t="shared" ref="Y116:Y122" si="21">Q116-V116</f>
        <v>0</v>
      </c>
      <c r="Z116" s="896"/>
    </row>
    <row r="117" spans="2:26" s="856" customFormat="1">
      <c r="B117" s="675"/>
      <c r="C117" s="676" t="s">
        <v>1011</v>
      </c>
      <c r="D117" s="677" t="s">
        <v>1012</v>
      </c>
      <c r="E117" s="893">
        <f>'[1]FAR No. 1.A (Detailed)'!E115</f>
        <v>0</v>
      </c>
      <c r="F117" s="893">
        <f>'[1]FAR No. 1.A (Detailed)'!F115</f>
        <v>0</v>
      </c>
      <c r="G117" s="894">
        <f t="shared" si="15"/>
        <v>0</v>
      </c>
      <c r="H117" s="894">
        <f>'[1]FAR No. 1.A (Detailed)'!T115</f>
        <v>0</v>
      </c>
      <c r="I117" s="894">
        <f>'[1]FAR No. 1.A (Detailed)'!U115</f>
        <v>0</v>
      </c>
      <c r="J117" s="894">
        <f>'[1]FAR No. 1.A (Detailed)'!V115</f>
        <v>0</v>
      </c>
      <c r="K117" s="894">
        <f>'[1]FAR No. 1.A (Detailed)'!W115</f>
        <v>0</v>
      </c>
      <c r="L117" s="894">
        <f t="shared" si="16"/>
        <v>0</v>
      </c>
      <c r="M117" s="894">
        <f>'[1]FAR No. 1.A (Detailed)'!AB115</f>
        <v>0</v>
      </c>
      <c r="N117" s="894">
        <f>'[1]FAR No. 1.A (Detailed)'!AF115</f>
        <v>0</v>
      </c>
      <c r="O117" s="894">
        <f>'[1]FAR No. 1.A (Detailed)'!AJ115</f>
        <v>0</v>
      </c>
      <c r="P117" s="894">
        <f>'[1]FAR No. 1.A (Detailed)'!AN115</f>
        <v>0</v>
      </c>
      <c r="Q117" s="894">
        <f t="shared" si="17"/>
        <v>0</v>
      </c>
      <c r="R117" s="894">
        <f>'[1]FAR No. 1.A (Detailed)'!AS115</f>
        <v>0</v>
      </c>
      <c r="S117" s="894">
        <f>'[1]FAR No. 1.A (Detailed)'!AW115</f>
        <v>0</v>
      </c>
      <c r="T117" s="894">
        <f>'[1]FAR No. 1.A (Detailed)'!BA115</f>
        <v>0</v>
      </c>
      <c r="U117" s="894">
        <f>'[1]FAR No. 1.A (Detailed)'!BE115</f>
        <v>0</v>
      </c>
      <c r="V117" s="894">
        <f t="shared" si="18"/>
        <v>0</v>
      </c>
      <c r="W117" s="894">
        <f t="shared" si="19"/>
        <v>0</v>
      </c>
      <c r="X117" s="894">
        <f t="shared" si="20"/>
        <v>0</v>
      </c>
      <c r="Y117" s="895">
        <f t="shared" si="21"/>
        <v>0</v>
      </c>
      <c r="Z117" s="896"/>
    </row>
    <row r="118" spans="2:26" s="856" customFormat="1">
      <c r="B118" s="685" t="s">
        <v>1013</v>
      </c>
      <c r="C118" s="676"/>
      <c r="D118" s="677"/>
      <c r="E118" s="893"/>
      <c r="F118" s="893"/>
      <c r="G118" s="894"/>
      <c r="H118" s="894"/>
      <c r="I118" s="894"/>
      <c r="J118" s="894"/>
      <c r="K118" s="894"/>
      <c r="L118" s="894"/>
      <c r="M118" s="894"/>
      <c r="N118" s="894"/>
      <c r="O118" s="894"/>
      <c r="P118" s="894"/>
      <c r="Q118" s="894"/>
      <c r="R118" s="894"/>
      <c r="S118" s="894"/>
      <c r="T118" s="894"/>
      <c r="U118" s="894"/>
      <c r="V118" s="894"/>
      <c r="W118" s="894"/>
      <c r="X118" s="894"/>
      <c r="Y118" s="895"/>
      <c r="Z118" s="896"/>
    </row>
    <row r="119" spans="2:26" s="856" customFormat="1">
      <c r="B119" s="675"/>
      <c r="C119" s="676" t="s">
        <v>1014</v>
      </c>
      <c r="D119" s="677" t="s">
        <v>1015</v>
      </c>
      <c r="E119" s="893">
        <f>'[1]FAR No. 1.A (Detailed)'!E117</f>
        <v>0</v>
      </c>
      <c r="F119" s="893">
        <f>'[1]FAR No. 1.A (Detailed)'!F117</f>
        <v>0</v>
      </c>
      <c r="G119" s="894">
        <f t="shared" si="15"/>
        <v>0</v>
      </c>
      <c r="H119" s="894">
        <f>'[1]FAR No. 1.A (Detailed)'!T117</f>
        <v>0</v>
      </c>
      <c r="I119" s="894">
        <f>'[1]FAR No. 1.A (Detailed)'!U117</f>
        <v>0</v>
      </c>
      <c r="J119" s="894">
        <f>'[1]FAR No. 1.A (Detailed)'!V117</f>
        <v>0</v>
      </c>
      <c r="K119" s="894">
        <f>'[1]FAR No. 1.A (Detailed)'!W117</f>
        <v>0</v>
      </c>
      <c r="L119" s="894">
        <f t="shared" si="16"/>
        <v>0</v>
      </c>
      <c r="M119" s="894">
        <f>'[1]FAR No. 1.A (Detailed)'!AB117</f>
        <v>0</v>
      </c>
      <c r="N119" s="894">
        <f>'[1]FAR No. 1.A (Detailed)'!AF117</f>
        <v>0</v>
      </c>
      <c r="O119" s="894">
        <f>'[1]FAR No. 1.A (Detailed)'!AJ117</f>
        <v>0</v>
      </c>
      <c r="P119" s="894">
        <f>'[1]FAR No. 1.A (Detailed)'!AN117</f>
        <v>0</v>
      </c>
      <c r="Q119" s="894">
        <f t="shared" si="17"/>
        <v>0</v>
      </c>
      <c r="R119" s="894">
        <f>'[1]FAR No. 1.A (Detailed)'!AS117</f>
        <v>0</v>
      </c>
      <c r="S119" s="894">
        <f>'[1]FAR No. 1.A (Detailed)'!AW117</f>
        <v>0</v>
      </c>
      <c r="T119" s="894">
        <f>'[1]FAR No. 1.A (Detailed)'!BA117</f>
        <v>0</v>
      </c>
      <c r="U119" s="894">
        <f>'[1]FAR No. 1.A (Detailed)'!BE117</f>
        <v>0</v>
      </c>
      <c r="V119" s="894">
        <f t="shared" si="18"/>
        <v>0</v>
      </c>
      <c r="W119" s="894">
        <f t="shared" si="19"/>
        <v>0</v>
      </c>
      <c r="X119" s="894">
        <f t="shared" si="20"/>
        <v>0</v>
      </c>
      <c r="Y119" s="895">
        <f t="shared" si="21"/>
        <v>0</v>
      </c>
      <c r="Z119" s="896"/>
    </row>
    <row r="120" spans="2:26" s="856" customFormat="1">
      <c r="B120" s="675"/>
      <c r="C120" s="676" t="s">
        <v>1016</v>
      </c>
      <c r="D120" s="677" t="s">
        <v>1017</v>
      </c>
      <c r="E120" s="893">
        <f>'[1]FAR No. 1.A (Detailed)'!E118</f>
        <v>0</v>
      </c>
      <c r="F120" s="893">
        <f>'[1]FAR No. 1.A (Detailed)'!F118</f>
        <v>0</v>
      </c>
      <c r="G120" s="894">
        <f t="shared" si="15"/>
        <v>0</v>
      </c>
      <c r="H120" s="894">
        <f>'[1]FAR No. 1.A (Detailed)'!T118</f>
        <v>0</v>
      </c>
      <c r="I120" s="894">
        <f>'[1]FAR No. 1.A (Detailed)'!U118</f>
        <v>0</v>
      </c>
      <c r="J120" s="894">
        <f>'[1]FAR No. 1.A (Detailed)'!V118</f>
        <v>0</v>
      </c>
      <c r="K120" s="894">
        <f>'[1]FAR No. 1.A (Detailed)'!W118</f>
        <v>0</v>
      </c>
      <c r="L120" s="894">
        <f t="shared" si="16"/>
        <v>0</v>
      </c>
      <c r="M120" s="894">
        <f>'[1]FAR No. 1.A (Detailed)'!AB118</f>
        <v>0</v>
      </c>
      <c r="N120" s="894">
        <f>'[1]FAR No. 1.A (Detailed)'!AF118</f>
        <v>0</v>
      </c>
      <c r="O120" s="894">
        <f>'[1]FAR No. 1.A (Detailed)'!AJ118</f>
        <v>0</v>
      </c>
      <c r="P120" s="894">
        <f>'[1]FAR No. 1.A (Detailed)'!AN118</f>
        <v>0</v>
      </c>
      <c r="Q120" s="894">
        <f t="shared" si="17"/>
        <v>0</v>
      </c>
      <c r="R120" s="894">
        <f>'[1]FAR No. 1.A (Detailed)'!AS118</f>
        <v>0</v>
      </c>
      <c r="S120" s="894">
        <f>'[1]FAR No. 1.A (Detailed)'!AW118</f>
        <v>0</v>
      </c>
      <c r="T120" s="894">
        <f>'[1]FAR No. 1.A (Detailed)'!BA118</f>
        <v>0</v>
      </c>
      <c r="U120" s="894">
        <f>'[1]FAR No. 1.A (Detailed)'!BE118</f>
        <v>0</v>
      </c>
      <c r="V120" s="894">
        <f t="shared" si="18"/>
        <v>0</v>
      </c>
      <c r="W120" s="894">
        <f t="shared" si="19"/>
        <v>0</v>
      </c>
      <c r="X120" s="894">
        <f t="shared" si="20"/>
        <v>0</v>
      </c>
      <c r="Y120" s="895">
        <f t="shared" si="21"/>
        <v>0</v>
      </c>
      <c r="Z120" s="896"/>
    </row>
    <row r="121" spans="2:26" s="856" customFormat="1">
      <c r="B121" s="675"/>
      <c r="C121" s="676" t="s">
        <v>503</v>
      </c>
      <c r="D121" s="677" t="s">
        <v>1018</v>
      </c>
      <c r="E121" s="893">
        <f>'[1]FAR No. 1.A (Detailed)'!E119</f>
        <v>0</v>
      </c>
      <c r="F121" s="893">
        <f>'[1]FAR No. 1.A (Detailed)'!F119</f>
        <v>0</v>
      </c>
      <c r="G121" s="894">
        <f t="shared" si="15"/>
        <v>0</v>
      </c>
      <c r="H121" s="894">
        <f>'[1]FAR No. 1.A (Detailed)'!T119</f>
        <v>0</v>
      </c>
      <c r="I121" s="894">
        <f>'[1]FAR No. 1.A (Detailed)'!U119</f>
        <v>0</v>
      </c>
      <c r="J121" s="894">
        <f>'[1]FAR No. 1.A (Detailed)'!V119</f>
        <v>0</v>
      </c>
      <c r="K121" s="894">
        <f>'[1]FAR No. 1.A (Detailed)'!W119</f>
        <v>0</v>
      </c>
      <c r="L121" s="894">
        <f t="shared" si="16"/>
        <v>0</v>
      </c>
      <c r="M121" s="894">
        <f>'[1]FAR No. 1.A (Detailed)'!AB119</f>
        <v>0</v>
      </c>
      <c r="N121" s="894">
        <f>'[1]FAR No. 1.A (Detailed)'!AF119</f>
        <v>0</v>
      </c>
      <c r="O121" s="894">
        <f>'[1]FAR No. 1.A (Detailed)'!AJ119</f>
        <v>0</v>
      </c>
      <c r="P121" s="894">
        <f>'[1]FAR No. 1.A (Detailed)'!AN119</f>
        <v>0</v>
      </c>
      <c r="Q121" s="894">
        <f t="shared" si="17"/>
        <v>0</v>
      </c>
      <c r="R121" s="894">
        <f>'[1]FAR No. 1.A (Detailed)'!AS119</f>
        <v>0</v>
      </c>
      <c r="S121" s="894">
        <f>'[1]FAR No. 1.A (Detailed)'!AW119</f>
        <v>0</v>
      </c>
      <c r="T121" s="894">
        <f>'[1]FAR No. 1.A (Detailed)'!BA119</f>
        <v>0</v>
      </c>
      <c r="U121" s="894">
        <f>'[1]FAR No. 1.A (Detailed)'!BE119</f>
        <v>0</v>
      </c>
      <c r="V121" s="894">
        <f t="shared" si="18"/>
        <v>0</v>
      </c>
      <c r="W121" s="894">
        <f t="shared" si="19"/>
        <v>0</v>
      </c>
      <c r="X121" s="894">
        <f t="shared" si="20"/>
        <v>0</v>
      </c>
      <c r="Y121" s="895">
        <f t="shared" si="21"/>
        <v>0</v>
      </c>
      <c r="Z121" s="896"/>
    </row>
    <row r="122" spans="2:26" s="856" customFormat="1" ht="19.5" thickBot="1">
      <c r="B122" s="710"/>
      <c r="C122" s="689" t="s">
        <v>1019</v>
      </c>
      <c r="D122" s="899" t="s">
        <v>1020</v>
      </c>
      <c r="E122" s="900">
        <f>'[1]FAR No. 1.A (Detailed)'!E120</f>
        <v>0</v>
      </c>
      <c r="F122" s="900">
        <f>'[1]FAR No. 1.A (Detailed)'!F120</f>
        <v>0</v>
      </c>
      <c r="G122" s="901">
        <f t="shared" si="15"/>
        <v>0</v>
      </c>
      <c r="H122" s="901">
        <f>'[1]FAR No. 1.A (Detailed)'!T120</f>
        <v>0</v>
      </c>
      <c r="I122" s="901">
        <f>'[1]FAR No. 1.A (Detailed)'!U120</f>
        <v>0</v>
      </c>
      <c r="J122" s="901">
        <f>'[1]FAR No. 1.A (Detailed)'!V120</f>
        <v>0</v>
      </c>
      <c r="K122" s="901">
        <f>'[1]FAR No. 1.A (Detailed)'!W120</f>
        <v>0</v>
      </c>
      <c r="L122" s="901">
        <f t="shared" si="16"/>
        <v>0</v>
      </c>
      <c r="M122" s="901">
        <f>'[1]FAR No. 1.A (Detailed)'!AB120</f>
        <v>0</v>
      </c>
      <c r="N122" s="901">
        <f>'[1]FAR No. 1.A (Detailed)'!AF120</f>
        <v>0</v>
      </c>
      <c r="O122" s="901">
        <f>'[1]FAR No. 1.A (Detailed)'!AJ120</f>
        <v>0</v>
      </c>
      <c r="P122" s="901">
        <f>'[1]FAR No. 1.A (Detailed)'!AN120</f>
        <v>0</v>
      </c>
      <c r="Q122" s="901">
        <f t="shared" si="17"/>
        <v>0</v>
      </c>
      <c r="R122" s="901">
        <f>'[1]FAR No. 1.A (Detailed)'!AS120</f>
        <v>0</v>
      </c>
      <c r="S122" s="901">
        <f>'[1]FAR No. 1.A (Detailed)'!AW120</f>
        <v>0</v>
      </c>
      <c r="T122" s="901">
        <f>'[1]FAR No. 1.A (Detailed)'!BA120</f>
        <v>0</v>
      </c>
      <c r="U122" s="901">
        <f>'[1]FAR No. 1.A (Detailed)'!BE120</f>
        <v>0</v>
      </c>
      <c r="V122" s="901">
        <f t="shared" si="18"/>
        <v>0</v>
      </c>
      <c r="W122" s="901">
        <f t="shared" si="19"/>
        <v>0</v>
      </c>
      <c r="X122" s="901">
        <f t="shared" si="20"/>
        <v>0</v>
      </c>
      <c r="Y122" s="902">
        <f t="shared" si="21"/>
        <v>0</v>
      </c>
      <c r="Z122" s="903"/>
    </row>
    <row r="123" spans="2:26" s="856" customFormat="1" ht="19.5" thickBot="1">
      <c r="B123" s="692" t="s">
        <v>1021</v>
      </c>
      <c r="C123" s="693"/>
      <c r="D123" s="694"/>
      <c r="E123" s="904">
        <f t="shared" ref="E123:X123" si="22">SUM(E51:E122)</f>
        <v>0</v>
      </c>
      <c r="F123" s="904">
        <f t="shared" si="22"/>
        <v>0</v>
      </c>
      <c r="G123" s="904">
        <f t="shared" si="22"/>
        <v>0</v>
      </c>
      <c r="H123" s="904">
        <f t="shared" si="22"/>
        <v>0</v>
      </c>
      <c r="I123" s="904">
        <f t="shared" si="22"/>
        <v>0</v>
      </c>
      <c r="J123" s="904">
        <f t="shared" si="22"/>
        <v>0</v>
      </c>
      <c r="K123" s="904">
        <f t="shared" si="22"/>
        <v>0</v>
      </c>
      <c r="L123" s="904">
        <f t="shared" si="22"/>
        <v>0</v>
      </c>
      <c r="M123" s="904">
        <f t="shared" si="22"/>
        <v>0</v>
      </c>
      <c r="N123" s="904">
        <f t="shared" si="22"/>
        <v>0</v>
      </c>
      <c r="O123" s="904">
        <f t="shared" si="22"/>
        <v>0</v>
      </c>
      <c r="P123" s="904">
        <f t="shared" si="22"/>
        <v>0</v>
      </c>
      <c r="Q123" s="904">
        <f t="shared" si="22"/>
        <v>0</v>
      </c>
      <c r="R123" s="904">
        <f t="shared" si="22"/>
        <v>0</v>
      </c>
      <c r="S123" s="904">
        <f t="shared" si="22"/>
        <v>0</v>
      </c>
      <c r="T123" s="904">
        <f t="shared" si="22"/>
        <v>0</v>
      </c>
      <c r="U123" s="904">
        <f t="shared" si="22"/>
        <v>0</v>
      </c>
      <c r="V123" s="904">
        <f t="shared" si="22"/>
        <v>0</v>
      </c>
      <c r="W123" s="904">
        <f t="shared" si="22"/>
        <v>0</v>
      </c>
      <c r="X123" s="904">
        <f t="shared" si="22"/>
        <v>0</v>
      </c>
      <c r="Y123" s="904">
        <f>SUM(Y51:Y122)</f>
        <v>0</v>
      </c>
      <c r="Z123" s="905">
        <f>SUM(Z51:Z122)</f>
        <v>0</v>
      </c>
    </row>
    <row r="124" spans="2:26" s="856" customFormat="1" ht="19.5" thickBot="1">
      <c r="B124" s="696"/>
      <c r="C124" s="697"/>
      <c r="D124" s="698"/>
      <c r="E124" s="893"/>
      <c r="F124" s="894"/>
      <c r="G124" s="894"/>
      <c r="H124" s="894"/>
      <c r="I124" s="894"/>
      <c r="J124" s="894"/>
      <c r="K124" s="894"/>
      <c r="L124" s="894"/>
      <c r="M124" s="894"/>
      <c r="N124" s="894"/>
      <c r="O124" s="894"/>
      <c r="P124" s="894"/>
      <c r="Q124" s="894"/>
      <c r="R124" s="894"/>
      <c r="S124" s="894"/>
      <c r="T124" s="894"/>
      <c r="U124" s="894"/>
      <c r="V124" s="894"/>
      <c r="W124" s="894"/>
      <c r="X124" s="894"/>
      <c r="Y124" s="895"/>
      <c r="Z124" s="896"/>
    </row>
    <row r="125" spans="2:26" s="856" customFormat="1" ht="19.5" thickBot="1">
      <c r="B125" s="663" t="s">
        <v>1022</v>
      </c>
      <c r="C125" s="664"/>
      <c r="D125" s="665"/>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row>
    <row r="126" spans="2:26" s="856" customFormat="1" ht="19.5" thickBot="1">
      <c r="B126" s="717" t="s">
        <v>1023</v>
      </c>
      <c r="C126" s="718"/>
      <c r="D126" s="775"/>
      <c r="E126" s="893"/>
      <c r="F126" s="894"/>
      <c r="G126" s="894"/>
      <c r="H126" s="894"/>
      <c r="I126" s="894"/>
      <c r="J126" s="894"/>
      <c r="K126" s="894"/>
      <c r="L126" s="894"/>
      <c r="M126" s="894"/>
      <c r="N126" s="894"/>
      <c r="O126" s="894"/>
      <c r="P126" s="894"/>
      <c r="Q126" s="894"/>
      <c r="R126" s="894"/>
      <c r="S126" s="894"/>
      <c r="T126" s="894"/>
      <c r="U126" s="894"/>
      <c r="V126" s="894"/>
      <c r="W126" s="894"/>
      <c r="X126" s="894"/>
      <c r="Y126" s="895"/>
      <c r="Z126" s="896"/>
    </row>
    <row r="127" spans="2:26" s="856" customFormat="1">
      <c r="B127" s="675"/>
      <c r="C127" s="676" t="s">
        <v>587</v>
      </c>
      <c r="D127" s="721" t="s">
        <v>1024</v>
      </c>
      <c r="E127" s="893">
        <f>'[1]FAR No. 1.A (Detailed)'!E125</f>
        <v>0</v>
      </c>
      <c r="F127" s="893">
        <f>'[1]FAR No. 1.A (Detailed)'!F125</f>
        <v>0</v>
      </c>
      <c r="G127" s="894">
        <f>E127+F127</f>
        <v>0</v>
      </c>
      <c r="H127" s="894">
        <f>'[1]FAR No. 1.A (Detailed)'!T125</f>
        <v>0</v>
      </c>
      <c r="I127" s="894">
        <f>'[1]FAR No. 1.A (Detailed)'!U125</f>
        <v>0</v>
      </c>
      <c r="J127" s="894">
        <f>'[1]FAR No. 1.A (Detailed)'!V125</f>
        <v>0</v>
      </c>
      <c r="K127" s="894">
        <f>'[1]FAR No. 1.A (Detailed)'!W125</f>
        <v>0</v>
      </c>
      <c r="L127" s="894">
        <f>H127+I127-J127+K127</f>
        <v>0</v>
      </c>
      <c r="M127" s="894">
        <f>'[1]FAR No. 1.A (Detailed)'!AB125</f>
        <v>0</v>
      </c>
      <c r="N127" s="894">
        <f>'[1]FAR No. 1.A (Detailed)'!AF125</f>
        <v>0</v>
      </c>
      <c r="O127" s="894">
        <f>'[1]FAR No. 1.A (Detailed)'!AJ125</f>
        <v>0</v>
      </c>
      <c r="P127" s="894">
        <f>'[1]FAR No. 1.A (Detailed)'!AN125</f>
        <v>0</v>
      </c>
      <c r="Q127" s="894">
        <f>M127+N127+O127+P127</f>
        <v>0</v>
      </c>
      <c r="R127" s="894">
        <f>'[1]FAR No. 1.A (Detailed)'!AS125</f>
        <v>0</v>
      </c>
      <c r="S127" s="894">
        <f>'[1]FAR No. 1.A (Detailed)'!AW125</f>
        <v>0</v>
      </c>
      <c r="T127" s="894">
        <f>'[1]FAR No. 1.A (Detailed)'!BA125</f>
        <v>0</v>
      </c>
      <c r="U127" s="894">
        <f>'[1]FAR No. 1.A (Detailed)'!BE125</f>
        <v>0</v>
      </c>
      <c r="V127" s="894">
        <f>R127+S127+T127+U127</f>
        <v>0</v>
      </c>
      <c r="W127" s="894">
        <f>G127-L127</f>
        <v>0</v>
      </c>
      <c r="X127" s="894">
        <f>L127-Q127</f>
        <v>0</v>
      </c>
      <c r="Y127" s="895">
        <f>Q127-V127</f>
        <v>0</v>
      </c>
      <c r="Z127" s="896"/>
    </row>
    <row r="128" spans="2:26" s="856" customFormat="1">
      <c r="B128" s="675"/>
      <c r="C128" s="676" t="s">
        <v>593</v>
      </c>
      <c r="D128" s="722" t="s">
        <v>1025</v>
      </c>
      <c r="E128" s="893">
        <f>'[1]FAR No. 1.A (Detailed)'!E126</f>
        <v>0</v>
      </c>
      <c r="F128" s="893">
        <f>'[1]FAR No. 1.A (Detailed)'!F126</f>
        <v>0</v>
      </c>
      <c r="G128" s="894">
        <f t="shared" ref="G128:G131" si="23">E128+F128</f>
        <v>0</v>
      </c>
      <c r="H128" s="894">
        <f>'[1]FAR No. 1.A (Detailed)'!T126</f>
        <v>0</v>
      </c>
      <c r="I128" s="894">
        <f>'[1]FAR No. 1.A (Detailed)'!U126</f>
        <v>0</v>
      </c>
      <c r="J128" s="894">
        <f>'[1]FAR No. 1.A (Detailed)'!V126</f>
        <v>0</v>
      </c>
      <c r="K128" s="894">
        <f>'[1]FAR No. 1.A (Detailed)'!W126</f>
        <v>0</v>
      </c>
      <c r="L128" s="894">
        <f t="shared" ref="L128:L131" si="24">H128+I128-J128+K128</f>
        <v>0</v>
      </c>
      <c r="M128" s="894">
        <f>'[1]FAR No. 1.A (Detailed)'!AB126</f>
        <v>0</v>
      </c>
      <c r="N128" s="894">
        <f>'[1]FAR No. 1.A (Detailed)'!AF126</f>
        <v>0</v>
      </c>
      <c r="O128" s="894">
        <f>'[1]FAR No. 1.A (Detailed)'!AJ126</f>
        <v>0</v>
      </c>
      <c r="P128" s="894">
        <f>'[1]FAR No. 1.A (Detailed)'!AN126</f>
        <v>0</v>
      </c>
      <c r="Q128" s="894">
        <f t="shared" ref="Q128:Q131" si="25">M128+N128+O128+P128</f>
        <v>0</v>
      </c>
      <c r="R128" s="894">
        <f>'[1]FAR No. 1.A (Detailed)'!AS126</f>
        <v>0</v>
      </c>
      <c r="S128" s="894">
        <f>'[1]FAR No. 1.A (Detailed)'!AW126</f>
        <v>0</v>
      </c>
      <c r="T128" s="894">
        <f>'[1]FAR No. 1.A (Detailed)'!BA126</f>
        <v>0</v>
      </c>
      <c r="U128" s="894">
        <f>'[1]FAR No. 1.A (Detailed)'!BE126</f>
        <v>0</v>
      </c>
      <c r="V128" s="894">
        <f t="shared" ref="V128:V131" si="26">R128+S128+T128+U128</f>
        <v>0</v>
      </c>
      <c r="W128" s="894">
        <f t="shared" ref="W128:W131" si="27">G128-L128</f>
        <v>0</v>
      </c>
      <c r="X128" s="894">
        <f t="shared" ref="X128:X131" si="28">L128-Q128</f>
        <v>0</v>
      </c>
      <c r="Y128" s="895">
        <f t="shared" ref="Y128:Y131" si="29">Q128-V128</f>
        <v>0</v>
      </c>
      <c r="Z128" s="896"/>
    </row>
    <row r="129" spans="2:26" s="856" customFormat="1">
      <c r="B129" s="675"/>
      <c r="C129" s="676" t="s">
        <v>603</v>
      </c>
      <c r="D129" s="722" t="s">
        <v>1026</v>
      </c>
      <c r="E129" s="893">
        <f>'[1]FAR No. 1.A (Detailed)'!E127</f>
        <v>0</v>
      </c>
      <c r="F129" s="893">
        <f>'[1]FAR No. 1.A (Detailed)'!F127</f>
        <v>0</v>
      </c>
      <c r="G129" s="894">
        <f t="shared" si="23"/>
        <v>0</v>
      </c>
      <c r="H129" s="894">
        <f>'[1]FAR No. 1.A (Detailed)'!T127</f>
        <v>0</v>
      </c>
      <c r="I129" s="894">
        <f>'[1]FAR No. 1.A (Detailed)'!U127</f>
        <v>0</v>
      </c>
      <c r="J129" s="894">
        <f>'[1]FAR No. 1.A (Detailed)'!V127</f>
        <v>0</v>
      </c>
      <c r="K129" s="894">
        <f>'[1]FAR No. 1.A (Detailed)'!W127</f>
        <v>0</v>
      </c>
      <c r="L129" s="894">
        <f t="shared" si="24"/>
        <v>0</v>
      </c>
      <c r="M129" s="894">
        <f>'[1]FAR No. 1.A (Detailed)'!AB127</f>
        <v>0</v>
      </c>
      <c r="N129" s="894">
        <f>'[1]FAR No. 1.A (Detailed)'!AF127</f>
        <v>0</v>
      </c>
      <c r="O129" s="894">
        <f>'[1]FAR No. 1.A (Detailed)'!AJ127</f>
        <v>0</v>
      </c>
      <c r="P129" s="894">
        <f>'[1]FAR No. 1.A (Detailed)'!AN127</f>
        <v>0</v>
      </c>
      <c r="Q129" s="894">
        <f t="shared" si="25"/>
        <v>0</v>
      </c>
      <c r="R129" s="894">
        <f>'[1]FAR No. 1.A (Detailed)'!AS127</f>
        <v>0</v>
      </c>
      <c r="S129" s="894">
        <f>'[1]FAR No. 1.A (Detailed)'!AW127</f>
        <v>0</v>
      </c>
      <c r="T129" s="894">
        <f>'[1]FAR No. 1.A (Detailed)'!BA127</f>
        <v>0</v>
      </c>
      <c r="U129" s="894">
        <f>'[1]FAR No. 1.A (Detailed)'!BE127</f>
        <v>0</v>
      </c>
      <c r="V129" s="894">
        <f t="shared" si="26"/>
        <v>0</v>
      </c>
      <c r="W129" s="894">
        <f t="shared" si="27"/>
        <v>0</v>
      </c>
      <c r="X129" s="894">
        <f t="shared" si="28"/>
        <v>0</v>
      </c>
      <c r="Y129" s="895">
        <f t="shared" si="29"/>
        <v>0</v>
      </c>
      <c r="Z129" s="896"/>
    </row>
    <row r="130" spans="2:26" s="856" customFormat="1">
      <c r="B130" s="675"/>
      <c r="C130" s="676" t="s">
        <v>1027</v>
      </c>
      <c r="D130" s="722" t="s">
        <v>1028</v>
      </c>
      <c r="E130" s="893">
        <f>'[1]FAR No. 1.A (Detailed)'!E128</f>
        <v>0</v>
      </c>
      <c r="F130" s="893">
        <f>'[1]FAR No. 1.A (Detailed)'!F128</f>
        <v>0</v>
      </c>
      <c r="G130" s="894">
        <f t="shared" si="23"/>
        <v>0</v>
      </c>
      <c r="H130" s="894">
        <f>'[1]FAR No. 1.A (Detailed)'!T128</f>
        <v>0</v>
      </c>
      <c r="I130" s="894">
        <f>'[1]FAR No. 1.A (Detailed)'!U128</f>
        <v>0</v>
      </c>
      <c r="J130" s="894">
        <f>'[1]FAR No. 1.A (Detailed)'!V128</f>
        <v>0</v>
      </c>
      <c r="K130" s="894">
        <f>'[1]FAR No. 1.A (Detailed)'!W128</f>
        <v>0</v>
      </c>
      <c r="L130" s="894">
        <f t="shared" si="24"/>
        <v>0</v>
      </c>
      <c r="M130" s="894">
        <f>'[1]FAR No. 1.A (Detailed)'!AB128</f>
        <v>0</v>
      </c>
      <c r="N130" s="894">
        <f>'[1]FAR No. 1.A (Detailed)'!AF128</f>
        <v>0</v>
      </c>
      <c r="O130" s="894">
        <f>'[1]FAR No. 1.A (Detailed)'!AJ128</f>
        <v>0</v>
      </c>
      <c r="P130" s="894">
        <f>'[1]FAR No. 1.A (Detailed)'!AN128</f>
        <v>0</v>
      </c>
      <c r="Q130" s="894">
        <f t="shared" si="25"/>
        <v>0</v>
      </c>
      <c r="R130" s="894">
        <f>'[1]FAR No. 1.A (Detailed)'!AS128</f>
        <v>0</v>
      </c>
      <c r="S130" s="894">
        <f>'[1]FAR No. 1.A (Detailed)'!AW128</f>
        <v>0</v>
      </c>
      <c r="T130" s="894">
        <f>'[1]FAR No. 1.A (Detailed)'!BA128</f>
        <v>0</v>
      </c>
      <c r="U130" s="894">
        <f>'[1]FAR No. 1.A (Detailed)'!BE128</f>
        <v>0</v>
      </c>
      <c r="V130" s="894">
        <f t="shared" si="26"/>
        <v>0</v>
      </c>
      <c r="W130" s="894">
        <f t="shared" si="27"/>
        <v>0</v>
      </c>
      <c r="X130" s="894">
        <f t="shared" si="28"/>
        <v>0</v>
      </c>
      <c r="Y130" s="895">
        <f t="shared" si="29"/>
        <v>0</v>
      </c>
      <c r="Z130" s="896"/>
    </row>
    <row r="131" spans="2:26" s="856" customFormat="1" ht="19.5" thickBot="1">
      <c r="B131" s="710"/>
      <c r="C131" s="689" t="s">
        <v>639</v>
      </c>
      <c r="D131" s="723" t="s">
        <v>1029</v>
      </c>
      <c r="E131" s="893">
        <f>'[1]FAR No. 1.A (Detailed)'!E129</f>
        <v>0</v>
      </c>
      <c r="F131" s="893">
        <f>'[1]FAR No. 1.A (Detailed)'!F129</f>
        <v>0</v>
      </c>
      <c r="G131" s="894">
        <f t="shared" si="23"/>
        <v>0</v>
      </c>
      <c r="H131" s="894">
        <f>'[1]FAR No. 1.A (Detailed)'!T129</f>
        <v>0</v>
      </c>
      <c r="I131" s="894">
        <f>'[1]FAR No. 1.A (Detailed)'!U129</f>
        <v>0</v>
      </c>
      <c r="J131" s="894">
        <f>'[1]FAR No. 1.A (Detailed)'!V129</f>
        <v>0</v>
      </c>
      <c r="K131" s="894">
        <f>'[1]FAR No. 1.A (Detailed)'!W129</f>
        <v>0</v>
      </c>
      <c r="L131" s="894">
        <f t="shared" si="24"/>
        <v>0</v>
      </c>
      <c r="M131" s="894">
        <f>'[1]FAR No. 1.A (Detailed)'!AB129</f>
        <v>0</v>
      </c>
      <c r="N131" s="894">
        <f>'[1]FAR No. 1.A (Detailed)'!AF129</f>
        <v>0</v>
      </c>
      <c r="O131" s="894">
        <f>'[1]FAR No. 1.A (Detailed)'!AJ129</f>
        <v>0</v>
      </c>
      <c r="P131" s="894">
        <f>'[1]FAR No. 1.A (Detailed)'!AN129</f>
        <v>0</v>
      </c>
      <c r="Q131" s="894">
        <f t="shared" si="25"/>
        <v>0</v>
      </c>
      <c r="R131" s="894">
        <f>'[1]FAR No. 1.A (Detailed)'!AS129</f>
        <v>0</v>
      </c>
      <c r="S131" s="894">
        <f>'[1]FAR No. 1.A (Detailed)'!AW129</f>
        <v>0</v>
      </c>
      <c r="T131" s="894">
        <f>'[1]FAR No. 1.A (Detailed)'!BA129</f>
        <v>0</v>
      </c>
      <c r="U131" s="894">
        <f>'[1]FAR No. 1.A (Detailed)'!BE129</f>
        <v>0</v>
      </c>
      <c r="V131" s="894">
        <f t="shared" si="26"/>
        <v>0</v>
      </c>
      <c r="W131" s="894">
        <f t="shared" si="27"/>
        <v>0</v>
      </c>
      <c r="X131" s="894">
        <f t="shared" si="28"/>
        <v>0</v>
      </c>
      <c r="Y131" s="895">
        <f t="shared" si="29"/>
        <v>0</v>
      </c>
      <c r="Z131" s="896"/>
    </row>
    <row r="132" spans="2:26" s="856" customFormat="1" ht="19.5" thickBot="1">
      <c r="B132" s="692" t="s">
        <v>1030</v>
      </c>
      <c r="C132" s="693"/>
      <c r="D132" s="715"/>
      <c r="E132" s="904">
        <f>SUM(E127:E131)</f>
        <v>0</v>
      </c>
      <c r="F132" s="904">
        <f t="shared" ref="F132:Z132" si="30">SUM(F127:F131)</f>
        <v>0</v>
      </c>
      <c r="G132" s="904">
        <f t="shared" si="30"/>
        <v>0</v>
      </c>
      <c r="H132" s="904">
        <f t="shared" si="30"/>
        <v>0</v>
      </c>
      <c r="I132" s="904">
        <f t="shared" si="30"/>
        <v>0</v>
      </c>
      <c r="J132" s="904">
        <f t="shared" si="30"/>
        <v>0</v>
      </c>
      <c r="K132" s="904">
        <f t="shared" si="30"/>
        <v>0</v>
      </c>
      <c r="L132" s="904">
        <f t="shared" si="30"/>
        <v>0</v>
      </c>
      <c r="M132" s="904">
        <f t="shared" si="30"/>
        <v>0</v>
      </c>
      <c r="N132" s="904">
        <f t="shared" si="30"/>
        <v>0</v>
      </c>
      <c r="O132" s="904">
        <f t="shared" si="30"/>
        <v>0</v>
      </c>
      <c r="P132" s="904">
        <f t="shared" si="30"/>
        <v>0</v>
      </c>
      <c r="Q132" s="904">
        <f t="shared" si="30"/>
        <v>0</v>
      </c>
      <c r="R132" s="904">
        <f t="shared" si="30"/>
        <v>0</v>
      </c>
      <c r="S132" s="904">
        <f t="shared" si="30"/>
        <v>0</v>
      </c>
      <c r="T132" s="904">
        <f t="shared" si="30"/>
        <v>0</v>
      </c>
      <c r="U132" s="904">
        <f t="shared" si="30"/>
        <v>0</v>
      </c>
      <c r="V132" s="904">
        <f t="shared" si="30"/>
        <v>0</v>
      </c>
      <c r="W132" s="904">
        <f t="shared" si="30"/>
        <v>0</v>
      </c>
      <c r="X132" s="904">
        <f t="shared" si="30"/>
        <v>0</v>
      </c>
      <c r="Y132" s="904">
        <f t="shared" si="30"/>
        <v>0</v>
      </c>
      <c r="Z132" s="905">
        <f t="shared" si="30"/>
        <v>0</v>
      </c>
    </row>
    <row r="133" spans="2:26" s="856" customFormat="1" ht="19.5" thickBot="1">
      <c r="B133" s="696"/>
      <c r="C133" s="697"/>
      <c r="D133" s="698"/>
      <c r="E133" s="893"/>
      <c r="F133" s="894"/>
      <c r="G133" s="894"/>
      <c r="H133" s="894"/>
      <c r="I133" s="894"/>
      <c r="J133" s="894"/>
      <c r="K133" s="894"/>
      <c r="L133" s="894"/>
      <c r="M133" s="894"/>
      <c r="N133" s="894"/>
      <c r="O133" s="894"/>
      <c r="P133" s="894"/>
      <c r="Q133" s="894"/>
      <c r="R133" s="894"/>
      <c r="S133" s="894"/>
      <c r="T133" s="894"/>
      <c r="U133" s="894"/>
      <c r="V133" s="894"/>
      <c r="W133" s="894"/>
      <c r="X133" s="894"/>
      <c r="Y133" s="895"/>
      <c r="Z133" s="896"/>
    </row>
    <row r="134" spans="2:26" s="856" customFormat="1" ht="19.5" thickBot="1">
      <c r="B134" s="663" t="s">
        <v>1031</v>
      </c>
      <c r="C134" s="664"/>
      <c r="D134" s="665"/>
      <c r="E134" s="906"/>
      <c r="F134" s="906"/>
      <c r="G134" s="906"/>
      <c r="H134" s="906"/>
      <c r="I134" s="906"/>
      <c r="J134" s="906"/>
      <c r="K134" s="906"/>
      <c r="L134" s="906"/>
      <c r="M134" s="906"/>
      <c r="N134" s="906"/>
      <c r="O134" s="906"/>
      <c r="P134" s="906"/>
      <c r="Q134" s="906"/>
      <c r="R134" s="906"/>
      <c r="S134" s="906"/>
      <c r="T134" s="906"/>
      <c r="U134" s="906"/>
      <c r="V134" s="906"/>
      <c r="W134" s="906"/>
      <c r="X134" s="906"/>
      <c r="Y134" s="906"/>
      <c r="Z134" s="907"/>
    </row>
    <row r="135" spans="2:26" s="856" customFormat="1">
      <c r="B135" s="729" t="s">
        <v>1032</v>
      </c>
      <c r="C135" s="730"/>
      <c r="D135" s="671"/>
      <c r="E135" s="893"/>
      <c r="F135" s="894"/>
      <c r="G135" s="894"/>
      <c r="H135" s="894"/>
      <c r="I135" s="894"/>
      <c r="J135" s="894"/>
      <c r="K135" s="894"/>
      <c r="L135" s="894"/>
      <c r="M135" s="894"/>
      <c r="N135" s="894"/>
      <c r="O135" s="894"/>
      <c r="P135" s="894"/>
      <c r="Q135" s="894"/>
      <c r="R135" s="894"/>
      <c r="S135" s="894"/>
      <c r="T135" s="894"/>
      <c r="U135" s="894"/>
      <c r="V135" s="894"/>
      <c r="W135" s="894"/>
      <c r="X135" s="894"/>
      <c r="Y135" s="895"/>
      <c r="Z135" s="896"/>
    </row>
    <row r="136" spans="2:26" s="856" customFormat="1" ht="19.5" thickBot="1">
      <c r="B136" s="710"/>
      <c r="C136" s="689" t="s">
        <v>520</v>
      </c>
      <c r="D136" s="908" t="s">
        <v>1033</v>
      </c>
      <c r="E136" s="900">
        <f>'[1]FAR No. 1.A (Detailed)'!E134</f>
        <v>5000</v>
      </c>
      <c r="F136" s="900">
        <f>'[1]FAR No. 1.A (Detailed)'!F134</f>
        <v>0</v>
      </c>
      <c r="G136" s="901">
        <f>E136+F136</f>
        <v>5000</v>
      </c>
      <c r="H136" s="901">
        <f>'[1]FAR No. 1.A (Detailed)'!T134</f>
        <v>5000</v>
      </c>
      <c r="I136" s="901">
        <f>'[1]FAR No. 1.A (Detailed)'!U134</f>
        <v>0</v>
      </c>
      <c r="J136" s="901">
        <f>'[1]FAR No. 1.A (Detailed)'!V134</f>
        <v>0</v>
      </c>
      <c r="K136" s="901">
        <f>'[1]FAR No. 1.A (Detailed)'!W134</f>
        <v>0</v>
      </c>
      <c r="L136" s="901">
        <f>H136+I136-J136+K136</f>
        <v>5000</v>
      </c>
      <c r="M136" s="901">
        <f>'[1]FAR No. 1.A (Detailed)'!AB134</f>
        <v>0</v>
      </c>
      <c r="N136" s="901">
        <f>'[1]FAR No. 1.A (Detailed)'!AF134</f>
        <v>0</v>
      </c>
      <c r="O136" s="901">
        <f>'[1]FAR No. 1.A (Detailed)'!AJ134</f>
        <v>0</v>
      </c>
      <c r="P136" s="901">
        <f>'[1]FAR No. 1.A (Detailed)'!AN134</f>
        <v>0</v>
      </c>
      <c r="Q136" s="901">
        <f>M136+N136+O136+P136</f>
        <v>0</v>
      </c>
      <c r="R136" s="901">
        <f>'[1]FAR No. 1.A (Detailed)'!AS134</f>
        <v>0</v>
      </c>
      <c r="S136" s="901">
        <f>'[1]FAR No. 1.A (Detailed)'!AW134</f>
        <v>0</v>
      </c>
      <c r="T136" s="901">
        <f>'[1]FAR No. 1.A (Detailed)'!BA134</f>
        <v>0</v>
      </c>
      <c r="U136" s="901">
        <f>'[1]FAR No. 1.A (Detailed)'!BE134</f>
        <v>0</v>
      </c>
      <c r="V136" s="901">
        <f>R136+S136+T136+U136</f>
        <v>0</v>
      </c>
      <c r="W136" s="901">
        <f>G136-L136</f>
        <v>0</v>
      </c>
      <c r="X136" s="901"/>
      <c r="Y136" s="902"/>
      <c r="Z136" s="903"/>
    </row>
    <row r="137" spans="2:26" s="856" customFormat="1" ht="19.5" thickBot="1">
      <c r="B137" s="692" t="s">
        <v>1034</v>
      </c>
      <c r="C137" s="693"/>
      <c r="D137" s="694"/>
      <c r="E137" s="904">
        <f t="shared" ref="E137:Y137" si="31">E136</f>
        <v>5000</v>
      </c>
      <c r="F137" s="904">
        <f t="shared" si="31"/>
        <v>0</v>
      </c>
      <c r="G137" s="904">
        <f t="shared" si="31"/>
        <v>5000</v>
      </c>
      <c r="H137" s="904">
        <f t="shared" si="31"/>
        <v>5000</v>
      </c>
      <c r="I137" s="904">
        <f t="shared" si="31"/>
        <v>0</v>
      </c>
      <c r="J137" s="904">
        <f t="shared" si="31"/>
        <v>0</v>
      </c>
      <c r="K137" s="904">
        <f t="shared" si="31"/>
        <v>0</v>
      </c>
      <c r="L137" s="904">
        <f t="shared" si="31"/>
        <v>5000</v>
      </c>
      <c r="M137" s="904">
        <f t="shared" si="31"/>
        <v>0</v>
      </c>
      <c r="N137" s="904">
        <f t="shared" si="31"/>
        <v>0</v>
      </c>
      <c r="O137" s="904">
        <f t="shared" si="31"/>
        <v>0</v>
      </c>
      <c r="P137" s="904">
        <f t="shared" si="31"/>
        <v>0</v>
      </c>
      <c r="Q137" s="904">
        <f t="shared" si="31"/>
        <v>0</v>
      </c>
      <c r="R137" s="904">
        <f t="shared" si="31"/>
        <v>0</v>
      </c>
      <c r="S137" s="904">
        <f t="shared" si="31"/>
        <v>0</v>
      </c>
      <c r="T137" s="904">
        <f t="shared" si="31"/>
        <v>0</v>
      </c>
      <c r="U137" s="904">
        <f t="shared" si="31"/>
        <v>0</v>
      </c>
      <c r="V137" s="904">
        <f t="shared" si="31"/>
        <v>0</v>
      </c>
      <c r="W137" s="904">
        <f t="shared" si="31"/>
        <v>0</v>
      </c>
      <c r="X137" s="904">
        <f t="shared" si="31"/>
        <v>0</v>
      </c>
      <c r="Y137" s="904">
        <f t="shared" si="31"/>
        <v>0</v>
      </c>
      <c r="Z137" s="905">
        <f>Z136</f>
        <v>0</v>
      </c>
    </row>
    <row r="138" spans="2:26" s="856" customFormat="1" ht="19.5" thickBot="1">
      <c r="B138" s="692" t="s">
        <v>1125</v>
      </c>
      <c r="C138" s="693"/>
      <c r="D138" s="694"/>
      <c r="E138" s="904">
        <f>E137+E132+E123+E46</f>
        <v>5000</v>
      </c>
      <c r="F138" s="904">
        <f t="shared" ref="F138:Z138" si="32">F137+F132+F123+F46</f>
        <v>0</v>
      </c>
      <c r="G138" s="904">
        <f t="shared" si="32"/>
        <v>5000</v>
      </c>
      <c r="H138" s="904">
        <f t="shared" si="32"/>
        <v>5000</v>
      </c>
      <c r="I138" s="904">
        <f t="shared" si="32"/>
        <v>0</v>
      </c>
      <c r="J138" s="904">
        <f t="shared" si="32"/>
        <v>0</v>
      </c>
      <c r="K138" s="904">
        <f t="shared" si="32"/>
        <v>0</v>
      </c>
      <c r="L138" s="904">
        <f t="shared" si="32"/>
        <v>5000</v>
      </c>
      <c r="M138" s="904">
        <f t="shared" si="32"/>
        <v>0</v>
      </c>
      <c r="N138" s="904">
        <f t="shared" si="32"/>
        <v>0</v>
      </c>
      <c r="O138" s="904">
        <f t="shared" si="32"/>
        <v>0</v>
      </c>
      <c r="P138" s="904">
        <f t="shared" si="32"/>
        <v>0</v>
      </c>
      <c r="Q138" s="904">
        <f t="shared" si="32"/>
        <v>0</v>
      </c>
      <c r="R138" s="904">
        <f t="shared" si="32"/>
        <v>0</v>
      </c>
      <c r="S138" s="904">
        <f t="shared" si="32"/>
        <v>0</v>
      </c>
      <c r="T138" s="904">
        <f t="shared" si="32"/>
        <v>0</v>
      </c>
      <c r="U138" s="904">
        <f t="shared" si="32"/>
        <v>0</v>
      </c>
      <c r="V138" s="904">
        <f t="shared" si="32"/>
        <v>0</v>
      </c>
      <c r="W138" s="904">
        <f t="shared" si="32"/>
        <v>0</v>
      </c>
      <c r="X138" s="904">
        <f t="shared" si="32"/>
        <v>0</v>
      </c>
      <c r="Y138" s="904">
        <f t="shared" si="32"/>
        <v>0</v>
      </c>
      <c r="Z138" s="905">
        <f t="shared" si="32"/>
        <v>0</v>
      </c>
    </row>
    <row r="139" spans="2:26" s="856" customFormat="1" ht="19.5" thickBot="1">
      <c r="B139" s="909"/>
      <c r="C139" s="910"/>
      <c r="D139" s="911"/>
      <c r="E139" s="893"/>
      <c r="F139" s="894"/>
      <c r="G139" s="894"/>
      <c r="H139" s="894"/>
      <c r="I139" s="894"/>
      <c r="J139" s="894"/>
      <c r="K139" s="894"/>
      <c r="L139" s="894"/>
      <c r="M139" s="894"/>
      <c r="N139" s="894"/>
      <c r="O139" s="894"/>
      <c r="P139" s="894"/>
      <c r="Q139" s="894"/>
      <c r="R139" s="894"/>
      <c r="S139" s="894"/>
      <c r="T139" s="894"/>
      <c r="U139" s="894"/>
      <c r="V139" s="894"/>
      <c r="W139" s="894"/>
      <c r="X139" s="894"/>
      <c r="Y139" s="895"/>
      <c r="Z139" s="896"/>
    </row>
    <row r="140" spans="2:26" s="856" customFormat="1" ht="19.5" thickBot="1">
      <c r="B140" s="663" t="s">
        <v>1047</v>
      </c>
      <c r="C140" s="664"/>
      <c r="D140" s="665"/>
      <c r="E140" s="906"/>
      <c r="F140" s="906"/>
      <c r="G140" s="906"/>
      <c r="H140" s="906"/>
      <c r="I140" s="906"/>
      <c r="J140" s="906"/>
      <c r="K140" s="906"/>
      <c r="L140" s="906"/>
      <c r="M140" s="906"/>
      <c r="N140" s="906"/>
      <c r="O140" s="906"/>
      <c r="P140" s="906"/>
      <c r="Q140" s="906"/>
      <c r="R140" s="906"/>
      <c r="S140" s="906"/>
      <c r="T140" s="906"/>
      <c r="U140" s="906"/>
      <c r="V140" s="906"/>
      <c r="W140" s="906"/>
      <c r="X140" s="906"/>
      <c r="Y140" s="906"/>
      <c r="Z140" s="907"/>
    </row>
    <row r="141" spans="2:26" s="856" customFormat="1">
      <c r="B141" s="912" t="s">
        <v>1126</v>
      </c>
      <c r="C141" s="913"/>
      <c r="D141" s="911"/>
      <c r="E141" s="893"/>
      <c r="F141" s="894"/>
      <c r="G141" s="894"/>
      <c r="H141" s="894"/>
      <c r="I141" s="894"/>
      <c r="J141" s="894"/>
      <c r="K141" s="894"/>
      <c r="L141" s="894"/>
      <c r="M141" s="894"/>
      <c r="N141" s="894"/>
      <c r="O141" s="894"/>
      <c r="P141" s="894"/>
      <c r="Q141" s="894"/>
      <c r="R141" s="894"/>
      <c r="S141" s="894"/>
      <c r="T141" s="894"/>
      <c r="U141" s="894"/>
      <c r="V141" s="894"/>
      <c r="W141" s="894"/>
      <c r="X141" s="894"/>
      <c r="Y141" s="895"/>
      <c r="Z141" s="896"/>
    </row>
    <row r="142" spans="2:26" s="856" customFormat="1">
      <c r="B142" s="914"/>
      <c r="C142" s="915" t="s">
        <v>882</v>
      </c>
      <c r="D142" s="916" t="s">
        <v>883</v>
      </c>
      <c r="E142" s="917">
        <f>'[1]FAR No. 1.A (Detailed)'!E526</f>
        <v>7087542.0899999999</v>
      </c>
      <c r="F142" s="918">
        <f>'[1]FAR No. 1.A (Detailed)'!F526</f>
        <v>0</v>
      </c>
      <c r="G142" s="918">
        <f>E142+F142</f>
        <v>7087542.0899999999</v>
      </c>
      <c r="H142" s="918">
        <f>'[1]FAR No. 1.A (Detailed)'!T526</f>
        <v>7087542.0899999999</v>
      </c>
      <c r="I142" s="918">
        <f>'[1]FAR No. 1.A (Detailed)'!U526</f>
        <v>0</v>
      </c>
      <c r="J142" s="918">
        <f>'[1]FAR No. 1.A (Detailed)'!U526</f>
        <v>0</v>
      </c>
      <c r="K142" s="918">
        <f>'[1]FAR No. 1.A (Detailed)'!V526</f>
        <v>0</v>
      </c>
      <c r="L142" s="918">
        <f>H142-I142-J142+K142</f>
        <v>7087542.0899999999</v>
      </c>
      <c r="M142" s="918">
        <f>'[1]FAR No. 1.A (Detailed)'!AB526</f>
        <v>4190580.06</v>
      </c>
      <c r="N142" s="918">
        <f>'[1]FAR No. 1.A (Detailed)'!AF526</f>
        <v>2029619.97</v>
      </c>
      <c r="O142" s="918">
        <f>'[1]FAR No. 1.A (Detailed)'!AJ526</f>
        <v>750953.04</v>
      </c>
      <c r="P142" s="918">
        <f>'[1]FAR No. 1.A (Detailed)'!AN526</f>
        <v>0</v>
      </c>
      <c r="Q142" s="918">
        <f>SUM(M142:P142)</f>
        <v>6971153.0700000003</v>
      </c>
      <c r="R142" s="918">
        <f>'[1]FAR No. 1.A (Detailed)'!AS526</f>
        <v>3879129.57</v>
      </c>
      <c r="S142" s="918">
        <f>'[1]FAR No. 1.A (Detailed)'!AW526</f>
        <v>2044536.23</v>
      </c>
      <c r="T142" s="918">
        <f>'[1]FAR No. 1.A (Detailed)'!BA526</f>
        <v>353045.70999999996</v>
      </c>
      <c r="U142" s="918">
        <f>'[1]FAR No. 1.A (Detailed)'!BE526</f>
        <v>0</v>
      </c>
      <c r="V142" s="918">
        <f>SUM(R142:U142)</f>
        <v>6276711.5099999998</v>
      </c>
      <c r="W142" s="918">
        <f>G142-L142</f>
        <v>0</v>
      </c>
      <c r="X142" s="918">
        <f>L142-Q142</f>
        <v>116389.01999999955</v>
      </c>
      <c r="Y142" s="919">
        <f>Q142-V142</f>
        <v>694441.56000000052</v>
      </c>
      <c r="Z142" s="920"/>
    </row>
    <row r="143" spans="2:26" s="856" customFormat="1">
      <c r="B143" s="921" t="s">
        <v>1127</v>
      </c>
      <c r="C143" s="922"/>
      <c r="D143" s="923"/>
      <c r="E143" s="917"/>
      <c r="F143" s="918"/>
      <c r="G143" s="918"/>
      <c r="H143" s="918"/>
      <c r="I143" s="918"/>
      <c r="J143" s="918"/>
      <c r="K143" s="918"/>
      <c r="L143" s="918"/>
      <c r="M143" s="918"/>
      <c r="N143" s="918"/>
      <c r="O143" s="918"/>
      <c r="P143" s="918"/>
      <c r="Q143" s="918"/>
      <c r="R143" s="918"/>
      <c r="S143" s="918"/>
      <c r="T143" s="918"/>
      <c r="U143" s="918"/>
      <c r="V143" s="918"/>
      <c r="W143" s="918"/>
      <c r="X143" s="918"/>
      <c r="Y143" s="919"/>
      <c r="Z143" s="920"/>
    </row>
    <row r="144" spans="2:26" s="856" customFormat="1">
      <c r="B144" s="914"/>
      <c r="C144" s="915" t="s">
        <v>885</v>
      </c>
      <c r="D144" s="916" t="s">
        <v>886</v>
      </c>
      <c r="E144" s="917">
        <f>'[1]FAR No. 1.A (Detailed)'!E528</f>
        <v>523818.18</v>
      </c>
      <c r="F144" s="918">
        <f>'[1]FAR No. 1.A (Detailed)'!F528</f>
        <v>0</v>
      </c>
      <c r="G144" s="918">
        <f t="shared" ref="G144:G164" si="33">E144+F144</f>
        <v>523818.18</v>
      </c>
      <c r="H144" s="918">
        <f>'[1]FAR No. 1.A (Detailed)'!T528</f>
        <v>523818.18</v>
      </c>
      <c r="I144" s="918">
        <f>'[1]FAR No. 1.A (Detailed)'!U528</f>
        <v>0</v>
      </c>
      <c r="J144" s="918">
        <f>'[1]FAR No. 1.A (Detailed)'!U528</f>
        <v>0</v>
      </c>
      <c r="K144" s="918">
        <f>'[1]FAR No. 1.A (Detailed)'!V528</f>
        <v>0</v>
      </c>
      <c r="L144" s="918">
        <f t="shared" ref="L144:L164" si="34">H144-I144-J144+K144</f>
        <v>523818.18</v>
      </c>
      <c r="M144" s="918">
        <f>'[1]FAR No. 1.A (Detailed)'!AB528</f>
        <v>306000</v>
      </c>
      <c r="N144" s="918">
        <f>'[1]FAR No. 1.A (Detailed)'!AF528</f>
        <v>150000</v>
      </c>
      <c r="O144" s="918">
        <f>'[1]FAR No. 1.A (Detailed)'!AJ528</f>
        <v>53000</v>
      </c>
      <c r="P144" s="918">
        <f>'[1]FAR No. 1.A (Detailed)'!AN528</f>
        <v>0</v>
      </c>
      <c r="Q144" s="918">
        <f t="shared" ref="Q144:Q164" si="35">SUM(M144:P144)</f>
        <v>509000</v>
      </c>
      <c r="R144" s="918">
        <f>'[1]FAR No. 1.A (Detailed)'!AS528</f>
        <v>300000</v>
      </c>
      <c r="S144" s="918">
        <f>'[1]FAR No. 1.A (Detailed)'!AW528</f>
        <v>150000</v>
      </c>
      <c r="T144" s="918">
        <f>'[1]FAR No. 1.A (Detailed)'!BA528</f>
        <v>1000</v>
      </c>
      <c r="U144" s="918">
        <f>'[1]FAR No. 1.A (Detailed)'!BE528</f>
        <v>0</v>
      </c>
      <c r="V144" s="918">
        <f t="shared" ref="V144:V164" si="36">SUM(R144:U144)</f>
        <v>451000</v>
      </c>
      <c r="W144" s="918">
        <f t="shared" ref="W144:W164" si="37">G144-L144</f>
        <v>0</v>
      </c>
      <c r="X144" s="918">
        <f t="shared" ref="X144:X164" si="38">L144-Q144</f>
        <v>14818.179999999993</v>
      </c>
      <c r="Y144" s="919">
        <f t="shared" ref="Y144:Y164" si="39">Q144-V144</f>
        <v>58000</v>
      </c>
      <c r="Z144" s="920"/>
    </row>
    <row r="145" spans="2:26" s="856" customFormat="1">
      <c r="B145" s="924"/>
      <c r="C145" s="611" t="s">
        <v>887</v>
      </c>
      <c r="D145" s="916" t="s">
        <v>888</v>
      </c>
      <c r="E145" s="917">
        <f>'[1]FAR No. 1.A (Detailed)'!E529</f>
        <v>50000</v>
      </c>
      <c r="F145" s="918">
        <f>'[1]FAR No. 1.A (Detailed)'!F529</f>
        <v>0</v>
      </c>
      <c r="G145" s="918">
        <f t="shared" si="33"/>
        <v>50000</v>
      </c>
      <c r="H145" s="918">
        <f>'[1]FAR No. 1.A (Detailed)'!T529</f>
        <v>50000</v>
      </c>
      <c r="I145" s="918">
        <f>'[1]FAR No. 1.A (Detailed)'!U529</f>
        <v>0</v>
      </c>
      <c r="J145" s="918">
        <f>'[1]FAR No. 1.A (Detailed)'!U529</f>
        <v>0</v>
      </c>
      <c r="K145" s="918">
        <f>'[1]FAR No. 1.A (Detailed)'!V529</f>
        <v>0</v>
      </c>
      <c r="L145" s="918">
        <f t="shared" si="34"/>
        <v>50000</v>
      </c>
      <c r="M145" s="918">
        <f>'[1]FAR No. 1.A (Detailed)'!AB529</f>
        <v>30000</v>
      </c>
      <c r="N145" s="918">
        <f>'[1]FAR No. 1.A (Detailed)'!AF529</f>
        <v>15000</v>
      </c>
      <c r="O145" s="918">
        <f>'[1]FAR No. 1.A (Detailed)'!AJ529</f>
        <v>5000</v>
      </c>
      <c r="P145" s="918">
        <f>'[1]FAR No. 1.A (Detailed)'!AN529</f>
        <v>0</v>
      </c>
      <c r="Q145" s="918">
        <f t="shared" si="35"/>
        <v>50000</v>
      </c>
      <c r="R145" s="918">
        <f>'[1]FAR No. 1.A (Detailed)'!AS529</f>
        <v>30000</v>
      </c>
      <c r="S145" s="918">
        <f>'[1]FAR No. 1.A (Detailed)'!AW529</f>
        <v>15000</v>
      </c>
      <c r="T145" s="918">
        <f>'[1]FAR No. 1.A (Detailed)'!BA529</f>
        <v>0</v>
      </c>
      <c r="U145" s="918">
        <f>'[1]FAR No. 1.A (Detailed)'!BE529</f>
        <v>0</v>
      </c>
      <c r="V145" s="918">
        <f t="shared" si="36"/>
        <v>45000</v>
      </c>
      <c r="W145" s="918">
        <f t="shared" si="37"/>
        <v>0</v>
      </c>
      <c r="X145" s="918">
        <f t="shared" si="38"/>
        <v>0</v>
      </c>
      <c r="Y145" s="919">
        <f t="shared" si="39"/>
        <v>5000</v>
      </c>
      <c r="Z145" s="920"/>
    </row>
    <row r="146" spans="2:26" s="856" customFormat="1">
      <c r="B146" s="914"/>
      <c r="C146" s="915" t="s">
        <v>140</v>
      </c>
      <c r="D146" s="916" t="s">
        <v>889</v>
      </c>
      <c r="E146" s="917">
        <f>'[1]FAR No. 1.A (Detailed)'!E530</f>
        <v>50000</v>
      </c>
      <c r="F146" s="918">
        <f>'[1]FAR No. 1.A (Detailed)'!F530</f>
        <v>0</v>
      </c>
      <c r="G146" s="918">
        <f t="shared" si="33"/>
        <v>50000</v>
      </c>
      <c r="H146" s="918">
        <f>'[1]FAR No. 1.A (Detailed)'!T530</f>
        <v>50000</v>
      </c>
      <c r="I146" s="918">
        <f>'[1]FAR No. 1.A (Detailed)'!U530</f>
        <v>0</v>
      </c>
      <c r="J146" s="918">
        <f>'[1]FAR No. 1.A (Detailed)'!U530</f>
        <v>0</v>
      </c>
      <c r="K146" s="918">
        <f>'[1]FAR No. 1.A (Detailed)'!V530</f>
        <v>0</v>
      </c>
      <c r="L146" s="918">
        <f t="shared" si="34"/>
        <v>50000</v>
      </c>
      <c r="M146" s="918">
        <f>'[1]FAR No. 1.A (Detailed)'!AB530</f>
        <v>30000</v>
      </c>
      <c r="N146" s="918">
        <f>'[1]FAR No. 1.A (Detailed)'!AF530</f>
        <v>15000</v>
      </c>
      <c r="O146" s="918">
        <f>'[1]FAR No. 1.A (Detailed)'!AJ530</f>
        <v>5000</v>
      </c>
      <c r="P146" s="918">
        <f>'[1]FAR No. 1.A (Detailed)'!AN530</f>
        <v>0</v>
      </c>
      <c r="Q146" s="918">
        <f t="shared" si="35"/>
        <v>50000</v>
      </c>
      <c r="R146" s="918">
        <f>'[1]FAR No. 1.A (Detailed)'!AS530</f>
        <v>30000</v>
      </c>
      <c r="S146" s="918">
        <f>'[1]FAR No. 1.A (Detailed)'!AW530</f>
        <v>15000</v>
      </c>
      <c r="T146" s="918">
        <f>'[1]FAR No. 1.A (Detailed)'!BA530</f>
        <v>0</v>
      </c>
      <c r="U146" s="918">
        <f>'[1]FAR No. 1.A (Detailed)'!BE530</f>
        <v>0</v>
      </c>
      <c r="V146" s="918">
        <f t="shared" si="36"/>
        <v>45000</v>
      </c>
      <c r="W146" s="918">
        <f t="shared" si="37"/>
        <v>0</v>
      </c>
      <c r="X146" s="918">
        <f t="shared" si="38"/>
        <v>0</v>
      </c>
      <c r="Y146" s="919">
        <f t="shared" si="39"/>
        <v>5000</v>
      </c>
      <c r="Z146" s="920"/>
    </row>
    <row r="147" spans="2:26" s="856" customFormat="1">
      <c r="B147" s="921" t="s">
        <v>890</v>
      </c>
      <c r="C147" s="922"/>
      <c r="D147" s="923"/>
      <c r="E147" s="917"/>
      <c r="F147" s="918"/>
      <c r="G147" s="918"/>
      <c r="H147" s="918"/>
      <c r="I147" s="918"/>
      <c r="J147" s="918"/>
      <c r="K147" s="918"/>
      <c r="L147" s="918"/>
      <c r="M147" s="918"/>
      <c r="N147" s="918"/>
      <c r="O147" s="918"/>
      <c r="P147" s="918"/>
      <c r="Q147" s="918"/>
      <c r="R147" s="918"/>
      <c r="S147" s="918"/>
      <c r="T147" s="918"/>
      <c r="U147" s="918"/>
      <c r="V147" s="918"/>
      <c r="W147" s="918"/>
      <c r="X147" s="918"/>
      <c r="Y147" s="919"/>
      <c r="Z147" s="920"/>
    </row>
    <row r="148" spans="2:26" s="856" customFormat="1">
      <c r="B148" s="914"/>
      <c r="C148" s="915" t="s">
        <v>891</v>
      </c>
      <c r="D148" s="916" t="s">
        <v>892</v>
      </c>
      <c r="E148" s="917">
        <f>'[1]FAR No. 1.A (Detailed)'!E532</f>
        <v>130000</v>
      </c>
      <c r="F148" s="918">
        <f>'[1]FAR No. 1.A (Detailed)'!F532</f>
        <v>0</v>
      </c>
      <c r="G148" s="918">
        <f t="shared" si="33"/>
        <v>130000</v>
      </c>
      <c r="H148" s="918">
        <f>'[1]FAR No. 1.A (Detailed)'!T532</f>
        <v>130000</v>
      </c>
      <c r="I148" s="918">
        <f>'[1]FAR No. 1.A (Detailed)'!U532</f>
        <v>0</v>
      </c>
      <c r="J148" s="918">
        <f>'[1]FAR No. 1.A (Detailed)'!U532</f>
        <v>0</v>
      </c>
      <c r="K148" s="918">
        <f>'[1]FAR No. 1.A (Detailed)'!V532</f>
        <v>0</v>
      </c>
      <c r="L148" s="918">
        <f t="shared" si="34"/>
        <v>130000</v>
      </c>
      <c r="M148" s="918">
        <f>'[1]FAR No. 1.A (Detailed)'!AB532</f>
        <v>130000</v>
      </c>
      <c r="N148" s="918">
        <f>'[1]FAR No. 1.A (Detailed)'!AF532</f>
        <v>0</v>
      </c>
      <c r="O148" s="918">
        <f>'[1]FAR No. 1.A (Detailed)'!AJ532</f>
        <v>0</v>
      </c>
      <c r="P148" s="918">
        <f>'[1]FAR No. 1.A (Detailed)'!AN532</f>
        <v>0</v>
      </c>
      <c r="Q148" s="918">
        <f t="shared" si="35"/>
        <v>130000</v>
      </c>
      <c r="R148" s="918">
        <f>'[1]FAR No. 1.A (Detailed)'!AS532</f>
        <v>130000</v>
      </c>
      <c r="S148" s="918">
        <f>'[1]FAR No. 1.A (Detailed)'!AW532</f>
        <v>0</v>
      </c>
      <c r="T148" s="918">
        <f>'[1]FAR No. 1.A (Detailed)'!BA532</f>
        <v>0</v>
      </c>
      <c r="U148" s="918">
        <f>'[1]FAR No. 1.A (Detailed)'!BE532</f>
        <v>0</v>
      </c>
      <c r="V148" s="918">
        <f t="shared" si="36"/>
        <v>130000</v>
      </c>
      <c r="W148" s="918">
        <f t="shared" si="37"/>
        <v>0</v>
      </c>
      <c r="X148" s="918">
        <f t="shared" si="38"/>
        <v>0</v>
      </c>
      <c r="Y148" s="919">
        <f t="shared" si="39"/>
        <v>0</v>
      </c>
      <c r="Z148" s="920"/>
    </row>
    <row r="149" spans="2:26" s="856" customFormat="1">
      <c r="B149" s="921" t="s">
        <v>893</v>
      </c>
      <c r="C149" s="922"/>
      <c r="D149" s="923"/>
      <c r="E149" s="917"/>
      <c r="F149" s="918"/>
      <c r="G149" s="918"/>
      <c r="H149" s="918"/>
      <c r="I149" s="918"/>
      <c r="J149" s="918"/>
      <c r="K149" s="918"/>
      <c r="L149" s="918"/>
      <c r="M149" s="918"/>
      <c r="N149" s="918"/>
      <c r="O149" s="918"/>
      <c r="P149" s="918"/>
      <c r="Q149" s="918"/>
      <c r="R149" s="918"/>
      <c r="S149" s="918"/>
      <c r="T149" s="918"/>
      <c r="U149" s="918"/>
      <c r="V149" s="918"/>
      <c r="W149" s="918"/>
      <c r="X149" s="918"/>
      <c r="Y149" s="919"/>
      <c r="Z149" s="920"/>
    </row>
    <row r="150" spans="2:26" s="856" customFormat="1">
      <c r="B150" s="914"/>
      <c r="C150" s="915" t="s">
        <v>894</v>
      </c>
      <c r="D150" s="916" t="s">
        <v>895</v>
      </c>
      <c r="E150" s="917">
        <f>'[1]FAR No. 1.A (Detailed)'!E534</f>
        <v>694757</v>
      </c>
      <c r="F150" s="918">
        <f>'[1]FAR No. 1.A (Detailed)'!F534</f>
        <v>0</v>
      </c>
      <c r="G150" s="918">
        <f t="shared" si="33"/>
        <v>694757</v>
      </c>
      <c r="H150" s="918">
        <f>'[1]FAR No. 1.A (Detailed)'!T534</f>
        <v>694757</v>
      </c>
      <c r="I150" s="918">
        <f>'[1]FAR No. 1.A (Detailed)'!U534</f>
        <v>0</v>
      </c>
      <c r="J150" s="918">
        <f>'[1]FAR No. 1.A (Detailed)'!U534</f>
        <v>0</v>
      </c>
      <c r="K150" s="918">
        <f>'[1]FAR No. 1.A (Detailed)'!V534</f>
        <v>0</v>
      </c>
      <c r="L150" s="918">
        <f t="shared" si="34"/>
        <v>694757</v>
      </c>
      <c r="M150" s="918">
        <f>'[1]FAR No. 1.A (Detailed)'!AB534</f>
        <v>0</v>
      </c>
      <c r="N150" s="918">
        <f>'[1]FAR No. 1.A (Detailed)'!AF534</f>
        <v>676540</v>
      </c>
      <c r="O150" s="918">
        <f>'[1]FAR No. 1.A (Detailed)'!AJ534</f>
        <v>0</v>
      </c>
      <c r="P150" s="918">
        <f>'[1]FAR No. 1.A (Detailed)'!AN534</f>
        <v>0</v>
      </c>
      <c r="Q150" s="918">
        <f t="shared" si="35"/>
        <v>676540</v>
      </c>
      <c r="R150" s="918">
        <f>'[1]FAR No. 1.A (Detailed)'!AS534</f>
        <v>0</v>
      </c>
      <c r="S150" s="918">
        <f>'[1]FAR No. 1.A (Detailed)'!AW534</f>
        <v>676540</v>
      </c>
      <c r="T150" s="918">
        <f>'[1]FAR No. 1.A (Detailed)'!BA534</f>
        <v>0</v>
      </c>
      <c r="U150" s="918">
        <f>'[1]FAR No. 1.A (Detailed)'!BE534</f>
        <v>0</v>
      </c>
      <c r="V150" s="918">
        <f t="shared" si="36"/>
        <v>676540</v>
      </c>
      <c r="W150" s="918">
        <f t="shared" si="37"/>
        <v>0</v>
      </c>
      <c r="X150" s="918">
        <f t="shared" si="38"/>
        <v>18217</v>
      </c>
      <c r="Y150" s="919">
        <f t="shared" si="39"/>
        <v>0</v>
      </c>
      <c r="Z150" s="920"/>
    </row>
    <row r="151" spans="2:26" s="856" customFormat="1">
      <c r="B151" s="921" t="s">
        <v>896</v>
      </c>
      <c r="C151" s="922"/>
      <c r="D151" s="923"/>
      <c r="E151" s="917"/>
      <c r="F151" s="918"/>
      <c r="G151" s="918"/>
      <c r="H151" s="918"/>
      <c r="I151" s="918"/>
      <c r="J151" s="918"/>
      <c r="K151" s="918"/>
      <c r="L151" s="918"/>
      <c r="M151" s="918"/>
      <c r="N151" s="918"/>
      <c r="O151" s="918"/>
      <c r="P151" s="918"/>
      <c r="Q151" s="918"/>
      <c r="R151" s="918"/>
      <c r="S151" s="918"/>
      <c r="T151" s="918"/>
      <c r="U151" s="918"/>
      <c r="V151" s="918"/>
      <c r="W151" s="918"/>
      <c r="X151" s="918"/>
      <c r="Y151" s="919"/>
      <c r="Z151" s="920"/>
    </row>
    <row r="152" spans="2:26" s="856" customFormat="1">
      <c r="B152" s="925"/>
      <c r="C152" s="915" t="s">
        <v>897</v>
      </c>
      <c r="D152" s="916" t="s">
        <v>898</v>
      </c>
      <c r="E152" s="917">
        <f>'[1]FAR No. 1.A (Detailed)'!E536</f>
        <v>130000</v>
      </c>
      <c r="F152" s="918">
        <f>'[1]FAR No. 1.A (Detailed)'!F536</f>
        <v>0</v>
      </c>
      <c r="G152" s="918">
        <f t="shared" si="33"/>
        <v>130000</v>
      </c>
      <c r="H152" s="918">
        <f>'[1]FAR No. 1.A (Detailed)'!T536</f>
        <v>130000</v>
      </c>
      <c r="I152" s="918">
        <f>'[1]FAR No. 1.A (Detailed)'!U536</f>
        <v>0</v>
      </c>
      <c r="J152" s="918">
        <f>'[1]FAR No. 1.A (Detailed)'!U536</f>
        <v>0</v>
      </c>
      <c r="K152" s="918">
        <f>'[1]FAR No. 1.A (Detailed)'!V536</f>
        <v>0</v>
      </c>
      <c r="L152" s="918">
        <f t="shared" si="34"/>
        <v>130000</v>
      </c>
      <c r="M152" s="918">
        <f>'[1]FAR No. 1.A (Detailed)'!AB536</f>
        <v>0</v>
      </c>
      <c r="N152" s="918">
        <f>'[1]FAR No. 1.A (Detailed)'!AF536</f>
        <v>125000</v>
      </c>
      <c r="O152" s="918">
        <f>'[1]FAR No. 1.A (Detailed)'!AJ536</f>
        <v>0</v>
      </c>
      <c r="P152" s="918">
        <f>'[1]FAR No. 1.A (Detailed)'!AN536</f>
        <v>0</v>
      </c>
      <c r="Q152" s="918">
        <f t="shared" si="35"/>
        <v>125000</v>
      </c>
      <c r="R152" s="918">
        <f>'[1]FAR No. 1.A (Detailed)'!AS536</f>
        <v>0</v>
      </c>
      <c r="S152" s="918">
        <f>'[1]FAR No. 1.A (Detailed)'!AW536</f>
        <v>125000</v>
      </c>
      <c r="T152" s="918">
        <f>'[1]FAR No. 1.A (Detailed)'!BA536</f>
        <v>0</v>
      </c>
      <c r="U152" s="918">
        <f>'[1]FAR No. 1.A (Detailed)'!BE536</f>
        <v>0</v>
      </c>
      <c r="V152" s="918">
        <f t="shared" si="36"/>
        <v>125000</v>
      </c>
      <c r="W152" s="918">
        <f t="shared" si="37"/>
        <v>0</v>
      </c>
      <c r="X152" s="918">
        <f t="shared" si="38"/>
        <v>5000</v>
      </c>
      <c r="Y152" s="919">
        <f t="shared" si="39"/>
        <v>0</v>
      </c>
      <c r="Z152" s="920"/>
    </row>
    <row r="153" spans="2:26" s="856" customFormat="1">
      <c r="B153" s="921" t="s">
        <v>899</v>
      </c>
      <c r="C153" s="611"/>
      <c r="D153" s="916"/>
      <c r="E153" s="917"/>
      <c r="F153" s="918"/>
      <c r="G153" s="918"/>
      <c r="H153" s="918"/>
      <c r="I153" s="918"/>
      <c r="J153" s="918"/>
      <c r="K153" s="918"/>
      <c r="L153" s="918"/>
      <c r="M153" s="918"/>
      <c r="N153" s="918"/>
      <c r="O153" s="918"/>
      <c r="P153" s="918"/>
      <c r="Q153" s="918"/>
      <c r="R153" s="918"/>
      <c r="S153" s="918"/>
      <c r="T153" s="918"/>
      <c r="U153" s="918"/>
      <c r="V153" s="918"/>
      <c r="W153" s="918"/>
      <c r="X153" s="918"/>
      <c r="Y153" s="919"/>
      <c r="Z153" s="920"/>
    </row>
    <row r="154" spans="2:26" s="856" customFormat="1">
      <c r="B154" s="925"/>
      <c r="C154" s="915" t="s">
        <v>900</v>
      </c>
      <c r="D154" s="916" t="s">
        <v>901</v>
      </c>
      <c r="E154" s="917">
        <f>'[1]FAR No. 1.A (Detailed)'!E538</f>
        <v>0</v>
      </c>
      <c r="F154" s="918">
        <f>'[1]FAR No. 1.A (Detailed)'!F538</f>
        <v>0</v>
      </c>
      <c r="G154" s="918">
        <f t="shared" si="33"/>
        <v>0</v>
      </c>
      <c r="H154" s="918">
        <f>'[1]FAR No. 1.A (Detailed)'!T538</f>
        <v>0</v>
      </c>
      <c r="I154" s="918">
        <f>'[1]FAR No. 1.A (Detailed)'!U538</f>
        <v>0</v>
      </c>
      <c r="J154" s="918">
        <f>'[1]FAR No. 1.A (Detailed)'!U538</f>
        <v>0</v>
      </c>
      <c r="K154" s="918">
        <f>'[1]FAR No. 1.A (Detailed)'!V538</f>
        <v>0</v>
      </c>
      <c r="L154" s="918">
        <f t="shared" si="34"/>
        <v>0</v>
      </c>
      <c r="M154" s="918">
        <f>'[1]FAR No. 1.A (Detailed)'!AB538</f>
        <v>0</v>
      </c>
      <c r="N154" s="918">
        <f>'[1]FAR No. 1.A (Detailed)'!AF538</f>
        <v>0</v>
      </c>
      <c r="O154" s="918">
        <f>'[1]FAR No. 1.A (Detailed)'!AJ538</f>
        <v>0</v>
      </c>
      <c r="P154" s="918">
        <f>'[1]FAR No. 1.A (Detailed)'!AN538</f>
        <v>0</v>
      </c>
      <c r="Q154" s="918">
        <f t="shared" si="35"/>
        <v>0</v>
      </c>
      <c r="R154" s="918">
        <f>'[1]FAR No. 1.A (Detailed)'!AS538</f>
        <v>0</v>
      </c>
      <c r="S154" s="918">
        <f>'[1]FAR No. 1.A (Detailed)'!AW538</f>
        <v>0</v>
      </c>
      <c r="T154" s="918">
        <f>'[1]FAR No. 1.A (Detailed)'!BA538</f>
        <v>0</v>
      </c>
      <c r="U154" s="918">
        <f>'[1]FAR No. 1.A (Detailed)'!BE538</f>
        <v>0</v>
      </c>
      <c r="V154" s="918">
        <f t="shared" si="36"/>
        <v>0</v>
      </c>
      <c r="W154" s="918">
        <f t="shared" si="37"/>
        <v>0</v>
      </c>
      <c r="X154" s="918">
        <f t="shared" si="38"/>
        <v>0</v>
      </c>
      <c r="Y154" s="919">
        <f t="shared" si="39"/>
        <v>0</v>
      </c>
      <c r="Z154" s="920"/>
    </row>
    <row r="155" spans="2:26" s="856" customFormat="1">
      <c r="B155" s="926"/>
      <c r="C155" s="611" t="s">
        <v>902</v>
      </c>
      <c r="D155" s="916" t="s">
        <v>903</v>
      </c>
      <c r="E155" s="917">
        <f>'[1]FAR No. 1.A (Detailed)'!E539</f>
        <v>130000</v>
      </c>
      <c r="F155" s="918">
        <f>'[1]FAR No. 1.A (Detailed)'!F539</f>
        <v>0</v>
      </c>
      <c r="G155" s="918">
        <f t="shared" si="33"/>
        <v>130000</v>
      </c>
      <c r="H155" s="918">
        <f>'[1]FAR No. 1.A (Detailed)'!T539</f>
        <v>130000</v>
      </c>
      <c r="I155" s="918">
        <f>'[1]FAR No. 1.A (Detailed)'!U539</f>
        <v>0</v>
      </c>
      <c r="J155" s="918">
        <f>'[1]FAR No. 1.A (Detailed)'!U539</f>
        <v>0</v>
      </c>
      <c r="K155" s="918">
        <f>'[1]FAR No. 1.A (Detailed)'!V539</f>
        <v>0</v>
      </c>
      <c r="L155" s="918">
        <f t="shared" si="34"/>
        <v>130000</v>
      </c>
      <c r="M155" s="918">
        <f>'[1]FAR No. 1.A (Detailed)'!AB539</f>
        <v>0</v>
      </c>
      <c r="N155" s="918">
        <f>'[1]FAR No. 1.A (Detailed)'!AF539</f>
        <v>125000</v>
      </c>
      <c r="O155" s="918">
        <f>'[1]FAR No. 1.A (Detailed)'!AJ539</f>
        <v>0</v>
      </c>
      <c r="P155" s="918">
        <f>'[1]FAR No. 1.A (Detailed)'!AN539</f>
        <v>0</v>
      </c>
      <c r="Q155" s="918">
        <f t="shared" si="35"/>
        <v>125000</v>
      </c>
      <c r="R155" s="918">
        <f>'[1]FAR No. 1.A (Detailed)'!AS539</f>
        <v>0</v>
      </c>
      <c r="S155" s="918">
        <f>'[1]FAR No. 1.A (Detailed)'!AW539</f>
        <v>125000</v>
      </c>
      <c r="T155" s="918">
        <f>'[1]FAR No. 1.A (Detailed)'!BA539</f>
        <v>0</v>
      </c>
      <c r="U155" s="918">
        <f>'[1]FAR No. 1.A (Detailed)'!BE539</f>
        <v>0</v>
      </c>
      <c r="V155" s="918">
        <f t="shared" si="36"/>
        <v>125000</v>
      </c>
      <c r="W155" s="918">
        <f t="shared" si="37"/>
        <v>0</v>
      </c>
      <c r="X155" s="918">
        <f t="shared" si="38"/>
        <v>5000</v>
      </c>
      <c r="Y155" s="919">
        <f t="shared" si="39"/>
        <v>0</v>
      </c>
      <c r="Z155" s="920"/>
    </row>
    <row r="156" spans="2:26" s="856" customFormat="1">
      <c r="B156" s="925"/>
      <c r="C156" s="915" t="s">
        <v>904</v>
      </c>
      <c r="D156" s="916" t="s">
        <v>905</v>
      </c>
      <c r="E156" s="917">
        <f>'[1]FAR No. 1.A (Detailed)'!E540</f>
        <v>694757</v>
      </c>
      <c r="F156" s="918">
        <f>'[1]FAR No. 1.A (Detailed)'!F540</f>
        <v>0</v>
      </c>
      <c r="G156" s="918">
        <f t="shared" si="33"/>
        <v>694757</v>
      </c>
      <c r="H156" s="918">
        <f>'[1]FAR No. 1.A (Detailed)'!T540</f>
        <v>694757</v>
      </c>
      <c r="I156" s="918">
        <f>'[1]FAR No. 1.A (Detailed)'!U540</f>
        <v>0</v>
      </c>
      <c r="J156" s="918">
        <f>'[1]FAR No. 1.A (Detailed)'!U540</f>
        <v>0</v>
      </c>
      <c r="K156" s="918">
        <f>'[1]FAR No. 1.A (Detailed)'!V540</f>
        <v>0</v>
      </c>
      <c r="L156" s="918">
        <f t="shared" si="34"/>
        <v>694757</v>
      </c>
      <c r="M156" s="918">
        <f>'[1]FAR No. 1.A (Detailed)'!AB540</f>
        <v>694757</v>
      </c>
      <c r="N156" s="918">
        <f>'[1]FAR No. 1.A (Detailed)'!AF540</f>
        <v>0</v>
      </c>
      <c r="O156" s="918">
        <f>'[1]FAR No. 1.A (Detailed)'!AJ540</f>
        <v>0</v>
      </c>
      <c r="P156" s="918">
        <f>'[1]FAR No. 1.A (Detailed)'!AN540</f>
        <v>0</v>
      </c>
      <c r="Q156" s="918">
        <f t="shared" si="35"/>
        <v>694757</v>
      </c>
      <c r="R156" s="918">
        <f>'[1]FAR No. 1.A (Detailed)'!AS540</f>
        <v>676540</v>
      </c>
      <c r="S156" s="918">
        <f>'[1]FAR No. 1.A (Detailed)'!AW540</f>
        <v>0</v>
      </c>
      <c r="T156" s="918">
        <f>'[1]FAR No. 1.A (Detailed)'!BA540</f>
        <v>0</v>
      </c>
      <c r="U156" s="918">
        <f>'[1]FAR No. 1.A (Detailed)'!BE540</f>
        <v>0</v>
      </c>
      <c r="V156" s="918">
        <f t="shared" si="36"/>
        <v>676540</v>
      </c>
      <c r="W156" s="918">
        <f t="shared" si="37"/>
        <v>0</v>
      </c>
      <c r="X156" s="918">
        <f t="shared" si="38"/>
        <v>0</v>
      </c>
      <c r="Y156" s="919">
        <f t="shared" si="39"/>
        <v>18217</v>
      </c>
      <c r="Z156" s="920"/>
    </row>
    <row r="157" spans="2:26" s="856" customFormat="1">
      <c r="B157" s="921" t="s">
        <v>906</v>
      </c>
      <c r="C157" s="611"/>
      <c r="D157" s="916"/>
      <c r="E157" s="917"/>
      <c r="F157" s="918"/>
      <c r="G157" s="918"/>
      <c r="H157" s="918"/>
      <c r="I157" s="918"/>
      <c r="J157" s="918"/>
      <c r="K157" s="918"/>
      <c r="L157" s="918"/>
      <c r="M157" s="918"/>
      <c r="N157" s="918"/>
      <c r="O157" s="918"/>
      <c r="P157" s="918"/>
      <c r="Q157" s="918"/>
      <c r="R157" s="918"/>
      <c r="S157" s="918"/>
      <c r="T157" s="918"/>
      <c r="U157" s="918"/>
      <c r="V157" s="918"/>
      <c r="W157" s="918"/>
      <c r="X157" s="918"/>
      <c r="Y157" s="919"/>
      <c r="Z157" s="920"/>
    </row>
    <row r="158" spans="2:26" s="856" customFormat="1">
      <c r="B158" s="927"/>
      <c r="C158" s="915" t="s">
        <v>907</v>
      </c>
      <c r="D158" s="916" t="s">
        <v>908</v>
      </c>
      <c r="E158" s="917">
        <f>'[1]FAR No. 1.A (Detailed)'!E542</f>
        <v>0</v>
      </c>
      <c r="F158" s="918">
        <f>'[1]FAR No. 1.A (Detailed)'!F542</f>
        <v>0</v>
      </c>
      <c r="G158" s="918">
        <f t="shared" si="33"/>
        <v>0</v>
      </c>
      <c r="H158" s="918">
        <f>'[1]FAR No. 1.A (Detailed)'!T542</f>
        <v>0</v>
      </c>
      <c r="I158" s="918">
        <f>'[1]FAR No. 1.A (Detailed)'!U542</f>
        <v>0</v>
      </c>
      <c r="J158" s="918">
        <f>'[1]FAR No. 1.A (Detailed)'!U542</f>
        <v>0</v>
      </c>
      <c r="K158" s="918">
        <f>'[1]FAR No. 1.A (Detailed)'!V542</f>
        <v>0</v>
      </c>
      <c r="L158" s="918">
        <f t="shared" si="34"/>
        <v>0</v>
      </c>
      <c r="M158" s="918">
        <f>'[1]FAR No. 1.A (Detailed)'!AB542</f>
        <v>0</v>
      </c>
      <c r="N158" s="918">
        <f>'[1]FAR No. 1.A (Detailed)'!AF542</f>
        <v>0</v>
      </c>
      <c r="O158" s="918">
        <f>'[1]FAR No. 1.A (Detailed)'!AJ542</f>
        <v>0</v>
      </c>
      <c r="P158" s="918">
        <f>'[1]FAR No. 1.A (Detailed)'!AN542</f>
        <v>0</v>
      </c>
      <c r="Q158" s="918">
        <f t="shared" si="35"/>
        <v>0</v>
      </c>
      <c r="R158" s="918">
        <f>'[1]FAR No. 1.A (Detailed)'!AS542</f>
        <v>0</v>
      </c>
      <c r="S158" s="918">
        <f>'[1]FAR No. 1.A (Detailed)'!AW542</f>
        <v>0</v>
      </c>
      <c r="T158" s="918">
        <f>'[1]FAR No. 1.A (Detailed)'!BA542</f>
        <v>0</v>
      </c>
      <c r="U158" s="918">
        <f>'[1]FAR No. 1.A (Detailed)'!BE542</f>
        <v>0</v>
      </c>
      <c r="V158" s="918">
        <f t="shared" si="36"/>
        <v>0</v>
      </c>
      <c r="W158" s="918">
        <f t="shared" si="37"/>
        <v>0</v>
      </c>
      <c r="X158" s="918">
        <f t="shared" si="38"/>
        <v>0</v>
      </c>
      <c r="Y158" s="919">
        <f t="shared" si="39"/>
        <v>0</v>
      </c>
      <c r="Z158" s="920"/>
    </row>
    <row r="159" spans="2:26" s="856" customFormat="1">
      <c r="B159" s="926"/>
      <c r="C159" s="611" t="s">
        <v>909</v>
      </c>
      <c r="D159" s="916" t="s">
        <v>910</v>
      </c>
      <c r="E159" s="917">
        <f>'[1]FAR No. 1.A (Detailed)'!E543</f>
        <v>26200</v>
      </c>
      <c r="F159" s="918">
        <f>'[1]FAR No. 1.A (Detailed)'!F543</f>
        <v>0</v>
      </c>
      <c r="G159" s="918">
        <f t="shared" si="33"/>
        <v>26200</v>
      </c>
      <c r="H159" s="918">
        <f>'[1]FAR No. 1.A (Detailed)'!T543</f>
        <v>26200</v>
      </c>
      <c r="I159" s="918">
        <f>'[1]FAR No. 1.A (Detailed)'!U543</f>
        <v>0</v>
      </c>
      <c r="J159" s="918">
        <f>'[1]FAR No. 1.A (Detailed)'!U543</f>
        <v>0</v>
      </c>
      <c r="K159" s="918">
        <f>'[1]FAR No. 1.A (Detailed)'!V543</f>
        <v>0</v>
      </c>
      <c r="L159" s="918">
        <f t="shared" si="34"/>
        <v>26200</v>
      </c>
      <c r="M159" s="918">
        <f>'[1]FAR No. 1.A (Detailed)'!AB543</f>
        <v>15300</v>
      </c>
      <c r="N159" s="918">
        <f>'[1]FAR No. 1.A (Detailed)'!AF543</f>
        <v>7500</v>
      </c>
      <c r="O159" s="918">
        <f>'[1]FAR No. 1.A (Detailed)'!AJ543</f>
        <v>2800</v>
      </c>
      <c r="P159" s="918">
        <f>'[1]FAR No. 1.A (Detailed)'!AN543</f>
        <v>0</v>
      </c>
      <c r="Q159" s="918">
        <f t="shared" si="35"/>
        <v>25600</v>
      </c>
      <c r="R159" s="918">
        <f>'[1]FAR No. 1.A (Detailed)'!AS543</f>
        <v>15300</v>
      </c>
      <c r="S159" s="918">
        <f>'[1]FAR No. 1.A (Detailed)'!AW543</f>
        <v>7500</v>
      </c>
      <c r="T159" s="918">
        <f>'[1]FAR No. 1.A (Detailed)'!BA543</f>
        <v>0</v>
      </c>
      <c r="U159" s="918">
        <f>'[1]FAR No. 1.A (Detailed)'!BE543</f>
        <v>0</v>
      </c>
      <c r="V159" s="918">
        <f t="shared" si="36"/>
        <v>22800</v>
      </c>
      <c r="W159" s="918">
        <f t="shared" si="37"/>
        <v>0</v>
      </c>
      <c r="X159" s="918">
        <f t="shared" si="38"/>
        <v>600</v>
      </c>
      <c r="Y159" s="919">
        <f t="shared" si="39"/>
        <v>2800</v>
      </c>
      <c r="Z159" s="920"/>
    </row>
    <row r="160" spans="2:26" s="856" customFormat="1">
      <c r="B160" s="925"/>
      <c r="C160" s="915" t="s">
        <v>911</v>
      </c>
      <c r="D160" s="916" t="s">
        <v>912</v>
      </c>
      <c r="E160" s="917">
        <f>'[1]FAR No. 1.A (Detailed)'!E544</f>
        <v>79900</v>
      </c>
      <c r="F160" s="918">
        <f>'[1]FAR No. 1.A (Detailed)'!F544</f>
        <v>0</v>
      </c>
      <c r="G160" s="918">
        <f t="shared" si="33"/>
        <v>79900</v>
      </c>
      <c r="H160" s="918">
        <f>'[1]FAR No. 1.A (Detailed)'!T544</f>
        <v>79900</v>
      </c>
      <c r="I160" s="918">
        <f>'[1]FAR No. 1.A (Detailed)'!U544</f>
        <v>0</v>
      </c>
      <c r="J160" s="918">
        <f>'[1]FAR No. 1.A (Detailed)'!U544</f>
        <v>0</v>
      </c>
      <c r="K160" s="918">
        <f>'[1]FAR No. 1.A (Detailed)'!V544</f>
        <v>0</v>
      </c>
      <c r="L160" s="918">
        <f t="shared" si="34"/>
        <v>79900</v>
      </c>
      <c r="M160" s="918">
        <f>'[1]FAR No. 1.A (Detailed)'!AB544</f>
        <v>46800</v>
      </c>
      <c r="N160" s="918">
        <f>'[1]FAR No. 1.A (Detailed)'!AF544</f>
        <v>23062.5</v>
      </c>
      <c r="O160" s="918">
        <f>'[1]FAR No. 1.A (Detailed)'!AJ544</f>
        <v>8675</v>
      </c>
      <c r="P160" s="918">
        <f>'[1]FAR No. 1.A (Detailed)'!AN544</f>
        <v>0</v>
      </c>
      <c r="Q160" s="918">
        <f t="shared" si="35"/>
        <v>78537.5</v>
      </c>
      <c r="R160" s="918">
        <f>'[1]FAR No. 1.A (Detailed)'!AS544</f>
        <v>46800</v>
      </c>
      <c r="S160" s="918">
        <f>'[1]FAR No. 1.A (Detailed)'!AW544</f>
        <v>23062.5</v>
      </c>
      <c r="T160" s="918">
        <f>'[1]FAR No. 1.A (Detailed)'!BA544</f>
        <v>0</v>
      </c>
      <c r="U160" s="918">
        <f>'[1]FAR No. 1.A (Detailed)'!BE544</f>
        <v>0</v>
      </c>
      <c r="V160" s="918">
        <f t="shared" si="36"/>
        <v>69862.5</v>
      </c>
      <c r="W160" s="918">
        <f t="shared" si="37"/>
        <v>0</v>
      </c>
      <c r="X160" s="918">
        <f t="shared" si="38"/>
        <v>1362.5</v>
      </c>
      <c r="Y160" s="919">
        <f t="shared" si="39"/>
        <v>8675</v>
      </c>
      <c r="Z160" s="920"/>
    </row>
    <row r="161" spans="2:26" s="856" customFormat="1">
      <c r="B161" s="926"/>
      <c r="C161" s="611" t="s">
        <v>913</v>
      </c>
      <c r="D161" s="916" t="s">
        <v>914</v>
      </c>
      <c r="E161" s="917">
        <f>'[1]FAR No. 1.A (Detailed)'!E545</f>
        <v>26200</v>
      </c>
      <c r="F161" s="918">
        <f>'[1]FAR No. 1.A (Detailed)'!F545</f>
        <v>0</v>
      </c>
      <c r="G161" s="918">
        <f t="shared" si="33"/>
        <v>26200</v>
      </c>
      <c r="H161" s="918">
        <f>'[1]FAR No. 1.A (Detailed)'!T545</f>
        <v>26200</v>
      </c>
      <c r="I161" s="918">
        <f>'[1]FAR No. 1.A (Detailed)'!U545</f>
        <v>0</v>
      </c>
      <c r="J161" s="918">
        <f>'[1]FAR No. 1.A (Detailed)'!U545</f>
        <v>0</v>
      </c>
      <c r="K161" s="918">
        <f>'[1]FAR No. 1.A (Detailed)'!V545</f>
        <v>0</v>
      </c>
      <c r="L161" s="918">
        <f t="shared" si="34"/>
        <v>26200</v>
      </c>
      <c r="M161" s="918">
        <f>'[1]FAR No. 1.A (Detailed)'!AB545</f>
        <v>15300</v>
      </c>
      <c r="N161" s="918">
        <f>'[1]FAR No. 1.A (Detailed)'!AF545</f>
        <v>7500</v>
      </c>
      <c r="O161" s="918">
        <f>'[1]FAR No. 1.A (Detailed)'!AJ545</f>
        <v>2800</v>
      </c>
      <c r="P161" s="918">
        <f>'[1]FAR No. 1.A (Detailed)'!AN545</f>
        <v>0</v>
      </c>
      <c r="Q161" s="918">
        <f t="shared" si="35"/>
        <v>25600</v>
      </c>
      <c r="R161" s="918">
        <f>'[1]FAR No. 1.A (Detailed)'!AS545</f>
        <v>15300</v>
      </c>
      <c r="S161" s="918">
        <f>'[1]FAR No. 1.A (Detailed)'!AW545</f>
        <v>7500</v>
      </c>
      <c r="T161" s="918">
        <f>'[1]FAR No. 1.A (Detailed)'!BA545</f>
        <v>0</v>
      </c>
      <c r="U161" s="918">
        <f>'[1]FAR No. 1.A (Detailed)'!BE545</f>
        <v>0</v>
      </c>
      <c r="V161" s="918">
        <f t="shared" si="36"/>
        <v>22800</v>
      </c>
      <c r="W161" s="918">
        <f t="shared" si="37"/>
        <v>0</v>
      </c>
      <c r="X161" s="918">
        <f t="shared" si="38"/>
        <v>600</v>
      </c>
      <c r="Y161" s="919">
        <f t="shared" si="39"/>
        <v>2800</v>
      </c>
      <c r="Z161" s="920"/>
    </row>
    <row r="162" spans="2:26" s="856" customFormat="1">
      <c r="B162" s="927" t="s">
        <v>915</v>
      </c>
      <c r="C162" s="928"/>
      <c r="D162" s="929"/>
      <c r="E162" s="917"/>
      <c r="F162" s="918"/>
      <c r="G162" s="918"/>
      <c r="H162" s="918"/>
      <c r="I162" s="918"/>
      <c r="J162" s="918"/>
      <c r="K162" s="918"/>
      <c r="L162" s="918"/>
      <c r="M162" s="918"/>
      <c r="N162" s="918"/>
      <c r="O162" s="918"/>
      <c r="P162" s="918"/>
      <c r="Q162" s="918"/>
      <c r="R162" s="918"/>
      <c r="S162" s="918"/>
      <c r="T162" s="918"/>
      <c r="U162" s="918"/>
      <c r="V162" s="918"/>
      <c r="W162" s="918"/>
      <c r="X162" s="918"/>
      <c r="Y162" s="919"/>
      <c r="Z162" s="920"/>
    </row>
    <row r="163" spans="2:26" s="856" customFormat="1">
      <c r="B163" s="926"/>
      <c r="C163" s="611" t="s">
        <v>916</v>
      </c>
      <c r="D163" s="916" t="s">
        <v>917</v>
      </c>
      <c r="E163" s="917">
        <f>'[1]FAR No. 1.A (Detailed)'!E547</f>
        <v>5000</v>
      </c>
      <c r="F163" s="918">
        <f>'[1]FAR No. 1.A (Detailed)'!F547</f>
        <v>0</v>
      </c>
      <c r="G163" s="918">
        <f t="shared" si="33"/>
        <v>5000</v>
      </c>
      <c r="H163" s="918">
        <f>'[1]FAR No. 1.A (Detailed)'!T547</f>
        <v>5000</v>
      </c>
      <c r="I163" s="918">
        <f>'[1]FAR No. 1.A (Detailed)'!U547</f>
        <v>0</v>
      </c>
      <c r="J163" s="918">
        <f>'[1]FAR No. 1.A (Detailed)'!U547</f>
        <v>0</v>
      </c>
      <c r="K163" s="918">
        <f>'[1]FAR No. 1.A (Detailed)'!V547</f>
        <v>0</v>
      </c>
      <c r="L163" s="918">
        <f t="shared" si="34"/>
        <v>5000</v>
      </c>
      <c r="M163" s="918">
        <f>'[1]FAR No. 1.A (Detailed)'!AB547</f>
        <v>5000</v>
      </c>
      <c r="N163" s="918">
        <f>'[1]FAR No. 1.A (Detailed)'!AF547</f>
        <v>0</v>
      </c>
      <c r="O163" s="918">
        <f>'[1]FAR No. 1.A (Detailed)'!AJ547</f>
        <v>0</v>
      </c>
      <c r="P163" s="918">
        <f>'[1]FAR No. 1.A (Detailed)'!AN547</f>
        <v>0</v>
      </c>
      <c r="Q163" s="918">
        <f t="shared" si="35"/>
        <v>5000</v>
      </c>
      <c r="R163" s="918">
        <f>'[1]FAR No. 1.A (Detailed)'!AS547</f>
        <v>5000</v>
      </c>
      <c r="S163" s="918">
        <f>'[1]FAR No. 1.A (Detailed)'!AW547</f>
        <v>0</v>
      </c>
      <c r="T163" s="918">
        <f>'[1]FAR No. 1.A (Detailed)'!BA547</f>
        <v>0</v>
      </c>
      <c r="U163" s="918">
        <f>'[1]FAR No. 1.A (Detailed)'!BE547</f>
        <v>0</v>
      </c>
      <c r="V163" s="918">
        <f t="shared" si="36"/>
        <v>5000</v>
      </c>
      <c r="W163" s="918">
        <f t="shared" si="37"/>
        <v>0</v>
      </c>
      <c r="X163" s="918">
        <f t="shared" si="38"/>
        <v>0</v>
      </c>
      <c r="Y163" s="919">
        <f t="shared" si="39"/>
        <v>0</v>
      </c>
      <c r="Z163" s="920"/>
    </row>
    <row r="164" spans="2:26" s="856" customFormat="1" ht="19.5" thickBot="1">
      <c r="B164" s="930"/>
      <c r="C164" s="931" t="s">
        <v>186</v>
      </c>
      <c r="D164" s="932" t="s">
        <v>918</v>
      </c>
      <c r="E164" s="917">
        <f>'[1]FAR No. 1.A (Detailed)'!E548</f>
        <v>0</v>
      </c>
      <c r="F164" s="918">
        <f>'[1]FAR No. 1.A (Detailed)'!F548</f>
        <v>0</v>
      </c>
      <c r="G164" s="918">
        <f t="shared" si="33"/>
        <v>0</v>
      </c>
      <c r="H164" s="918">
        <f>'[1]FAR No. 1.A (Detailed)'!T548</f>
        <v>0</v>
      </c>
      <c r="I164" s="918">
        <f>'[1]FAR No. 1.A (Detailed)'!U548</f>
        <v>0</v>
      </c>
      <c r="J164" s="918">
        <f>'[1]FAR No. 1.A (Detailed)'!U548</f>
        <v>0</v>
      </c>
      <c r="K164" s="918">
        <f>'[1]FAR No. 1.A (Detailed)'!V548</f>
        <v>0</v>
      </c>
      <c r="L164" s="918">
        <f t="shared" si="34"/>
        <v>0</v>
      </c>
      <c r="M164" s="918">
        <f>'[1]FAR No. 1.A (Detailed)'!AB548</f>
        <v>0</v>
      </c>
      <c r="N164" s="918">
        <f>'[1]FAR No. 1.A (Detailed)'!AF548</f>
        <v>0</v>
      </c>
      <c r="O164" s="918">
        <f>'[1]FAR No. 1.A (Detailed)'!AJ548</f>
        <v>0</v>
      </c>
      <c r="P164" s="918">
        <f>'[1]FAR No. 1.A (Detailed)'!AN548</f>
        <v>0</v>
      </c>
      <c r="Q164" s="918">
        <f t="shared" si="35"/>
        <v>0</v>
      </c>
      <c r="R164" s="918">
        <f>'[1]FAR No. 1.A (Detailed)'!AS548</f>
        <v>0</v>
      </c>
      <c r="S164" s="918">
        <f>'[1]FAR No. 1.A (Detailed)'!AW548</f>
        <v>0</v>
      </c>
      <c r="T164" s="918">
        <f>'[1]FAR No. 1.A (Detailed)'!BA548</f>
        <v>0</v>
      </c>
      <c r="U164" s="918">
        <f>'[1]FAR No. 1.A (Detailed)'!BE548</f>
        <v>0</v>
      </c>
      <c r="V164" s="918">
        <f t="shared" si="36"/>
        <v>0</v>
      </c>
      <c r="W164" s="918">
        <f t="shared" si="37"/>
        <v>0</v>
      </c>
      <c r="X164" s="918">
        <f t="shared" si="38"/>
        <v>0</v>
      </c>
      <c r="Y164" s="919">
        <f t="shared" si="39"/>
        <v>0</v>
      </c>
      <c r="Z164" s="933"/>
    </row>
    <row r="165" spans="2:26" s="856" customFormat="1" ht="19.5" thickBot="1">
      <c r="B165" s="692" t="s">
        <v>1128</v>
      </c>
      <c r="C165" s="934"/>
      <c r="D165" s="935"/>
      <c r="E165" s="936">
        <f t="shared" ref="E165:G165" si="40">SUM(E142:E164)</f>
        <v>9628174.2699999996</v>
      </c>
      <c r="F165" s="936">
        <f t="shared" si="40"/>
        <v>0</v>
      </c>
      <c r="G165" s="936">
        <f t="shared" si="40"/>
        <v>9628174.2699999996</v>
      </c>
      <c r="H165" s="936">
        <f>SUM(H142:H164)</f>
        <v>9628174.2699999996</v>
      </c>
      <c r="I165" s="936">
        <f t="shared" ref="I165:Z165" si="41">SUM(I142:I164)</f>
        <v>0</v>
      </c>
      <c r="J165" s="936">
        <f t="shared" si="41"/>
        <v>0</v>
      </c>
      <c r="K165" s="936">
        <f t="shared" si="41"/>
        <v>0</v>
      </c>
      <c r="L165" s="936">
        <f t="shared" si="41"/>
        <v>9628174.2699999996</v>
      </c>
      <c r="M165" s="936">
        <f t="shared" si="41"/>
        <v>5463737.0600000005</v>
      </c>
      <c r="N165" s="936">
        <f t="shared" si="41"/>
        <v>3174222.4699999997</v>
      </c>
      <c r="O165" s="936">
        <f t="shared" si="41"/>
        <v>828228.04</v>
      </c>
      <c r="P165" s="936">
        <f t="shared" si="41"/>
        <v>0</v>
      </c>
      <c r="Q165" s="936">
        <f t="shared" si="41"/>
        <v>9466187.5700000003</v>
      </c>
      <c r="R165" s="936">
        <f t="shared" si="41"/>
        <v>5128069.57</v>
      </c>
      <c r="S165" s="936">
        <f t="shared" si="41"/>
        <v>3189138.73</v>
      </c>
      <c r="T165" s="936">
        <f t="shared" si="41"/>
        <v>354045.70999999996</v>
      </c>
      <c r="U165" s="936">
        <f t="shared" si="41"/>
        <v>0</v>
      </c>
      <c r="V165" s="936">
        <f t="shared" si="41"/>
        <v>8671254.0099999998</v>
      </c>
      <c r="W165" s="936">
        <f t="shared" si="41"/>
        <v>0</v>
      </c>
      <c r="X165" s="936">
        <f t="shared" si="41"/>
        <v>161986.69999999955</v>
      </c>
      <c r="Y165" s="936">
        <f t="shared" si="41"/>
        <v>794933.56000000052</v>
      </c>
      <c r="Z165" s="937">
        <f t="shared" si="41"/>
        <v>0</v>
      </c>
    </row>
    <row r="166" spans="2:26" s="856" customFormat="1" ht="19.5" thickBot="1">
      <c r="B166" s="924"/>
      <c r="C166" s="938"/>
      <c r="D166" s="939"/>
      <c r="E166" s="940"/>
      <c r="F166" s="940"/>
      <c r="G166" s="940"/>
      <c r="H166" s="940"/>
      <c r="I166" s="940"/>
      <c r="J166" s="940"/>
      <c r="K166" s="940"/>
      <c r="L166" s="901"/>
      <c r="M166" s="941"/>
      <c r="N166" s="940"/>
      <c r="O166" s="940"/>
      <c r="P166" s="940"/>
      <c r="Q166" s="901"/>
      <c r="R166" s="940"/>
      <c r="S166" s="940"/>
      <c r="T166" s="940"/>
      <c r="U166" s="940"/>
      <c r="V166" s="901"/>
      <c r="W166" s="901"/>
      <c r="X166" s="901"/>
      <c r="Y166" s="902"/>
      <c r="Z166" s="903"/>
    </row>
    <row r="167" spans="2:26" s="856" customFormat="1" ht="19.5" thickBot="1">
      <c r="B167" s="663" t="s">
        <v>208</v>
      </c>
      <c r="C167" s="942"/>
      <c r="D167" s="943"/>
      <c r="E167" s="944"/>
      <c r="F167" s="944"/>
      <c r="G167" s="944"/>
      <c r="H167" s="944"/>
      <c r="I167" s="944"/>
      <c r="J167" s="944"/>
      <c r="K167" s="944"/>
      <c r="L167" s="945"/>
      <c r="M167" s="946"/>
      <c r="N167" s="944"/>
      <c r="O167" s="944"/>
      <c r="P167" s="944"/>
      <c r="Q167" s="945"/>
      <c r="R167" s="944"/>
      <c r="S167" s="944"/>
      <c r="T167" s="944"/>
      <c r="U167" s="944"/>
      <c r="V167" s="945"/>
      <c r="W167" s="945"/>
      <c r="X167" s="945"/>
      <c r="Y167" s="947"/>
      <c r="Z167" s="948"/>
    </row>
    <row r="168" spans="2:26" s="856" customFormat="1">
      <c r="B168" s="949" t="s">
        <v>921</v>
      </c>
      <c r="C168" s="950"/>
      <c r="D168" s="951"/>
      <c r="E168" s="952"/>
      <c r="F168" s="953"/>
      <c r="G168" s="953"/>
      <c r="H168" s="953"/>
      <c r="I168" s="953"/>
      <c r="J168" s="953"/>
      <c r="K168" s="953"/>
      <c r="L168" s="894"/>
      <c r="M168" s="954"/>
      <c r="N168" s="953"/>
      <c r="O168" s="953"/>
      <c r="P168" s="953"/>
      <c r="Q168" s="894"/>
      <c r="R168" s="953"/>
      <c r="S168" s="953"/>
      <c r="T168" s="953"/>
      <c r="U168" s="953"/>
      <c r="V168" s="894"/>
      <c r="W168" s="894"/>
      <c r="X168" s="894"/>
      <c r="Y168" s="895"/>
      <c r="Z168" s="896"/>
    </row>
    <row r="169" spans="2:26" s="856" customFormat="1">
      <c r="B169" s="926"/>
      <c r="C169" s="611" t="s">
        <v>922</v>
      </c>
      <c r="D169" s="916" t="s">
        <v>923</v>
      </c>
      <c r="E169" s="955">
        <f>'[1]FAR No. 1.A (Detailed)'!E141+'[1]FAR No. 1.A (Detailed)'!E218+'[1]FAR No. 1.A (Detailed)'!E295+'[1]FAR No. 1.A (Detailed)'!E372+'[1]FAR No. 1.A (Detailed)'!E449+'[1]FAR No. 1.A (Detailed)'!E553+'[1]FAR No. 1.A (Detailed)'!E641+'[1]FAR No. 1.A (Detailed)'!E719+'[1]FAR No. 1.A (Detailed)'!E797</f>
        <v>2933293</v>
      </c>
      <c r="F169" s="956">
        <f>'[1]FAR No. 1.A (Detailed)'!F141+'[1]FAR No. 1.A (Detailed)'!F218+'[1]FAR No. 1.A (Detailed)'!F295+'[1]FAR No. 1.A (Detailed)'!F372+'[1]FAR No. 1.A (Detailed)'!F449+'[1]FAR No. 1.A (Detailed)'!F553+'[1]FAR No. 1.A (Detailed)'!F641+'[1]FAR No. 1.A (Detailed)'!F719+'[1]FAR No. 1.A (Detailed)'!F797</f>
        <v>0</v>
      </c>
      <c r="G169" s="956">
        <f>E169-F169</f>
        <v>2933293</v>
      </c>
      <c r="H169" s="956">
        <f>'[1]FAR No. 1.A (Detailed)'!T141+'[1]FAR No. 1.A (Detailed)'!T218+'[1]FAR No. 1.A (Detailed)'!T295+'[1]FAR No. 1.A (Detailed)'!T372+'[1]FAR No. 1.A (Detailed)'!T449+'[1]FAR No. 1.A (Detailed)'!T553+'[1]FAR No. 1.A (Detailed)'!T641+'[1]FAR No. 1.A (Detailed)'!T719+'[1]FAR No. 1.A (Detailed)'!T797</f>
        <v>2933293</v>
      </c>
      <c r="I169" s="956">
        <f>'[1]FAR No. 1.A (Detailed)'!U141+'[1]FAR No. 1.A (Detailed)'!U218+'[1]FAR No. 1.A (Detailed)'!U295+'[1]FAR No. 1.A (Detailed)'!U372+'[1]FAR No. 1.A (Detailed)'!U449+'[1]FAR No. 1.A (Detailed)'!U553+'[1]FAR No. 1.A (Detailed)'!U641+'[1]FAR No. 1.A (Detailed)'!U719+'[1]FAR No. 1.A (Detailed)'!U797</f>
        <v>0</v>
      </c>
      <c r="J169" s="956">
        <f>'[1]FAR No. 1.A (Detailed)'!V141+'[1]FAR No. 1.A (Detailed)'!V218+'[1]FAR No. 1.A (Detailed)'!V295+'[1]FAR No. 1.A (Detailed)'!V372+'[1]FAR No. 1.A (Detailed)'!V449+'[1]FAR No. 1.A (Detailed)'!V553+'[1]FAR No. 1.A (Detailed)'!V641+'[1]FAR No. 1.A (Detailed)'!V719+'[1]FAR No. 1.A (Detailed)'!V797</f>
        <v>0</v>
      </c>
      <c r="K169" s="956">
        <f>'[1]FAR No. 1.A (Detailed)'!W49+'[1]FAR No. 1.A (Detailed)'!W141+'[1]FAR No. 1.A (Detailed)'!W218+'[1]FAR No. 1.A (Detailed)'!W295+'[1]FAR No. 1.A (Detailed)'!W372+'[1]FAR No. 1.A (Detailed)'!W449+'[1]FAR No. 1.A (Detailed)'!W553+'[1]FAR No. 1.A (Detailed)'!W641+'[1]FAR No. 1.A (Detailed)'!W719+'[1]FAR No. 1.A (Detailed)'!W797</f>
        <v>0</v>
      </c>
      <c r="L169" s="918">
        <f>H169+I169-J169+K169</f>
        <v>2933293</v>
      </c>
      <c r="M169" s="957">
        <f>'[1]FAR No. 1.A (Detailed)'!AB141+'[1]FAR No. 1.A (Detailed)'!AB218+'[1]FAR No. 1.A (Detailed)'!AB295+'[1]FAR No. 1.A (Detailed)'!AB372+'[1]FAR No. 1.A (Detailed)'!AB449+'[1]FAR No. 1.A (Detailed)'!AB553+'[1]FAR No. 1.A (Detailed)'!AB641+'[1]FAR No. 1.A (Detailed)'!AB719+'[1]FAR No. 1.A (Detailed)'!AB797</f>
        <v>246210.27000000002</v>
      </c>
      <c r="N169" s="957">
        <f>'[1]FAR No. 1.A (Detailed)'!AF141+'[1]FAR No. 1.A (Detailed)'!AF218+'[1]FAR No. 1.A (Detailed)'!AF295+'[1]FAR No. 1.A (Detailed)'!AF372+'[1]FAR No. 1.A (Detailed)'!AF449+'[1]FAR No. 1.A (Detailed)'!AF553+'[1]FAR No. 1.A (Detailed)'!AF641+'[1]FAR No. 1.A (Detailed)'!AF719+'[1]FAR No. 1.A (Detailed)'!AF797</f>
        <v>2449078.7599999998</v>
      </c>
      <c r="O169" s="957">
        <f>'[1]FAR No. 1.A (Detailed)'!AJ141+'[1]FAR No. 1.A (Detailed)'!AJ218+'[1]FAR No. 1.A (Detailed)'!AJ295+'[1]FAR No. 1.A (Detailed)'!AJ372+'[1]FAR No. 1.A (Detailed)'!AJ449+'[1]FAR No. 1.A (Detailed)'!AJ553+'[1]FAR No. 1.A (Detailed)'!AJ641+'[1]FAR No. 1.A (Detailed)'!AJ719+'[1]FAR No. 1.A (Detailed)'!AJ797</f>
        <v>68656.75</v>
      </c>
      <c r="P169" s="957">
        <f>'[1]FAR No. 1.A (Detailed)'!AN141+'[1]FAR No. 1.A (Detailed)'!AN218+'[1]FAR No. 1.A (Detailed)'!AN295+'[1]FAR No. 1.A (Detailed)'!AN372+'[1]FAR No. 1.A (Detailed)'!AN449+'[1]FAR No. 1.A (Detailed)'!AN553+'[1]FAR No. 1.A (Detailed)'!AN641+'[1]FAR No. 1.A (Detailed)'!AN719+'[1]FAR No. 1.A (Detailed)'!AN797</f>
        <v>0</v>
      </c>
      <c r="Q169" s="918">
        <f>M169+N169+O169+P169</f>
        <v>2763945.78</v>
      </c>
      <c r="R169" s="957">
        <f>'[1]FAR No. 1.A (Detailed)'!AS141+'[1]FAR No. 1.A (Detailed)'!AS218+'[1]FAR No. 1.A (Detailed)'!AS295+'[1]FAR No. 1.A (Detailed)'!AS372+'[1]FAR No. 1.A (Detailed)'!AS449+'[1]FAR No. 1.A (Detailed)'!AS553+'[1]FAR No. 1.A (Detailed)'!AS641+'[1]FAR No. 1.A (Detailed)'!AS719+'[1]FAR No. 1.A (Detailed)'!AS797</f>
        <v>228282.27000000002</v>
      </c>
      <c r="S169" s="957">
        <f>'[1]FAR No. 1.A (Detailed)'!AW141+'[1]FAR No. 1.A (Detailed)'!AW218+'[1]FAR No. 1.A (Detailed)'!AW295+'[1]FAR No. 1.A (Detailed)'!AW372+'[1]FAR No. 1.A (Detailed)'!AW449+'[1]FAR No. 1.A (Detailed)'!AW553+'[1]FAR No. 1.A (Detailed)'!AW641+'[1]FAR No. 1.A (Detailed)'!AW719+'[1]FAR No. 1.A (Detailed)'!AW797</f>
        <v>2457236.2599999998</v>
      </c>
      <c r="T169" s="957">
        <f>'[1]FAR No. 1.A (Detailed)'!BA141+'[1]FAR No. 1.A (Detailed)'!BA218+'[1]FAR No. 1.A (Detailed)'!BA295+'[1]FAR No. 1.A (Detailed)'!BA372+'[1]FAR No. 1.A (Detailed)'!BA449+'[1]FAR No. 1.A (Detailed)'!BA553+'[1]FAR No. 1.A (Detailed)'!BA641+'[1]FAR No. 1.A (Detailed)'!BA719+'[1]FAR No. 1.A (Detailed)'!BA797</f>
        <v>48422.66</v>
      </c>
      <c r="U169" s="957">
        <f>'[1]FAR No. 1.A (Detailed)'!BE141+'[1]FAR No. 1.A (Detailed)'!BE218+'[1]FAR No. 1.A (Detailed)'!BE295+'[1]FAR No. 1.A (Detailed)'!BE372+'[1]FAR No. 1.A (Detailed)'!BE449+'[1]FAR No. 1.A (Detailed)'!BE553+'[1]FAR No. 1.A (Detailed)'!BE641+'[1]FAR No. 1.A (Detailed)'!BE719+'[1]FAR No. 1.A (Detailed)'!BE797</f>
        <v>0</v>
      </c>
      <c r="V169" s="918">
        <f>R169+S169+T169+U169</f>
        <v>2733941.19</v>
      </c>
      <c r="W169" s="918">
        <f>G169-L169</f>
        <v>0</v>
      </c>
      <c r="X169" s="918">
        <f>L169-Q169</f>
        <v>169347.2200000002</v>
      </c>
      <c r="Y169" s="919">
        <f>Q169-V169</f>
        <v>30004.589999999851</v>
      </c>
      <c r="Z169" s="920"/>
    </row>
    <row r="170" spans="2:26" s="856" customFormat="1">
      <c r="B170" s="925"/>
      <c r="C170" s="915" t="s">
        <v>924</v>
      </c>
      <c r="D170" s="916" t="s">
        <v>925</v>
      </c>
      <c r="E170" s="955">
        <f>'[1]FAR No. 1.A (Detailed)'!E142+'[1]FAR No. 1.A (Detailed)'!E219+'[1]FAR No. 1.A (Detailed)'!E296+'[1]FAR No. 1.A (Detailed)'!E373+'[1]FAR No. 1.A (Detailed)'!E450+'[1]FAR No. 1.A (Detailed)'!E554+'[1]FAR No. 1.A (Detailed)'!E642+'[1]FAR No. 1.A (Detailed)'!E720+'[1]FAR No. 1.A (Detailed)'!E798</f>
        <v>0</v>
      </c>
      <c r="F170" s="956">
        <f>'[1]FAR No. 1.A (Detailed)'!F142+'[1]FAR No. 1.A (Detailed)'!F219+'[1]FAR No. 1.A (Detailed)'!F296+'[1]FAR No. 1.A (Detailed)'!F373+'[1]FAR No. 1.A (Detailed)'!F450+'[1]FAR No. 1.A (Detailed)'!F554+'[1]FAR No. 1.A (Detailed)'!F642+'[1]FAR No. 1.A (Detailed)'!F720+'[1]FAR No. 1.A (Detailed)'!F798</f>
        <v>0</v>
      </c>
      <c r="G170" s="956">
        <f t="shared" ref="G170:G233" si="42">E170-F170</f>
        <v>0</v>
      </c>
      <c r="H170" s="956">
        <f>'[1]FAR No. 1.A (Detailed)'!T142+'[1]FAR No. 1.A (Detailed)'!T219+'[1]FAR No. 1.A (Detailed)'!T296+'[1]FAR No. 1.A (Detailed)'!T373+'[1]FAR No. 1.A (Detailed)'!T450+'[1]FAR No. 1.A (Detailed)'!T554+'[1]FAR No. 1.A (Detailed)'!T642+'[1]FAR No. 1.A (Detailed)'!T720+'[1]FAR No. 1.A (Detailed)'!T798</f>
        <v>0</v>
      </c>
      <c r="I170" s="956">
        <f>'[1]FAR No. 1.A (Detailed)'!U142+'[1]FAR No. 1.A (Detailed)'!U219+'[1]FAR No. 1.A (Detailed)'!U296+'[1]FAR No. 1.A (Detailed)'!U373+'[1]FAR No. 1.A (Detailed)'!U450+'[1]FAR No. 1.A (Detailed)'!U554+'[1]FAR No. 1.A (Detailed)'!U642+'[1]FAR No. 1.A (Detailed)'!U720+'[1]FAR No. 1.A (Detailed)'!U798</f>
        <v>0</v>
      </c>
      <c r="J170" s="956">
        <f>'[1]FAR No. 1.A (Detailed)'!V142+'[1]FAR No. 1.A (Detailed)'!V219+'[1]FAR No. 1.A (Detailed)'!V296+'[1]FAR No. 1.A (Detailed)'!V373+'[1]FAR No. 1.A (Detailed)'!V450+'[1]FAR No. 1.A (Detailed)'!V554+'[1]FAR No. 1.A (Detailed)'!V642+'[1]FAR No. 1.A (Detailed)'!V720+'[1]FAR No. 1.A (Detailed)'!V798</f>
        <v>0</v>
      </c>
      <c r="K170" s="956">
        <f>'[1]FAR No. 1.A (Detailed)'!W50+'[1]FAR No. 1.A (Detailed)'!W142+'[1]FAR No. 1.A (Detailed)'!W219+'[1]FAR No. 1.A (Detailed)'!W296+'[1]FAR No. 1.A (Detailed)'!W373+'[1]FAR No. 1.A (Detailed)'!W450+'[1]FAR No. 1.A (Detailed)'!W554+'[1]FAR No. 1.A (Detailed)'!W642+'[1]FAR No. 1.A (Detailed)'!W720+'[1]FAR No. 1.A (Detailed)'!W798</f>
        <v>0</v>
      </c>
      <c r="L170" s="918">
        <f t="shared" ref="L170:L233" si="43">H170+I170-J170+K170</f>
        <v>0</v>
      </c>
      <c r="M170" s="957">
        <f>'[1]FAR No. 1.A (Detailed)'!AB142+'[1]FAR No. 1.A (Detailed)'!AB219+'[1]FAR No. 1.A (Detailed)'!AB296+'[1]FAR No. 1.A (Detailed)'!AB373+'[1]FAR No. 1.A (Detailed)'!AB450+'[1]FAR No. 1.A (Detailed)'!AB554+'[1]FAR No. 1.A (Detailed)'!AB642+'[1]FAR No. 1.A (Detailed)'!AB720+'[1]FAR No. 1.A (Detailed)'!AB798</f>
        <v>0</v>
      </c>
      <c r="N170" s="957">
        <f>'[1]FAR No. 1.A (Detailed)'!AF142+'[1]FAR No. 1.A (Detailed)'!AF219+'[1]FAR No. 1.A (Detailed)'!AF296+'[1]FAR No. 1.A (Detailed)'!AF373+'[1]FAR No. 1.A (Detailed)'!AF450+'[1]FAR No. 1.A (Detailed)'!AF554+'[1]FAR No. 1.A (Detailed)'!AF642+'[1]FAR No. 1.A (Detailed)'!AF720+'[1]FAR No. 1.A (Detailed)'!AF798</f>
        <v>0</v>
      </c>
      <c r="O170" s="957">
        <f>'[1]FAR No. 1.A (Detailed)'!AJ142+'[1]FAR No. 1.A (Detailed)'!AJ219+'[1]FAR No. 1.A (Detailed)'!AJ296+'[1]FAR No. 1.A (Detailed)'!AJ373+'[1]FAR No. 1.A (Detailed)'!AJ450+'[1]FAR No. 1.A (Detailed)'!AJ554+'[1]FAR No. 1.A (Detailed)'!AJ642+'[1]FAR No. 1.A (Detailed)'!AJ720+'[1]FAR No. 1.A (Detailed)'!AJ798</f>
        <v>0</v>
      </c>
      <c r="P170" s="957">
        <f>'[1]FAR No. 1.A (Detailed)'!AN142+'[1]FAR No. 1.A (Detailed)'!AN219+'[1]FAR No. 1.A (Detailed)'!AN296+'[1]FAR No. 1.A (Detailed)'!AN373+'[1]FAR No. 1.A (Detailed)'!AN450+'[1]FAR No. 1.A (Detailed)'!AN554+'[1]FAR No. 1.A (Detailed)'!AN642+'[1]FAR No. 1.A (Detailed)'!AN720+'[1]FAR No. 1.A (Detailed)'!AN798</f>
        <v>0</v>
      </c>
      <c r="Q170" s="918">
        <f t="shared" ref="Q170:Q233" si="44">M170+N170+O170+P170</f>
        <v>0</v>
      </c>
      <c r="R170" s="957">
        <f>'[1]FAR No. 1.A (Detailed)'!AS142+'[1]FAR No. 1.A (Detailed)'!AS219+'[1]FAR No. 1.A (Detailed)'!AS296+'[1]FAR No. 1.A (Detailed)'!AS373+'[1]FAR No. 1.A (Detailed)'!AS450+'[1]FAR No. 1.A (Detailed)'!AS554+'[1]FAR No. 1.A (Detailed)'!AS642+'[1]FAR No. 1.A (Detailed)'!AS720+'[1]FAR No. 1.A (Detailed)'!AS798</f>
        <v>0</v>
      </c>
      <c r="S170" s="957">
        <f>'[1]FAR No. 1.A (Detailed)'!AW142+'[1]FAR No. 1.A (Detailed)'!AW219+'[1]FAR No. 1.A (Detailed)'!AW296+'[1]FAR No. 1.A (Detailed)'!AW373+'[1]FAR No. 1.A (Detailed)'!AW450+'[1]FAR No. 1.A (Detailed)'!AW554+'[1]FAR No. 1.A (Detailed)'!AW642+'[1]FAR No. 1.A (Detailed)'!AW720+'[1]FAR No. 1.A (Detailed)'!AW798</f>
        <v>0</v>
      </c>
      <c r="T170" s="957">
        <f>'[1]FAR No. 1.A (Detailed)'!BA142+'[1]FAR No. 1.A (Detailed)'!BA219+'[1]FAR No. 1.A (Detailed)'!BA296+'[1]FAR No. 1.A (Detailed)'!BA373+'[1]FAR No. 1.A (Detailed)'!BA450+'[1]FAR No. 1.A (Detailed)'!BA554+'[1]FAR No. 1.A (Detailed)'!BA642+'[1]FAR No. 1.A (Detailed)'!BA720+'[1]FAR No. 1.A (Detailed)'!BA798</f>
        <v>0</v>
      </c>
      <c r="U170" s="957">
        <f>'[1]FAR No. 1.A (Detailed)'!BE142+'[1]FAR No. 1.A (Detailed)'!BE219+'[1]FAR No. 1.A (Detailed)'!BE296+'[1]FAR No. 1.A (Detailed)'!BE373+'[1]FAR No. 1.A (Detailed)'!BE450+'[1]FAR No. 1.A (Detailed)'!BE554+'[1]FAR No. 1.A (Detailed)'!BE642+'[1]FAR No. 1.A (Detailed)'!BE720+'[1]FAR No. 1.A (Detailed)'!BE798</f>
        <v>0</v>
      </c>
      <c r="V170" s="918">
        <f t="shared" ref="V170:V233" si="45">R170+S170+T170+U170</f>
        <v>0</v>
      </c>
      <c r="W170" s="918">
        <f t="shared" ref="W170:W233" si="46">G170-L170</f>
        <v>0</v>
      </c>
      <c r="X170" s="918">
        <f t="shared" ref="X170:X233" si="47">L170-Q170</f>
        <v>0</v>
      </c>
      <c r="Y170" s="919">
        <f t="shared" ref="Y170:Y233" si="48">Q170-V170</f>
        <v>0</v>
      </c>
      <c r="Z170" s="920"/>
    </row>
    <row r="171" spans="2:26" s="856" customFormat="1">
      <c r="B171" s="921" t="s">
        <v>926</v>
      </c>
      <c r="C171" s="611"/>
      <c r="D171" s="916"/>
      <c r="E171" s="955"/>
      <c r="F171" s="956"/>
      <c r="G171" s="956"/>
      <c r="H171" s="956"/>
      <c r="I171" s="956"/>
      <c r="J171" s="956"/>
      <c r="K171" s="956"/>
      <c r="L171" s="918"/>
      <c r="M171" s="957"/>
      <c r="N171" s="957"/>
      <c r="O171" s="957"/>
      <c r="P171" s="957"/>
      <c r="Q171" s="918"/>
      <c r="R171" s="957"/>
      <c r="S171" s="957"/>
      <c r="T171" s="957"/>
      <c r="U171" s="957"/>
      <c r="V171" s="918"/>
      <c r="W171" s="918"/>
      <c r="X171" s="918"/>
      <c r="Y171" s="919"/>
      <c r="Z171" s="920"/>
    </row>
    <row r="172" spans="2:26" s="856" customFormat="1">
      <c r="B172" s="925"/>
      <c r="C172" s="915" t="s">
        <v>218</v>
      </c>
      <c r="D172" s="916" t="s">
        <v>927</v>
      </c>
      <c r="E172" s="955">
        <f>'[1]FAR No. 1.A (Detailed)'!E144+'[1]FAR No. 1.A (Detailed)'!E221+'[1]FAR No. 1.A (Detailed)'!E298+'[1]FAR No. 1.A (Detailed)'!E375+'[1]FAR No. 1.A (Detailed)'!E452+'[1]FAR No. 1.A (Detailed)'!E556+'[1]FAR No. 1.A (Detailed)'!E644+'[1]FAR No. 1.A (Detailed)'!E722+'[1]FAR No. 1.A (Detailed)'!E800</f>
        <v>26983169.699999999</v>
      </c>
      <c r="F172" s="956">
        <f>'[1]FAR No. 1.A (Detailed)'!F144+'[1]FAR No. 1.A (Detailed)'!F221+'[1]FAR No. 1.A (Detailed)'!F298+'[1]FAR No. 1.A (Detailed)'!F375+'[1]FAR No. 1.A (Detailed)'!F452+'[1]FAR No. 1.A (Detailed)'!F556+'[1]FAR No. 1.A (Detailed)'!F644+'[1]FAR No. 1.A (Detailed)'!F722+'[1]FAR No. 1.A (Detailed)'!F800</f>
        <v>0</v>
      </c>
      <c r="G172" s="956">
        <f t="shared" si="42"/>
        <v>26983169.699999999</v>
      </c>
      <c r="H172" s="956">
        <f>'[1]FAR No. 1.A (Detailed)'!T144+'[1]FAR No. 1.A (Detailed)'!T221+'[1]FAR No. 1.A (Detailed)'!T298+'[1]FAR No. 1.A (Detailed)'!T375+'[1]FAR No. 1.A (Detailed)'!T452+'[1]FAR No. 1.A (Detailed)'!T556+'[1]FAR No. 1.A (Detailed)'!T644+'[1]FAR No. 1.A (Detailed)'!T722+'[1]FAR No. 1.A (Detailed)'!T800</f>
        <v>26983169.699999999</v>
      </c>
      <c r="I172" s="956">
        <f>'[1]FAR No. 1.A (Detailed)'!U144+'[1]FAR No. 1.A (Detailed)'!U221+'[1]FAR No. 1.A (Detailed)'!U298+'[1]FAR No. 1.A (Detailed)'!U375+'[1]FAR No. 1.A (Detailed)'!U452+'[1]FAR No. 1.A (Detailed)'!U556+'[1]FAR No. 1.A (Detailed)'!U644+'[1]FAR No. 1.A (Detailed)'!U722+'[1]FAR No. 1.A (Detailed)'!U800</f>
        <v>0</v>
      </c>
      <c r="J172" s="956">
        <f>'[1]FAR No. 1.A (Detailed)'!V144+'[1]FAR No. 1.A (Detailed)'!V221+'[1]FAR No. 1.A (Detailed)'!V298+'[1]FAR No. 1.A (Detailed)'!V375+'[1]FAR No. 1.A (Detailed)'!V452+'[1]FAR No. 1.A (Detailed)'!V556+'[1]FAR No. 1.A (Detailed)'!V644+'[1]FAR No. 1.A (Detailed)'!V722+'[1]FAR No. 1.A (Detailed)'!V800</f>
        <v>0</v>
      </c>
      <c r="K172" s="956">
        <f>'[1]FAR No. 1.A (Detailed)'!W52+'[1]FAR No. 1.A (Detailed)'!W144+'[1]FAR No. 1.A (Detailed)'!W221+'[1]FAR No. 1.A (Detailed)'!W298+'[1]FAR No. 1.A (Detailed)'!W375+'[1]FAR No. 1.A (Detailed)'!W452+'[1]FAR No. 1.A (Detailed)'!W556+'[1]FAR No. 1.A (Detailed)'!W644+'[1]FAR No. 1.A (Detailed)'!W722+'[1]FAR No. 1.A (Detailed)'!W800</f>
        <v>0</v>
      </c>
      <c r="L172" s="918">
        <f t="shared" si="43"/>
        <v>26983169.699999999</v>
      </c>
      <c r="M172" s="957">
        <f>'[1]FAR No. 1.A (Detailed)'!AB144+'[1]FAR No. 1.A (Detailed)'!AB221+'[1]FAR No. 1.A (Detailed)'!AB298+'[1]FAR No. 1.A (Detailed)'!AB375+'[1]FAR No. 1.A (Detailed)'!AB452+'[1]FAR No. 1.A (Detailed)'!AB556+'[1]FAR No. 1.A (Detailed)'!AB644+'[1]FAR No. 1.A (Detailed)'!AB722+'[1]FAR No. 1.A (Detailed)'!AB800</f>
        <v>2552654.7599999998</v>
      </c>
      <c r="N172" s="957">
        <f>'[1]FAR No. 1.A (Detailed)'!AF144+'[1]FAR No. 1.A (Detailed)'!AF221+'[1]FAR No. 1.A (Detailed)'!AF298+'[1]FAR No. 1.A (Detailed)'!AF375+'[1]FAR No. 1.A (Detailed)'!AF452+'[1]FAR No. 1.A (Detailed)'!AF556+'[1]FAR No. 1.A (Detailed)'!AF644+'[1]FAR No. 1.A (Detailed)'!AF722+'[1]FAR No. 1.A (Detailed)'!AF800</f>
        <v>17759372.599999998</v>
      </c>
      <c r="O172" s="957">
        <f>'[1]FAR No. 1.A (Detailed)'!AJ144+'[1]FAR No. 1.A (Detailed)'!AJ221+'[1]FAR No. 1.A (Detailed)'!AJ298+'[1]FAR No. 1.A (Detailed)'!AJ375+'[1]FAR No. 1.A (Detailed)'!AJ452+'[1]FAR No. 1.A (Detailed)'!AJ556+'[1]FAR No. 1.A (Detailed)'!AJ644+'[1]FAR No. 1.A (Detailed)'!AJ722+'[1]FAR No. 1.A (Detailed)'!AJ800</f>
        <v>3780074.06</v>
      </c>
      <c r="P172" s="957">
        <f>'[1]FAR No. 1.A (Detailed)'!AN144+'[1]FAR No. 1.A (Detailed)'!AN221+'[1]FAR No. 1.A (Detailed)'!AN298+'[1]FAR No. 1.A (Detailed)'!AN375+'[1]FAR No. 1.A (Detailed)'!AN452+'[1]FAR No. 1.A (Detailed)'!AN556+'[1]FAR No. 1.A (Detailed)'!AN644+'[1]FAR No. 1.A (Detailed)'!AN722+'[1]FAR No. 1.A (Detailed)'!AN800</f>
        <v>0</v>
      </c>
      <c r="Q172" s="918">
        <f t="shared" si="44"/>
        <v>24092101.419999998</v>
      </c>
      <c r="R172" s="957">
        <f>'[1]FAR No. 1.A (Detailed)'!AS144+'[1]FAR No. 1.A (Detailed)'!AS221+'[1]FAR No. 1.A (Detailed)'!AS298+'[1]FAR No. 1.A (Detailed)'!AS375+'[1]FAR No. 1.A (Detailed)'!AS452+'[1]FAR No. 1.A (Detailed)'!AS556+'[1]FAR No. 1.A (Detailed)'!AS644+'[1]FAR No. 1.A (Detailed)'!AS722+'[1]FAR No. 1.A (Detailed)'!AS800</f>
        <v>2163596.83</v>
      </c>
      <c r="S172" s="957">
        <f>'[1]FAR No. 1.A (Detailed)'!AW144+'[1]FAR No. 1.A (Detailed)'!AW221+'[1]FAR No. 1.A (Detailed)'!AW298+'[1]FAR No. 1.A (Detailed)'!AW375+'[1]FAR No. 1.A (Detailed)'!AW452+'[1]FAR No. 1.A (Detailed)'!AW556+'[1]FAR No. 1.A (Detailed)'!AW644+'[1]FAR No. 1.A (Detailed)'!AW722+'[1]FAR No. 1.A (Detailed)'!AW800</f>
        <v>17805028.41</v>
      </c>
      <c r="T172" s="957">
        <f>'[1]FAR No. 1.A (Detailed)'!BA144+'[1]FAR No. 1.A (Detailed)'!BA221+'[1]FAR No. 1.A (Detailed)'!BA298+'[1]FAR No. 1.A (Detailed)'!BA375+'[1]FAR No. 1.A (Detailed)'!BA452+'[1]FAR No. 1.A (Detailed)'!BA556+'[1]FAR No. 1.A (Detailed)'!BA644+'[1]FAR No. 1.A (Detailed)'!BA722+'[1]FAR No. 1.A (Detailed)'!BA800</f>
        <v>3620120.2800000003</v>
      </c>
      <c r="U172" s="957">
        <f>'[1]FAR No. 1.A (Detailed)'!BE144+'[1]FAR No. 1.A (Detailed)'!BE221+'[1]FAR No. 1.A (Detailed)'!BE298+'[1]FAR No. 1.A (Detailed)'!BE375+'[1]FAR No. 1.A (Detailed)'!BE452+'[1]FAR No. 1.A (Detailed)'!BE556+'[1]FAR No. 1.A (Detailed)'!BE644+'[1]FAR No. 1.A (Detailed)'!BE722+'[1]FAR No. 1.A (Detailed)'!BE800</f>
        <v>0</v>
      </c>
      <c r="V172" s="918">
        <f t="shared" si="45"/>
        <v>23588745.520000003</v>
      </c>
      <c r="W172" s="918">
        <f t="shared" si="46"/>
        <v>0</v>
      </c>
      <c r="X172" s="918">
        <f t="shared" si="47"/>
        <v>2891068.2800000012</v>
      </c>
      <c r="Y172" s="919">
        <f t="shared" si="48"/>
        <v>503355.89999999478</v>
      </c>
      <c r="Z172" s="920"/>
    </row>
    <row r="173" spans="2:26" s="856" customFormat="1">
      <c r="B173" s="926"/>
      <c r="C173" s="611" t="s">
        <v>220</v>
      </c>
      <c r="D173" s="916" t="s">
        <v>928</v>
      </c>
      <c r="E173" s="955">
        <f>'[1]FAR No. 1.A (Detailed)'!E145+'[1]FAR No. 1.A (Detailed)'!E222+'[1]FAR No. 1.A (Detailed)'!E299+'[1]FAR No. 1.A (Detailed)'!E376+'[1]FAR No. 1.A (Detailed)'!E453+'[1]FAR No. 1.A (Detailed)'!E557+'[1]FAR No. 1.A (Detailed)'!E645+'[1]FAR No. 1.A (Detailed)'!E723+'[1]FAR No. 1.A (Detailed)'!E801</f>
        <v>1151000</v>
      </c>
      <c r="F173" s="956">
        <f>'[1]FAR No. 1.A (Detailed)'!F145+'[1]FAR No. 1.A (Detailed)'!F222+'[1]FAR No. 1.A (Detailed)'!F299+'[1]FAR No. 1.A (Detailed)'!F376+'[1]FAR No. 1.A (Detailed)'!F453+'[1]FAR No. 1.A (Detailed)'!F557+'[1]FAR No. 1.A (Detailed)'!F645+'[1]FAR No. 1.A (Detailed)'!F723+'[1]FAR No. 1.A (Detailed)'!F801</f>
        <v>0</v>
      </c>
      <c r="G173" s="956">
        <f t="shared" si="42"/>
        <v>1151000</v>
      </c>
      <c r="H173" s="956">
        <f>'[1]FAR No. 1.A (Detailed)'!T145+'[1]FAR No. 1.A (Detailed)'!T222+'[1]FAR No. 1.A (Detailed)'!T299+'[1]FAR No. 1.A (Detailed)'!T376+'[1]FAR No. 1.A (Detailed)'!T453+'[1]FAR No. 1.A (Detailed)'!T557+'[1]FAR No. 1.A (Detailed)'!T645+'[1]FAR No. 1.A (Detailed)'!T723+'[1]FAR No. 1.A (Detailed)'!T801</f>
        <v>1151000</v>
      </c>
      <c r="I173" s="956">
        <f>'[1]FAR No. 1.A (Detailed)'!U145+'[1]FAR No. 1.A (Detailed)'!U222+'[1]FAR No. 1.A (Detailed)'!U299+'[1]FAR No. 1.A (Detailed)'!U376+'[1]FAR No. 1.A (Detailed)'!U453+'[1]FAR No. 1.A (Detailed)'!U557+'[1]FAR No. 1.A (Detailed)'!U645+'[1]FAR No. 1.A (Detailed)'!U723+'[1]FAR No. 1.A (Detailed)'!U801</f>
        <v>0</v>
      </c>
      <c r="J173" s="956">
        <f>'[1]FAR No. 1.A (Detailed)'!V145+'[1]FAR No. 1.A (Detailed)'!V222+'[1]FAR No. 1.A (Detailed)'!V299+'[1]FAR No. 1.A (Detailed)'!V376+'[1]FAR No. 1.A (Detailed)'!V453+'[1]FAR No. 1.A (Detailed)'!V557+'[1]FAR No. 1.A (Detailed)'!V645+'[1]FAR No. 1.A (Detailed)'!V723+'[1]FAR No. 1.A (Detailed)'!V801</f>
        <v>0</v>
      </c>
      <c r="K173" s="956">
        <f>'[1]FAR No. 1.A (Detailed)'!W53+'[1]FAR No. 1.A (Detailed)'!W145+'[1]FAR No. 1.A (Detailed)'!W222+'[1]FAR No. 1.A (Detailed)'!W299+'[1]FAR No. 1.A (Detailed)'!W376+'[1]FAR No. 1.A (Detailed)'!W453+'[1]FAR No. 1.A (Detailed)'!W557+'[1]FAR No. 1.A (Detailed)'!W645+'[1]FAR No. 1.A (Detailed)'!W723+'[1]FAR No. 1.A (Detailed)'!W801</f>
        <v>0</v>
      </c>
      <c r="L173" s="918">
        <f t="shared" si="43"/>
        <v>1151000</v>
      </c>
      <c r="M173" s="957">
        <f>'[1]FAR No. 1.A (Detailed)'!AB145+'[1]FAR No. 1.A (Detailed)'!AB222+'[1]FAR No. 1.A (Detailed)'!AB299+'[1]FAR No. 1.A (Detailed)'!AB376+'[1]FAR No. 1.A (Detailed)'!AB453+'[1]FAR No. 1.A (Detailed)'!AB557+'[1]FAR No. 1.A (Detailed)'!AB645+'[1]FAR No. 1.A (Detailed)'!AB723+'[1]FAR No. 1.A (Detailed)'!AB801</f>
        <v>251473.6</v>
      </c>
      <c r="N173" s="957">
        <f>'[1]FAR No. 1.A (Detailed)'!AF145+'[1]FAR No. 1.A (Detailed)'!AF222+'[1]FAR No. 1.A (Detailed)'!AF299+'[1]FAR No. 1.A (Detailed)'!AF376+'[1]FAR No. 1.A (Detailed)'!AF453+'[1]FAR No. 1.A (Detailed)'!AF557+'[1]FAR No. 1.A (Detailed)'!AF645+'[1]FAR No. 1.A (Detailed)'!AF723+'[1]FAR No. 1.A (Detailed)'!AF801</f>
        <v>316526.40000000002</v>
      </c>
      <c r="O173" s="957">
        <f>'[1]FAR No. 1.A (Detailed)'!AJ145+'[1]FAR No. 1.A (Detailed)'!AJ222+'[1]FAR No. 1.A (Detailed)'!AJ299+'[1]FAR No. 1.A (Detailed)'!AJ376+'[1]FAR No. 1.A (Detailed)'!AJ453+'[1]FAR No. 1.A (Detailed)'!AJ557+'[1]FAR No. 1.A (Detailed)'!AJ645+'[1]FAR No. 1.A (Detailed)'!AJ723+'[1]FAR No. 1.A (Detailed)'!AJ801</f>
        <v>420000</v>
      </c>
      <c r="P173" s="957">
        <f>'[1]FAR No. 1.A (Detailed)'!AN145+'[1]FAR No. 1.A (Detailed)'!AN222+'[1]FAR No. 1.A (Detailed)'!AN299+'[1]FAR No. 1.A (Detailed)'!AN376+'[1]FAR No. 1.A (Detailed)'!AN453+'[1]FAR No. 1.A (Detailed)'!AN557+'[1]FAR No. 1.A (Detailed)'!AN645+'[1]FAR No. 1.A (Detailed)'!AN723+'[1]FAR No. 1.A (Detailed)'!AN801</f>
        <v>0</v>
      </c>
      <c r="Q173" s="918">
        <f t="shared" si="44"/>
        <v>988000</v>
      </c>
      <c r="R173" s="957">
        <f>'[1]FAR No. 1.A (Detailed)'!AS145+'[1]FAR No. 1.A (Detailed)'!AS222+'[1]FAR No. 1.A (Detailed)'!AS299+'[1]FAR No. 1.A (Detailed)'!AS376+'[1]FAR No. 1.A (Detailed)'!AS453+'[1]FAR No. 1.A (Detailed)'!AS557+'[1]FAR No. 1.A (Detailed)'!AS645+'[1]FAR No. 1.A (Detailed)'!AS723+'[1]FAR No. 1.A (Detailed)'!AS801</f>
        <v>234000</v>
      </c>
      <c r="S173" s="957">
        <f>'[1]FAR No. 1.A (Detailed)'!AW145+'[1]FAR No. 1.A (Detailed)'!AW222+'[1]FAR No. 1.A (Detailed)'!AW299+'[1]FAR No. 1.A (Detailed)'!AW376+'[1]FAR No. 1.A (Detailed)'!AW453+'[1]FAR No. 1.A (Detailed)'!AW557+'[1]FAR No. 1.A (Detailed)'!AW645+'[1]FAR No. 1.A (Detailed)'!AW723+'[1]FAR No. 1.A (Detailed)'!AW801</f>
        <v>329970</v>
      </c>
      <c r="T173" s="957">
        <f>'[1]FAR No. 1.A (Detailed)'!BA145+'[1]FAR No. 1.A (Detailed)'!BA222+'[1]FAR No. 1.A (Detailed)'!BA299+'[1]FAR No. 1.A (Detailed)'!BA376+'[1]FAR No. 1.A (Detailed)'!BA453+'[1]FAR No. 1.A (Detailed)'!BA557+'[1]FAR No. 1.A (Detailed)'!BA645+'[1]FAR No. 1.A (Detailed)'!BA723+'[1]FAR No. 1.A (Detailed)'!BA801</f>
        <v>420000</v>
      </c>
      <c r="U173" s="957">
        <f>'[1]FAR No. 1.A (Detailed)'!BE145+'[1]FAR No. 1.A (Detailed)'!BE222+'[1]FAR No. 1.A (Detailed)'!BE299+'[1]FAR No. 1.A (Detailed)'!BE376+'[1]FAR No. 1.A (Detailed)'!BE453+'[1]FAR No. 1.A (Detailed)'!BE557+'[1]FAR No. 1.A (Detailed)'!BE645+'[1]FAR No. 1.A (Detailed)'!BE723+'[1]FAR No. 1.A (Detailed)'!BE801</f>
        <v>0</v>
      </c>
      <c r="V173" s="918">
        <f t="shared" si="45"/>
        <v>983970</v>
      </c>
      <c r="W173" s="918">
        <f t="shared" si="46"/>
        <v>0</v>
      </c>
      <c r="X173" s="918">
        <f t="shared" si="47"/>
        <v>163000</v>
      </c>
      <c r="Y173" s="919">
        <f t="shared" si="48"/>
        <v>4030</v>
      </c>
      <c r="Z173" s="920"/>
    </row>
    <row r="174" spans="2:26" s="856" customFormat="1">
      <c r="B174" s="927" t="s">
        <v>929</v>
      </c>
      <c r="C174" s="915"/>
      <c r="D174" s="916"/>
      <c r="E174" s="955"/>
      <c r="F174" s="956"/>
      <c r="G174" s="956"/>
      <c r="H174" s="956"/>
      <c r="I174" s="956"/>
      <c r="J174" s="956"/>
      <c r="K174" s="956"/>
      <c r="L174" s="918"/>
      <c r="M174" s="957"/>
      <c r="N174" s="957"/>
      <c r="O174" s="957"/>
      <c r="P174" s="957"/>
      <c r="Q174" s="918"/>
      <c r="R174" s="957"/>
      <c r="S174" s="957"/>
      <c r="T174" s="957"/>
      <c r="U174" s="957"/>
      <c r="V174" s="918"/>
      <c r="W174" s="918"/>
      <c r="X174" s="918"/>
      <c r="Y174" s="919"/>
      <c r="Z174" s="920"/>
    </row>
    <row r="175" spans="2:26" s="856" customFormat="1">
      <c r="B175" s="926"/>
      <c r="C175" s="611" t="s">
        <v>930</v>
      </c>
      <c r="D175" s="916" t="s">
        <v>931</v>
      </c>
      <c r="E175" s="955">
        <f>'[1]FAR No. 1.A (Detailed)'!E147+'[1]FAR No. 1.A (Detailed)'!E224+'[1]FAR No. 1.A (Detailed)'!E301+'[1]FAR No. 1.A (Detailed)'!E378+'[1]FAR No. 1.A (Detailed)'!E455+'[1]FAR No. 1.A (Detailed)'!E559+'[1]FAR No. 1.A (Detailed)'!E647+'[1]FAR No. 1.A (Detailed)'!E725+'[1]FAR No. 1.A (Detailed)'!E803</f>
        <v>2511000</v>
      </c>
      <c r="F175" s="956">
        <f>'[1]FAR No. 1.A (Detailed)'!F147+'[1]FAR No. 1.A (Detailed)'!F224+'[1]FAR No. 1.A (Detailed)'!F301+'[1]FAR No. 1.A (Detailed)'!F378+'[1]FAR No. 1.A (Detailed)'!F455+'[1]FAR No. 1.A (Detailed)'!F559+'[1]FAR No. 1.A (Detailed)'!F647+'[1]FAR No. 1.A (Detailed)'!F725+'[1]FAR No. 1.A (Detailed)'!F803</f>
        <v>0</v>
      </c>
      <c r="G175" s="956">
        <f t="shared" si="42"/>
        <v>2511000</v>
      </c>
      <c r="H175" s="956">
        <f>'[1]FAR No. 1.A (Detailed)'!T147+'[1]FAR No. 1.A (Detailed)'!T224+'[1]FAR No. 1.A (Detailed)'!T301+'[1]FAR No. 1.A (Detailed)'!T378+'[1]FAR No. 1.A (Detailed)'!T455+'[1]FAR No. 1.A (Detailed)'!T559+'[1]FAR No. 1.A (Detailed)'!T647+'[1]FAR No. 1.A (Detailed)'!T725+'[1]FAR No. 1.A (Detailed)'!T803</f>
        <v>2511000</v>
      </c>
      <c r="I175" s="956">
        <f>'[1]FAR No. 1.A (Detailed)'!U147+'[1]FAR No. 1.A (Detailed)'!U224+'[1]FAR No. 1.A (Detailed)'!U301+'[1]FAR No. 1.A (Detailed)'!U378+'[1]FAR No. 1.A (Detailed)'!U455+'[1]FAR No. 1.A (Detailed)'!U559+'[1]FAR No. 1.A (Detailed)'!U647+'[1]FAR No. 1.A (Detailed)'!U725+'[1]FAR No. 1.A (Detailed)'!U803</f>
        <v>0</v>
      </c>
      <c r="J175" s="956">
        <f>'[1]FAR No. 1.A (Detailed)'!V147+'[1]FAR No. 1.A (Detailed)'!V224+'[1]FAR No. 1.A (Detailed)'!V301+'[1]FAR No. 1.A (Detailed)'!V378+'[1]FAR No. 1.A (Detailed)'!V455+'[1]FAR No. 1.A (Detailed)'!V559+'[1]FAR No. 1.A (Detailed)'!V647+'[1]FAR No. 1.A (Detailed)'!V725+'[1]FAR No. 1.A (Detailed)'!V803</f>
        <v>0</v>
      </c>
      <c r="K175" s="956">
        <f>'[1]FAR No. 1.A (Detailed)'!W55+'[1]FAR No. 1.A (Detailed)'!W147+'[1]FAR No. 1.A (Detailed)'!W224+'[1]FAR No. 1.A (Detailed)'!W301+'[1]FAR No. 1.A (Detailed)'!W378+'[1]FAR No. 1.A (Detailed)'!W455+'[1]FAR No. 1.A (Detailed)'!W559+'[1]FAR No. 1.A (Detailed)'!W647+'[1]FAR No. 1.A (Detailed)'!W725+'[1]FAR No. 1.A (Detailed)'!W803</f>
        <v>0</v>
      </c>
      <c r="L175" s="918">
        <f t="shared" si="43"/>
        <v>2511000</v>
      </c>
      <c r="M175" s="957">
        <f>'[1]FAR No. 1.A (Detailed)'!AB147+'[1]FAR No. 1.A (Detailed)'!AB224+'[1]FAR No. 1.A (Detailed)'!AB301+'[1]FAR No. 1.A (Detailed)'!AB378+'[1]FAR No. 1.A (Detailed)'!AB455+'[1]FAR No. 1.A (Detailed)'!AB559+'[1]FAR No. 1.A (Detailed)'!AB647+'[1]FAR No. 1.A (Detailed)'!AB725+'[1]FAR No. 1.A (Detailed)'!AB803</f>
        <v>242668.66</v>
      </c>
      <c r="N175" s="957">
        <f>'[1]FAR No. 1.A (Detailed)'!AF147+'[1]FAR No. 1.A (Detailed)'!AF224+'[1]FAR No. 1.A (Detailed)'!AF301+'[1]FAR No. 1.A (Detailed)'!AF378+'[1]FAR No. 1.A (Detailed)'!AF455+'[1]FAR No. 1.A (Detailed)'!AF559+'[1]FAR No. 1.A (Detailed)'!AF647+'[1]FAR No. 1.A (Detailed)'!AF725+'[1]FAR No. 1.A (Detailed)'!AF803</f>
        <v>1878055.02</v>
      </c>
      <c r="O175" s="957">
        <f>'[1]FAR No. 1.A (Detailed)'!AJ147+'[1]FAR No. 1.A (Detailed)'!AJ224+'[1]FAR No. 1.A (Detailed)'!AJ301+'[1]FAR No. 1.A (Detailed)'!AJ378+'[1]FAR No. 1.A (Detailed)'!AJ455+'[1]FAR No. 1.A (Detailed)'!AJ559+'[1]FAR No. 1.A (Detailed)'!AJ647+'[1]FAR No. 1.A (Detailed)'!AJ725+'[1]FAR No. 1.A (Detailed)'!AJ803</f>
        <v>92150</v>
      </c>
      <c r="P175" s="957">
        <f>'[1]FAR No. 1.A (Detailed)'!AN147+'[1]FAR No. 1.A (Detailed)'!AN224+'[1]FAR No. 1.A (Detailed)'!AN301+'[1]FAR No. 1.A (Detailed)'!AN378+'[1]FAR No. 1.A (Detailed)'!AN455+'[1]FAR No. 1.A (Detailed)'!AN559+'[1]FAR No. 1.A (Detailed)'!AN647+'[1]FAR No. 1.A (Detailed)'!AN725+'[1]FAR No. 1.A (Detailed)'!AN803</f>
        <v>0</v>
      </c>
      <c r="Q175" s="918">
        <f t="shared" si="44"/>
        <v>2212873.6800000002</v>
      </c>
      <c r="R175" s="957">
        <f>'[1]FAR No. 1.A (Detailed)'!AS147+'[1]FAR No. 1.A (Detailed)'!AS224+'[1]FAR No. 1.A (Detailed)'!AS301+'[1]FAR No. 1.A (Detailed)'!AS378+'[1]FAR No. 1.A (Detailed)'!AS455+'[1]FAR No. 1.A (Detailed)'!AS559+'[1]FAR No. 1.A (Detailed)'!AS647+'[1]FAR No. 1.A (Detailed)'!AS725+'[1]FAR No. 1.A (Detailed)'!AS803</f>
        <v>230811.71</v>
      </c>
      <c r="S175" s="957">
        <f>'[1]FAR No. 1.A (Detailed)'!AW147+'[1]FAR No. 1.A (Detailed)'!AW224+'[1]FAR No. 1.A (Detailed)'!AW301+'[1]FAR No. 1.A (Detailed)'!AW378+'[1]FAR No. 1.A (Detailed)'!AW455+'[1]FAR No. 1.A (Detailed)'!AW559+'[1]FAR No. 1.A (Detailed)'!AW647+'[1]FAR No. 1.A (Detailed)'!AW725+'[1]FAR No. 1.A (Detailed)'!AW803</f>
        <v>1888863.9700000002</v>
      </c>
      <c r="T175" s="957">
        <f>'[1]FAR No. 1.A (Detailed)'!BA147+'[1]FAR No. 1.A (Detailed)'!BA224+'[1]FAR No. 1.A (Detailed)'!BA301+'[1]FAR No. 1.A (Detailed)'!BA378+'[1]FAR No. 1.A (Detailed)'!BA455+'[1]FAR No. 1.A (Detailed)'!BA559+'[1]FAR No. 1.A (Detailed)'!BA647+'[1]FAR No. 1.A (Detailed)'!BA725+'[1]FAR No. 1.A (Detailed)'!BA803</f>
        <v>92150</v>
      </c>
      <c r="U175" s="957">
        <f>'[1]FAR No. 1.A (Detailed)'!BE147+'[1]FAR No. 1.A (Detailed)'!BE224+'[1]FAR No. 1.A (Detailed)'!BE301+'[1]FAR No. 1.A (Detailed)'!BE378+'[1]FAR No. 1.A (Detailed)'!BE455+'[1]FAR No. 1.A (Detailed)'!BE559+'[1]FAR No. 1.A (Detailed)'!BE647+'[1]FAR No. 1.A (Detailed)'!BE725+'[1]FAR No. 1.A (Detailed)'!BE803</f>
        <v>0</v>
      </c>
      <c r="V175" s="918">
        <f t="shared" si="45"/>
        <v>2211825.6800000002</v>
      </c>
      <c r="W175" s="918">
        <f t="shared" si="46"/>
        <v>0</v>
      </c>
      <c r="X175" s="918">
        <f t="shared" si="47"/>
        <v>298126.31999999983</v>
      </c>
      <c r="Y175" s="919">
        <f t="shared" si="48"/>
        <v>1048</v>
      </c>
      <c r="Z175" s="920"/>
    </row>
    <row r="176" spans="2:26" s="856" customFormat="1">
      <c r="B176" s="925"/>
      <c r="C176" s="915" t="s">
        <v>226</v>
      </c>
      <c r="D176" s="916" t="s">
        <v>932</v>
      </c>
      <c r="E176" s="955">
        <f>'[1]FAR No. 1.A (Detailed)'!E148+'[1]FAR No. 1.A (Detailed)'!E225+'[1]FAR No. 1.A (Detailed)'!E302+'[1]FAR No. 1.A (Detailed)'!E379+'[1]FAR No. 1.A (Detailed)'!E456+'[1]FAR No. 1.A (Detailed)'!E560+'[1]FAR No. 1.A (Detailed)'!E648+'[1]FAR No. 1.A (Detailed)'!E726+'[1]FAR No. 1.A (Detailed)'!E804</f>
        <v>0</v>
      </c>
      <c r="F176" s="956">
        <f>'[1]FAR No. 1.A (Detailed)'!F148+'[1]FAR No. 1.A (Detailed)'!F225+'[1]FAR No. 1.A (Detailed)'!F302+'[1]FAR No. 1.A (Detailed)'!F379+'[1]FAR No. 1.A (Detailed)'!F456+'[1]FAR No. 1.A (Detailed)'!F560+'[1]FAR No. 1.A (Detailed)'!F648+'[1]FAR No. 1.A (Detailed)'!F726+'[1]FAR No. 1.A (Detailed)'!F804</f>
        <v>0</v>
      </c>
      <c r="G176" s="956">
        <f t="shared" si="42"/>
        <v>0</v>
      </c>
      <c r="H176" s="956">
        <f>'[1]FAR No. 1.A (Detailed)'!T148+'[1]FAR No. 1.A (Detailed)'!T225+'[1]FAR No. 1.A (Detailed)'!T302+'[1]FAR No. 1.A (Detailed)'!T379+'[1]FAR No. 1.A (Detailed)'!T456+'[1]FAR No. 1.A (Detailed)'!T560+'[1]FAR No. 1.A (Detailed)'!T648+'[1]FAR No. 1.A (Detailed)'!T726+'[1]FAR No. 1.A (Detailed)'!T804</f>
        <v>0</v>
      </c>
      <c r="I176" s="956">
        <f>'[1]FAR No. 1.A (Detailed)'!U148+'[1]FAR No. 1.A (Detailed)'!U225+'[1]FAR No. 1.A (Detailed)'!U302+'[1]FAR No. 1.A (Detailed)'!U379+'[1]FAR No. 1.A (Detailed)'!U456+'[1]FAR No. 1.A (Detailed)'!U560+'[1]FAR No. 1.A (Detailed)'!U648+'[1]FAR No. 1.A (Detailed)'!U726+'[1]FAR No. 1.A (Detailed)'!U804</f>
        <v>0</v>
      </c>
      <c r="J176" s="956">
        <f>'[1]FAR No. 1.A (Detailed)'!V148+'[1]FAR No. 1.A (Detailed)'!V225+'[1]FAR No. 1.A (Detailed)'!V302+'[1]FAR No. 1.A (Detailed)'!V379+'[1]FAR No. 1.A (Detailed)'!V456+'[1]FAR No. 1.A (Detailed)'!V560+'[1]FAR No. 1.A (Detailed)'!V648+'[1]FAR No. 1.A (Detailed)'!V726+'[1]FAR No. 1.A (Detailed)'!V804</f>
        <v>0</v>
      </c>
      <c r="K176" s="956">
        <f>'[1]FAR No. 1.A (Detailed)'!W56+'[1]FAR No. 1.A (Detailed)'!W148+'[1]FAR No. 1.A (Detailed)'!W225+'[1]FAR No. 1.A (Detailed)'!W302+'[1]FAR No. 1.A (Detailed)'!W379+'[1]FAR No. 1.A (Detailed)'!W456+'[1]FAR No. 1.A (Detailed)'!W560+'[1]FAR No. 1.A (Detailed)'!W648+'[1]FAR No. 1.A (Detailed)'!W726+'[1]FAR No. 1.A (Detailed)'!W804</f>
        <v>0</v>
      </c>
      <c r="L176" s="918">
        <f t="shared" si="43"/>
        <v>0</v>
      </c>
      <c r="M176" s="957">
        <f>'[1]FAR No. 1.A (Detailed)'!AB148+'[1]FAR No. 1.A (Detailed)'!AB225+'[1]FAR No. 1.A (Detailed)'!AB302+'[1]FAR No. 1.A (Detailed)'!AB379+'[1]FAR No. 1.A (Detailed)'!AB456+'[1]FAR No. 1.A (Detailed)'!AB560+'[1]FAR No. 1.A (Detailed)'!AB648+'[1]FAR No. 1.A (Detailed)'!AB726+'[1]FAR No. 1.A (Detailed)'!AB804</f>
        <v>0</v>
      </c>
      <c r="N176" s="957">
        <f>'[1]FAR No. 1.A (Detailed)'!AF148+'[1]FAR No. 1.A (Detailed)'!AF225+'[1]FAR No. 1.A (Detailed)'!AF302+'[1]FAR No. 1.A (Detailed)'!AF379+'[1]FAR No. 1.A (Detailed)'!AF456+'[1]FAR No. 1.A (Detailed)'!AF560+'[1]FAR No. 1.A (Detailed)'!AF648+'[1]FAR No. 1.A (Detailed)'!AF726+'[1]FAR No. 1.A (Detailed)'!AF804</f>
        <v>0</v>
      </c>
      <c r="O176" s="957">
        <f>'[1]FAR No. 1.A (Detailed)'!AJ148+'[1]FAR No. 1.A (Detailed)'!AJ225+'[1]FAR No. 1.A (Detailed)'!AJ302+'[1]FAR No. 1.A (Detailed)'!AJ379+'[1]FAR No. 1.A (Detailed)'!AJ456+'[1]FAR No. 1.A (Detailed)'!AJ560+'[1]FAR No. 1.A (Detailed)'!AJ648+'[1]FAR No. 1.A (Detailed)'!AJ726+'[1]FAR No. 1.A (Detailed)'!AJ804</f>
        <v>0</v>
      </c>
      <c r="P176" s="957">
        <f>'[1]FAR No. 1.A (Detailed)'!AN148+'[1]FAR No. 1.A (Detailed)'!AN225+'[1]FAR No. 1.A (Detailed)'!AN302+'[1]FAR No. 1.A (Detailed)'!AN379+'[1]FAR No. 1.A (Detailed)'!AN456+'[1]FAR No. 1.A (Detailed)'!AN560+'[1]FAR No. 1.A (Detailed)'!AN648+'[1]FAR No. 1.A (Detailed)'!AN726+'[1]FAR No. 1.A (Detailed)'!AN804</f>
        <v>0</v>
      </c>
      <c r="Q176" s="918">
        <f t="shared" si="44"/>
        <v>0</v>
      </c>
      <c r="R176" s="957">
        <f>'[1]FAR No. 1.A (Detailed)'!AS148+'[1]FAR No. 1.A (Detailed)'!AS225+'[1]FAR No. 1.A (Detailed)'!AS302+'[1]FAR No. 1.A (Detailed)'!AS379+'[1]FAR No. 1.A (Detailed)'!AS456+'[1]FAR No. 1.A (Detailed)'!AS560+'[1]FAR No. 1.A (Detailed)'!AS648+'[1]FAR No. 1.A (Detailed)'!AS726+'[1]FAR No. 1.A (Detailed)'!AS804</f>
        <v>0</v>
      </c>
      <c r="S176" s="957">
        <f>'[1]FAR No. 1.A (Detailed)'!AW148+'[1]FAR No. 1.A (Detailed)'!AW225+'[1]FAR No. 1.A (Detailed)'!AW302+'[1]FAR No. 1.A (Detailed)'!AW379+'[1]FAR No. 1.A (Detailed)'!AW456+'[1]FAR No. 1.A (Detailed)'!AW560+'[1]FAR No. 1.A (Detailed)'!AW648+'[1]FAR No. 1.A (Detailed)'!AW726+'[1]FAR No. 1.A (Detailed)'!AW804</f>
        <v>0</v>
      </c>
      <c r="T176" s="957">
        <f>'[1]FAR No. 1.A (Detailed)'!BA148+'[1]FAR No. 1.A (Detailed)'!BA225+'[1]FAR No. 1.A (Detailed)'!BA302+'[1]FAR No. 1.A (Detailed)'!BA379+'[1]FAR No. 1.A (Detailed)'!BA456+'[1]FAR No. 1.A (Detailed)'!BA560+'[1]FAR No. 1.A (Detailed)'!BA648+'[1]FAR No. 1.A (Detailed)'!BA726+'[1]FAR No. 1.A (Detailed)'!BA804</f>
        <v>0</v>
      </c>
      <c r="U176" s="957">
        <f>'[1]FAR No. 1.A (Detailed)'!BE148+'[1]FAR No. 1.A (Detailed)'!BE225+'[1]FAR No. 1.A (Detailed)'!BE302+'[1]FAR No. 1.A (Detailed)'!BE379+'[1]FAR No. 1.A (Detailed)'!BE456+'[1]FAR No. 1.A (Detailed)'!BE560+'[1]FAR No. 1.A (Detailed)'!BE648+'[1]FAR No. 1.A (Detailed)'!BE726+'[1]FAR No. 1.A (Detailed)'!BE804</f>
        <v>0</v>
      </c>
      <c r="V176" s="918">
        <f t="shared" si="45"/>
        <v>0</v>
      </c>
      <c r="W176" s="918">
        <f t="shared" si="46"/>
        <v>0</v>
      </c>
      <c r="X176" s="918">
        <f t="shared" si="47"/>
        <v>0</v>
      </c>
      <c r="Y176" s="919">
        <f t="shared" si="48"/>
        <v>0</v>
      </c>
      <c r="Z176" s="920"/>
    </row>
    <row r="177" spans="2:26" s="856" customFormat="1">
      <c r="B177" s="926"/>
      <c r="C177" s="611" t="s">
        <v>240</v>
      </c>
      <c r="D177" s="916" t="s">
        <v>933</v>
      </c>
      <c r="E177" s="955">
        <f>'[1]FAR No. 1.A (Detailed)'!E149+'[1]FAR No. 1.A (Detailed)'!E226+'[1]FAR No. 1.A (Detailed)'!E303+'[1]FAR No. 1.A (Detailed)'!E380+'[1]FAR No. 1.A (Detailed)'!E457+'[1]FAR No. 1.A (Detailed)'!E561+'[1]FAR No. 1.A (Detailed)'!E649+'[1]FAR No. 1.A (Detailed)'!E727+'[1]FAR No. 1.A (Detailed)'!E805</f>
        <v>388800</v>
      </c>
      <c r="F177" s="956">
        <f>'[1]FAR No. 1.A (Detailed)'!F149+'[1]FAR No. 1.A (Detailed)'!F226+'[1]FAR No. 1.A (Detailed)'!F303+'[1]FAR No. 1.A (Detailed)'!F380+'[1]FAR No. 1.A (Detailed)'!F457+'[1]FAR No. 1.A (Detailed)'!F561+'[1]FAR No. 1.A (Detailed)'!F649+'[1]FAR No. 1.A (Detailed)'!F727+'[1]FAR No. 1.A (Detailed)'!F805</f>
        <v>0</v>
      </c>
      <c r="G177" s="956">
        <f t="shared" si="42"/>
        <v>388800</v>
      </c>
      <c r="H177" s="956">
        <f>'[1]FAR No. 1.A (Detailed)'!T149+'[1]FAR No. 1.A (Detailed)'!T226+'[1]FAR No. 1.A (Detailed)'!T303+'[1]FAR No. 1.A (Detailed)'!T380+'[1]FAR No. 1.A (Detailed)'!T457+'[1]FAR No. 1.A (Detailed)'!T561+'[1]FAR No. 1.A (Detailed)'!T649+'[1]FAR No. 1.A (Detailed)'!T727+'[1]FAR No. 1.A (Detailed)'!T805</f>
        <v>388800</v>
      </c>
      <c r="I177" s="956">
        <f>'[1]FAR No. 1.A (Detailed)'!U149+'[1]FAR No. 1.A (Detailed)'!U226+'[1]FAR No. 1.A (Detailed)'!U303+'[1]FAR No. 1.A (Detailed)'!U380+'[1]FAR No. 1.A (Detailed)'!U457+'[1]FAR No. 1.A (Detailed)'!U561+'[1]FAR No. 1.A (Detailed)'!U649+'[1]FAR No. 1.A (Detailed)'!U727+'[1]FAR No. 1.A (Detailed)'!U805</f>
        <v>0</v>
      </c>
      <c r="J177" s="956">
        <f>'[1]FAR No. 1.A (Detailed)'!V149+'[1]FAR No. 1.A (Detailed)'!V226+'[1]FAR No. 1.A (Detailed)'!V303+'[1]FAR No. 1.A (Detailed)'!V380+'[1]FAR No. 1.A (Detailed)'!V457+'[1]FAR No. 1.A (Detailed)'!V561+'[1]FAR No. 1.A (Detailed)'!V649+'[1]FAR No. 1.A (Detailed)'!V727+'[1]FAR No. 1.A (Detailed)'!V805</f>
        <v>0</v>
      </c>
      <c r="K177" s="956">
        <f>'[1]FAR No. 1.A (Detailed)'!W57+'[1]FAR No. 1.A (Detailed)'!W149+'[1]FAR No. 1.A (Detailed)'!W226+'[1]FAR No. 1.A (Detailed)'!W303+'[1]FAR No. 1.A (Detailed)'!W380+'[1]FAR No. 1.A (Detailed)'!W457+'[1]FAR No. 1.A (Detailed)'!W561+'[1]FAR No. 1.A (Detailed)'!W649+'[1]FAR No. 1.A (Detailed)'!W727+'[1]FAR No. 1.A (Detailed)'!W805</f>
        <v>0</v>
      </c>
      <c r="L177" s="918">
        <f t="shared" si="43"/>
        <v>388800</v>
      </c>
      <c r="M177" s="957">
        <f>'[1]FAR No. 1.A (Detailed)'!AB149+'[1]FAR No. 1.A (Detailed)'!AB226+'[1]FAR No. 1.A (Detailed)'!AB303+'[1]FAR No. 1.A (Detailed)'!AB380+'[1]FAR No. 1.A (Detailed)'!AB457+'[1]FAR No. 1.A (Detailed)'!AB561+'[1]FAR No. 1.A (Detailed)'!AB649+'[1]FAR No. 1.A (Detailed)'!AB727+'[1]FAR No. 1.A (Detailed)'!AB805</f>
        <v>14400</v>
      </c>
      <c r="N177" s="957">
        <f>'[1]FAR No. 1.A (Detailed)'!AF149+'[1]FAR No. 1.A (Detailed)'!AF226+'[1]FAR No. 1.A (Detailed)'!AF303+'[1]FAR No. 1.A (Detailed)'!AF380+'[1]FAR No. 1.A (Detailed)'!AF457+'[1]FAR No. 1.A (Detailed)'!AF561+'[1]FAR No. 1.A (Detailed)'!AF649+'[1]FAR No. 1.A (Detailed)'!AF727+'[1]FAR No. 1.A (Detailed)'!AF805</f>
        <v>359400</v>
      </c>
      <c r="O177" s="957">
        <f>'[1]FAR No. 1.A (Detailed)'!AJ149+'[1]FAR No. 1.A (Detailed)'!AJ226+'[1]FAR No. 1.A (Detailed)'!AJ303+'[1]FAR No. 1.A (Detailed)'!AJ380+'[1]FAR No. 1.A (Detailed)'!AJ457+'[1]FAR No. 1.A (Detailed)'!AJ561+'[1]FAR No. 1.A (Detailed)'!AJ649+'[1]FAR No. 1.A (Detailed)'!AJ727+'[1]FAR No. 1.A (Detailed)'!AJ805</f>
        <v>0</v>
      </c>
      <c r="P177" s="957">
        <f>'[1]FAR No. 1.A (Detailed)'!AN149+'[1]FAR No. 1.A (Detailed)'!AN226+'[1]FAR No. 1.A (Detailed)'!AN303+'[1]FAR No. 1.A (Detailed)'!AN380+'[1]FAR No. 1.A (Detailed)'!AN457+'[1]FAR No. 1.A (Detailed)'!AN561+'[1]FAR No. 1.A (Detailed)'!AN649+'[1]FAR No. 1.A (Detailed)'!AN727+'[1]FAR No. 1.A (Detailed)'!AN805</f>
        <v>0</v>
      </c>
      <c r="Q177" s="918">
        <f t="shared" si="44"/>
        <v>373800</v>
      </c>
      <c r="R177" s="957">
        <f>'[1]FAR No. 1.A (Detailed)'!AS149+'[1]FAR No. 1.A (Detailed)'!AS226+'[1]FAR No. 1.A (Detailed)'!AS303+'[1]FAR No. 1.A (Detailed)'!AS380+'[1]FAR No. 1.A (Detailed)'!AS457+'[1]FAR No. 1.A (Detailed)'!AS561+'[1]FAR No. 1.A (Detailed)'!AS649+'[1]FAR No. 1.A (Detailed)'!AS727+'[1]FAR No. 1.A (Detailed)'!AS805</f>
        <v>11400</v>
      </c>
      <c r="S177" s="957">
        <f>'[1]FAR No. 1.A (Detailed)'!AW149+'[1]FAR No. 1.A (Detailed)'!AW226+'[1]FAR No. 1.A (Detailed)'!AW303+'[1]FAR No. 1.A (Detailed)'!AW380+'[1]FAR No. 1.A (Detailed)'!AW457+'[1]FAR No. 1.A (Detailed)'!AW561+'[1]FAR No. 1.A (Detailed)'!AW649+'[1]FAR No. 1.A (Detailed)'!AW727+'[1]FAR No. 1.A (Detailed)'!AW805</f>
        <v>362400</v>
      </c>
      <c r="T177" s="957">
        <f>'[1]FAR No. 1.A (Detailed)'!BA149+'[1]FAR No. 1.A (Detailed)'!BA226+'[1]FAR No. 1.A (Detailed)'!BA303+'[1]FAR No. 1.A (Detailed)'!BA380+'[1]FAR No. 1.A (Detailed)'!BA457+'[1]FAR No. 1.A (Detailed)'!BA561+'[1]FAR No. 1.A (Detailed)'!BA649+'[1]FAR No. 1.A (Detailed)'!BA727+'[1]FAR No. 1.A (Detailed)'!BA805</f>
        <v>0</v>
      </c>
      <c r="U177" s="957">
        <f>'[1]FAR No. 1.A (Detailed)'!BE149+'[1]FAR No. 1.A (Detailed)'!BE226+'[1]FAR No. 1.A (Detailed)'!BE303+'[1]FAR No. 1.A (Detailed)'!BE380+'[1]FAR No. 1.A (Detailed)'!BE457+'[1]FAR No. 1.A (Detailed)'!BE561+'[1]FAR No. 1.A (Detailed)'!BE649+'[1]FAR No. 1.A (Detailed)'!BE727+'[1]FAR No. 1.A (Detailed)'!BE805</f>
        <v>0</v>
      </c>
      <c r="V177" s="918">
        <f t="shared" si="45"/>
        <v>373800</v>
      </c>
      <c r="W177" s="918">
        <f t="shared" si="46"/>
        <v>0</v>
      </c>
      <c r="X177" s="918">
        <f t="shared" si="47"/>
        <v>15000</v>
      </c>
      <c r="Y177" s="919">
        <f t="shared" si="48"/>
        <v>0</v>
      </c>
      <c r="Z177" s="920"/>
    </row>
    <row r="178" spans="2:26" s="856" customFormat="1">
      <c r="B178" s="925"/>
      <c r="C178" s="915" t="s">
        <v>242</v>
      </c>
      <c r="D178" s="916" t="s">
        <v>934</v>
      </c>
      <c r="E178" s="955">
        <f>'[1]FAR No. 1.A (Detailed)'!E150+'[1]FAR No. 1.A (Detailed)'!E227+'[1]FAR No. 1.A (Detailed)'!E304+'[1]FAR No. 1.A (Detailed)'!E381+'[1]FAR No. 1.A (Detailed)'!E458+'[1]FAR No. 1.A (Detailed)'!E562+'[1]FAR No. 1.A (Detailed)'!E650+'[1]FAR No. 1.A (Detailed)'!E728+'[1]FAR No. 1.A (Detailed)'!E806</f>
        <v>0</v>
      </c>
      <c r="F178" s="956">
        <f>'[1]FAR No. 1.A (Detailed)'!F150+'[1]FAR No. 1.A (Detailed)'!F227+'[1]FAR No. 1.A (Detailed)'!F304+'[1]FAR No. 1.A (Detailed)'!F381+'[1]FAR No. 1.A (Detailed)'!F458+'[1]FAR No. 1.A (Detailed)'!F562+'[1]FAR No. 1.A (Detailed)'!F650+'[1]FAR No. 1.A (Detailed)'!F728+'[1]FAR No. 1.A (Detailed)'!F806</f>
        <v>0</v>
      </c>
      <c r="G178" s="956">
        <f t="shared" si="42"/>
        <v>0</v>
      </c>
      <c r="H178" s="956">
        <f>'[1]FAR No. 1.A (Detailed)'!T150+'[1]FAR No. 1.A (Detailed)'!T227+'[1]FAR No. 1.A (Detailed)'!T304+'[1]FAR No. 1.A (Detailed)'!T381+'[1]FAR No. 1.A (Detailed)'!T458+'[1]FAR No. 1.A (Detailed)'!T562+'[1]FAR No. 1.A (Detailed)'!T650+'[1]FAR No. 1.A (Detailed)'!T728+'[1]FAR No. 1.A (Detailed)'!T806</f>
        <v>0</v>
      </c>
      <c r="I178" s="956">
        <f>'[1]FAR No. 1.A (Detailed)'!U150+'[1]FAR No. 1.A (Detailed)'!U227+'[1]FAR No. 1.A (Detailed)'!U304+'[1]FAR No. 1.A (Detailed)'!U381+'[1]FAR No. 1.A (Detailed)'!U458+'[1]FAR No. 1.A (Detailed)'!U562+'[1]FAR No. 1.A (Detailed)'!U650+'[1]FAR No. 1.A (Detailed)'!U728+'[1]FAR No. 1.A (Detailed)'!U806</f>
        <v>0</v>
      </c>
      <c r="J178" s="956">
        <f>'[1]FAR No. 1.A (Detailed)'!V150+'[1]FAR No. 1.A (Detailed)'!V227+'[1]FAR No. 1.A (Detailed)'!V304+'[1]FAR No. 1.A (Detailed)'!V381+'[1]FAR No. 1.A (Detailed)'!V458+'[1]FAR No. 1.A (Detailed)'!V562+'[1]FAR No. 1.A (Detailed)'!V650+'[1]FAR No. 1.A (Detailed)'!V728+'[1]FAR No. 1.A (Detailed)'!V806</f>
        <v>0</v>
      </c>
      <c r="K178" s="956">
        <f>'[1]FAR No. 1.A (Detailed)'!W58+'[1]FAR No. 1.A (Detailed)'!W150+'[1]FAR No. 1.A (Detailed)'!W227+'[1]FAR No. 1.A (Detailed)'!W304+'[1]FAR No. 1.A (Detailed)'!W381+'[1]FAR No. 1.A (Detailed)'!W458+'[1]FAR No. 1.A (Detailed)'!W562+'[1]FAR No. 1.A (Detailed)'!W650+'[1]FAR No. 1.A (Detailed)'!W728+'[1]FAR No. 1.A (Detailed)'!W806</f>
        <v>0</v>
      </c>
      <c r="L178" s="918">
        <f t="shared" si="43"/>
        <v>0</v>
      </c>
      <c r="M178" s="957">
        <f>'[1]FAR No. 1.A (Detailed)'!AB150+'[1]FAR No. 1.A (Detailed)'!AB227+'[1]FAR No. 1.A (Detailed)'!AB304+'[1]FAR No. 1.A (Detailed)'!AB381+'[1]FAR No. 1.A (Detailed)'!AB458+'[1]FAR No. 1.A (Detailed)'!AB562+'[1]FAR No. 1.A (Detailed)'!AB650+'[1]FAR No. 1.A (Detailed)'!AB728+'[1]FAR No. 1.A (Detailed)'!AB806</f>
        <v>0</v>
      </c>
      <c r="N178" s="957">
        <f>'[1]FAR No. 1.A (Detailed)'!AF150+'[1]FAR No. 1.A (Detailed)'!AF227+'[1]FAR No. 1.A (Detailed)'!AF304+'[1]FAR No. 1.A (Detailed)'!AF381+'[1]FAR No. 1.A (Detailed)'!AF458+'[1]FAR No. 1.A (Detailed)'!AF562+'[1]FAR No. 1.A (Detailed)'!AF650+'[1]FAR No. 1.A (Detailed)'!AF728+'[1]FAR No. 1.A (Detailed)'!AF806</f>
        <v>0</v>
      </c>
      <c r="O178" s="957">
        <f>'[1]FAR No. 1.A (Detailed)'!AJ150+'[1]FAR No. 1.A (Detailed)'!AJ227+'[1]FAR No. 1.A (Detailed)'!AJ304+'[1]FAR No. 1.A (Detailed)'!AJ381+'[1]FAR No. 1.A (Detailed)'!AJ458+'[1]FAR No. 1.A (Detailed)'!AJ562+'[1]FAR No. 1.A (Detailed)'!AJ650+'[1]FAR No. 1.A (Detailed)'!AJ728+'[1]FAR No. 1.A (Detailed)'!AJ806</f>
        <v>0</v>
      </c>
      <c r="P178" s="957">
        <f>'[1]FAR No. 1.A (Detailed)'!AN150+'[1]FAR No. 1.A (Detailed)'!AN227+'[1]FAR No. 1.A (Detailed)'!AN304+'[1]FAR No. 1.A (Detailed)'!AN381+'[1]FAR No. 1.A (Detailed)'!AN458+'[1]FAR No. 1.A (Detailed)'!AN562+'[1]FAR No. 1.A (Detailed)'!AN650+'[1]FAR No. 1.A (Detailed)'!AN728+'[1]FAR No. 1.A (Detailed)'!AN806</f>
        <v>0</v>
      </c>
      <c r="Q178" s="918">
        <f t="shared" si="44"/>
        <v>0</v>
      </c>
      <c r="R178" s="957">
        <f>'[1]FAR No. 1.A (Detailed)'!AS150+'[1]FAR No. 1.A (Detailed)'!AS227+'[1]FAR No. 1.A (Detailed)'!AS304+'[1]FAR No. 1.A (Detailed)'!AS381+'[1]FAR No. 1.A (Detailed)'!AS458+'[1]FAR No. 1.A (Detailed)'!AS562+'[1]FAR No. 1.A (Detailed)'!AS650+'[1]FAR No. 1.A (Detailed)'!AS728+'[1]FAR No. 1.A (Detailed)'!AS806</f>
        <v>0</v>
      </c>
      <c r="S178" s="957">
        <f>'[1]FAR No. 1.A (Detailed)'!AW150+'[1]FAR No. 1.A (Detailed)'!AW227+'[1]FAR No. 1.A (Detailed)'!AW304+'[1]FAR No. 1.A (Detailed)'!AW381+'[1]FAR No. 1.A (Detailed)'!AW458+'[1]FAR No. 1.A (Detailed)'!AW562+'[1]FAR No. 1.A (Detailed)'!AW650+'[1]FAR No. 1.A (Detailed)'!AW728+'[1]FAR No. 1.A (Detailed)'!AW806</f>
        <v>0</v>
      </c>
      <c r="T178" s="957">
        <f>'[1]FAR No. 1.A (Detailed)'!BA150+'[1]FAR No. 1.A (Detailed)'!BA227+'[1]FAR No. 1.A (Detailed)'!BA304+'[1]FAR No. 1.A (Detailed)'!BA381+'[1]FAR No. 1.A (Detailed)'!BA458+'[1]FAR No. 1.A (Detailed)'!BA562+'[1]FAR No. 1.A (Detailed)'!BA650+'[1]FAR No. 1.A (Detailed)'!BA728+'[1]FAR No. 1.A (Detailed)'!BA806</f>
        <v>0</v>
      </c>
      <c r="U178" s="957">
        <f>'[1]FAR No. 1.A (Detailed)'!BE150+'[1]FAR No. 1.A (Detailed)'!BE227+'[1]FAR No. 1.A (Detailed)'!BE304+'[1]FAR No. 1.A (Detailed)'!BE381+'[1]FAR No. 1.A (Detailed)'!BE458+'[1]FAR No. 1.A (Detailed)'!BE562+'[1]FAR No. 1.A (Detailed)'!BE650+'[1]FAR No. 1.A (Detailed)'!BE728+'[1]FAR No. 1.A (Detailed)'!BE806</f>
        <v>0</v>
      </c>
      <c r="V178" s="918">
        <f t="shared" si="45"/>
        <v>0</v>
      </c>
      <c r="W178" s="918">
        <f t="shared" si="46"/>
        <v>0</v>
      </c>
      <c r="X178" s="918">
        <f t="shared" si="47"/>
        <v>0</v>
      </c>
      <c r="Y178" s="919">
        <f t="shared" si="48"/>
        <v>0</v>
      </c>
      <c r="Z178" s="920"/>
    </row>
    <row r="179" spans="2:26" s="856" customFormat="1">
      <c r="B179" s="926" t="s">
        <v>935</v>
      </c>
      <c r="C179" s="611"/>
      <c r="D179" s="916"/>
      <c r="E179" s="955"/>
      <c r="F179" s="956"/>
      <c r="G179" s="956"/>
      <c r="H179" s="956"/>
      <c r="I179" s="956"/>
      <c r="J179" s="956"/>
      <c r="K179" s="956"/>
      <c r="L179" s="918"/>
      <c r="M179" s="957"/>
      <c r="N179" s="957"/>
      <c r="O179" s="957"/>
      <c r="P179" s="957"/>
      <c r="Q179" s="918"/>
      <c r="R179" s="957"/>
      <c r="S179" s="957"/>
      <c r="T179" s="957"/>
      <c r="U179" s="957"/>
      <c r="V179" s="918"/>
      <c r="W179" s="918"/>
      <c r="X179" s="918"/>
      <c r="Y179" s="919"/>
      <c r="Z179" s="920"/>
    </row>
    <row r="180" spans="2:26" s="856" customFormat="1">
      <c r="B180" s="925"/>
      <c r="C180" s="915" t="s">
        <v>248</v>
      </c>
      <c r="D180" s="916" t="s">
        <v>936</v>
      </c>
      <c r="E180" s="955">
        <f>'[1]FAR No. 1.A (Detailed)'!E152+'[1]FAR No. 1.A (Detailed)'!E229+'[1]FAR No. 1.A (Detailed)'!E306+'[1]FAR No. 1.A (Detailed)'!E383+'[1]FAR No. 1.A (Detailed)'!E460+'[1]FAR No. 1.A (Detailed)'!E564+'[1]FAR No. 1.A (Detailed)'!E652+'[1]FAR No. 1.A (Detailed)'!E730+'[1]FAR No. 1.A (Detailed)'!E808</f>
        <v>0</v>
      </c>
      <c r="F180" s="956">
        <f>'[1]FAR No. 1.A (Detailed)'!F152+'[1]FAR No. 1.A (Detailed)'!F229+'[1]FAR No. 1.A (Detailed)'!F306+'[1]FAR No. 1.A (Detailed)'!F383+'[1]FAR No. 1.A (Detailed)'!F460+'[1]FAR No. 1.A (Detailed)'!F564+'[1]FAR No. 1.A (Detailed)'!F652+'[1]FAR No. 1.A (Detailed)'!F730+'[1]FAR No. 1.A (Detailed)'!F808</f>
        <v>0</v>
      </c>
      <c r="G180" s="956">
        <f t="shared" si="42"/>
        <v>0</v>
      </c>
      <c r="H180" s="956">
        <f>'[1]FAR No. 1.A (Detailed)'!T152+'[1]FAR No. 1.A (Detailed)'!T229+'[1]FAR No. 1.A (Detailed)'!T306+'[1]FAR No. 1.A (Detailed)'!T383+'[1]FAR No. 1.A (Detailed)'!T460+'[1]FAR No. 1.A (Detailed)'!T564+'[1]FAR No. 1.A (Detailed)'!T652+'[1]FAR No. 1.A (Detailed)'!T730+'[1]FAR No. 1.A (Detailed)'!T808</f>
        <v>0</v>
      </c>
      <c r="I180" s="956">
        <f>'[1]FAR No. 1.A (Detailed)'!U152+'[1]FAR No. 1.A (Detailed)'!U229+'[1]FAR No. 1.A (Detailed)'!U306+'[1]FAR No. 1.A (Detailed)'!U383+'[1]FAR No. 1.A (Detailed)'!U460+'[1]FAR No. 1.A (Detailed)'!U564+'[1]FAR No. 1.A (Detailed)'!U652+'[1]FAR No. 1.A (Detailed)'!U730+'[1]FAR No. 1.A (Detailed)'!U808</f>
        <v>0</v>
      </c>
      <c r="J180" s="956">
        <f>'[1]FAR No. 1.A (Detailed)'!V152+'[1]FAR No. 1.A (Detailed)'!V229+'[1]FAR No. 1.A (Detailed)'!V306+'[1]FAR No. 1.A (Detailed)'!V383+'[1]FAR No. 1.A (Detailed)'!V460+'[1]FAR No. 1.A (Detailed)'!V564+'[1]FAR No. 1.A (Detailed)'!V652+'[1]FAR No. 1.A (Detailed)'!V730+'[1]FAR No. 1.A (Detailed)'!V808</f>
        <v>0</v>
      </c>
      <c r="K180" s="956">
        <f>'[1]FAR No. 1.A (Detailed)'!W60+'[1]FAR No. 1.A (Detailed)'!W152+'[1]FAR No. 1.A (Detailed)'!W229+'[1]FAR No. 1.A (Detailed)'!W306+'[1]FAR No. 1.A (Detailed)'!W383+'[1]FAR No. 1.A (Detailed)'!W460+'[1]FAR No. 1.A (Detailed)'!W564+'[1]FAR No. 1.A (Detailed)'!W652+'[1]FAR No. 1.A (Detailed)'!W730+'[1]FAR No. 1.A (Detailed)'!W808</f>
        <v>0</v>
      </c>
      <c r="L180" s="918">
        <f t="shared" si="43"/>
        <v>0</v>
      </c>
      <c r="M180" s="957">
        <f>'[1]FAR No. 1.A (Detailed)'!AB152+'[1]FAR No. 1.A (Detailed)'!AB229+'[1]FAR No. 1.A (Detailed)'!AB306+'[1]FAR No. 1.A (Detailed)'!AB383+'[1]FAR No. 1.A (Detailed)'!AB460+'[1]FAR No. 1.A (Detailed)'!AB564+'[1]FAR No. 1.A (Detailed)'!AB652+'[1]FAR No. 1.A (Detailed)'!AB730+'[1]FAR No. 1.A (Detailed)'!AB808</f>
        <v>0</v>
      </c>
      <c r="N180" s="957">
        <f>'[1]FAR No. 1.A (Detailed)'!AF152+'[1]FAR No. 1.A (Detailed)'!AF229+'[1]FAR No. 1.A (Detailed)'!AF306+'[1]FAR No. 1.A (Detailed)'!AF383+'[1]FAR No. 1.A (Detailed)'!AF460+'[1]FAR No. 1.A (Detailed)'!AF564+'[1]FAR No. 1.A (Detailed)'!AF652+'[1]FAR No. 1.A (Detailed)'!AF730+'[1]FAR No. 1.A (Detailed)'!AF808</f>
        <v>0</v>
      </c>
      <c r="O180" s="957">
        <f>'[1]FAR No. 1.A (Detailed)'!AJ152+'[1]FAR No. 1.A (Detailed)'!AJ229+'[1]FAR No. 1.A (Detailed)'!AJ306+'[1]FAR No. 1.A (Detailed)'!AJ383+'[1]FAR No. 1.A (Detailed)'!AJ460+'[1]FAR No. 1.A (Detailed)'!AJ564+'[1]FAR No. 1.A (Detailed)'!AJ652+'[1]FAR No. 1.A (Detailed)'!AJ730+'[1]FAR No. 1.A (Detailed)'!AJ808</f>
        <v>0</v>
      </c>
      <c r="P180" s="957">
        <f>'[1]FAR No. 1.A (Detailed)'!AN152+'[1]FAR No. 1.A (Detailed)'!AN229+'[1]FAR No. 1.A (Detailed)'!AN306+'[1]FAR No. 1.A (Detailed)'!AN383+'[1]FAR No. 1.A (Detailed)'!AN460+'[1]FAR No. 1.A (Detailed)'!AN564+'[1]FAR No. 1.A (Detailed)'!AN652+'[1]FAR No. 1.A (Detailed)'!AN730+'[1]FAR No. 1.A (Detailed)'!AN808</f>
        <v>0</v>
      </c>
      <c r="Q180" s="918">
        <f t="shared" si="44"/>
        <v>0</v>
      </c>
      <c r="R180" s="957">
        <f>'[1]FAR No. 1.A (Detailed)'!AS152+'[1]FAR No. 1.A (Detailed)'!AS229+'[1]FAR No. 1.A (Detailed)'!AS306+'[1]FAR No. 1.A (Detailed)'!AS383+'[1]FAR No. 1.A (Detailed)'!AS460+'[1]FAR No. 1.A (Detailed)'!AS564+'[1]FAR No. 1.A (Detailed)'!AS652+'[1]FAR No. 1.A (Detailed)'!AS730+'[1]FAR No. 1.A (Detailed)'!AS808</f>
        <v>0</v>
      </c>
      <c r="S180" s="957">
        <f>'[1]FAR No. 1.A (Detailed)'!AW152+'[1]FAR No. 1.A (Detailed)'!AW229+'[1]FAR No. 1.A (Detailed)'!AW306+'[1]FAR No. 1.A (Detailed)'!AW383+'[1]FAR No. 1.A (Detailed)'!AW460+'[1]FAR No. 1.A (Detailed)'!AW564+'[1]FAR No. 1.A (Detailed)'!AW652+'[1]FAR No. 1.A (Detailed)'!AW730+'[1]FAR No. 1.A (Detailed)'!AW808</f>
        <v>0</v>
      </c>
      <c r="T180" s="957">
        <f>'[1]FAR No. 1.A (Detailed)'!BA152+'[1]FAR No. 1.A (Detailed)'!BA229+'[1]FAR No. 1.A (Detailed)'!BA306+'[1]FAR No. 1.A (Detailed)'!BA383+'[1]FAR No. 1.A (Detailed)'!BA460+'[1]FAR No. 1.A (Detailed)'!BA564+'[1]FAR No. 1.A (Detailed)'!BA652+'[1]FAR No. 1.A (Detailed)'!BA730+'[1]FAR No. 1.A (Detailed)'!BA808</f>
        <v>0</v>
      </c>
      <c r="U180" s="957">
        <f>'[1]FAR No. 1.A (Detailed)'!BE152+'[1]FAR No. 1.A (Detailed)'!BE229+'[1]FAR No. 1.A (Detailed)'!BE306+'[1]FAR No. 1.A (Detailed)'!BE383+'[1]FAR No. 1.A (Detailed)'!BE460+'[1]FAR No. 1.A (Detailed)'!BE564+'[1]FAR No. 1.A (Detailed)'!BE652+'[1]FAR No. 1.A (Detailed)'!BE730+'[1]FAR No. 1.A (Detailed)'!BE808</f>
        <v>0</v>
      </c>
      <c r="V180" s="918">
        <f t="shared" si="45"/>
        <v>0</v>
      </c>
      <c r="W180" s="918">
        <f t="shared" si="46"/>
        <v>0</v>
      </c>
      <c r="X180" s="918">
        <f t="shared" si="47"/>
        <v>0</v>
      </c>
      <c r="Y180" s="919">
        <f t="shared" si="48"/>
        <v>0</v>
      </c>
      <c r="Z180" s="920"/>
    </row>
    <row r="181" spans="2:26" s="856" customFormat="1">
      <c r="B181" s="921" t="s">
        <v>937</v>
      </c>
      <c r="C181" s="611"/>
      <c r="D181" s="916"/>
      <c r="E181" s="955"/>
      <c r="F181" s="956"/>
      <c r="G181" s="956"/>
      <c r="H181" s="956"/>
      <c r="I181" s="956"/>
      <c r="J181" s="956"/>
      <c r="K181" s="956"/>
      <c r="L181" s="918"/>
      <c r="M181" s="957"/>
      <c r="N181" s="957"/>
      <c r="O181" s="957"/>
      <c r="P181" s="957"/>
      <c r="Q181" s="918"/>
      <c r="R181" s="957"/>
      <c r="S181" s="957"/>
      <c r="T181" s="957"/>
      <c r="U181" s="957"/>
      <c r="V181" s="918"/>
      <c r="W181" s="918"/>
      <c r="X181" s="918"/>
      <c r="Y181" s="919"/>
      <c r="Z181" s="920"/>
    </row>
    <row r="182" spans="2:26" s="856" customFormat="1">
      <c r="B182" s="925"/>
      <c r="C182" s="915" t="s">
        <v>252</v>
      </c>
      <c r="D182" s="916" t="s">
        <v>938</v>
      </c>
      <c r="E182" s="955">
        <f>'[1]FAR No. 1.A (Detailed)'!E154+'[1]FAR No. 1.A (Detailed)'!E231+'[1]FAR No. 1.A (Detailed)'!E308+'[1]FAR No. 1.A (Detailed)'!E385+'[1]FAR No. 1.A (Detailed)'!E462+'[1]FAR No. 1.A (Detailed)'!E566+'[1]FAR No. 1.A (Detailed)'!E654+'[1]FAR No. 1.A (Detailed)'!E732+'[1]FAR No. 1.A (Detailed)'!E810</f>
        <v>0</v>
      </c>
      <c r="F182" s="956">
        <f>'[1]FAR No. 1.A (Detailed)'!F154+'[1]FAR No. 1.A (Detailed)'!F231+'[1]FAR No. 1.A (Detailed)'!F308+'[1]FAR No. 1.A (Detailed)'!F385+'[1]FAR No. 1.A (Detailed)'!F462+'[1]FAR No. 1.A (Detailed)'!F566+'[1]FAR No. 1.A (Detailed)'!F654+'[1]FAR No. 1.A (Detailed)'!F732+'[1]FAR No. 1.A (Detailed)'!F810</f>
        <v>0</v>
      </c>
      <c r="G182" s="956">
        <f t="shared" si="42"/>
        <v>0</v>
      </c>
      <c r="H182" s="956">
        <f>'[1]FAR No. 1.A (Detailed)'!T154+'[1]FAR No. 1.A (Detailed)'!T231+'[1]FAR No. 1.A (Detailed)'!T308+'[1]FAR No. 1.A (Detailed)'!T385+'[1]FAR No. 1.A (Detailed)'!T462+'[1]FAR No. 1.A (Detailed)'!T566+'[1]FAR No. 1.A (Detailed)'!T654+'[1]FAR No. 1.A (Detailed)'!T732+'[1]FAR No. 1.A (Detailed)'!T810</f>
        <v>0</v>
      </c>
      <c r="I182" s="956">
        <f>'[1]FAR No. 1.A (Detailed)'!U154+'[1]FAR No. 1.A (Detailed)'!U231+'[1]FAR No. 1.A (Detailed)'!U308+'[1]FAR No. 1.A (Detailed)'!U385+'[1]FAR No. 1.A (Detailed)'!U462+'[1]FAR No. 1.A (Detailed)'!U566+'[1]FAR No. 1.A (Detailed)'!U654+'[1]FAR No. 1.A (Detailed)'!U732+'[1]FAR No. 1.A (Detailed)'!U810</f>
        <v>0</v>
      </c>
      <c r="J182" s="956">
        <f>'[1]FAR No. 1.A (Detailed)'!V154+'[1]FAR No. 1.A (Detailed)'!V231+'[1]FAR No. 1.A (Detailed)'!V308+'[1]FAR No. 1.A (Detailed)'!V385+'[1]FAR No. 1.A (Detailed)'!V462+'[1]FAR No. 1.A (Detailed)'!V566+'[1]FAR No. 1.A (Detailed)'!V654+'[1]FAR No. 1.A (Detailed)'!V732+'[1]FAR No. 1.A (Detailed)'!V810</f>
        <v>0</v>
      </c>
      <c r="K182" s="956">
        <f>'[1]FAR No. 1.A (Detailed)'!W62+'[1]FAR No. 1.A (Detailed)'!W154+'[1]FAR No. 1.A (Detailed)'!W231+'[1]FAR No. 1.A (Detailed)'!W308+'[1]FAR No. 1.A (Detailed)'!W385+'[1]FAR No. 1.A (Detailed)'!W462+'[1]FAR No. 1.A (Detailed)'!W566+'[1]FAR No. 1.A (Detailed)'!W654+'[1]FAR No. 1.A (Detailed)'!W732+'[1]FAR No. 1.A (Detailed)'!W810</f>
        <v>0</v>
      </c>
      <c r="L182" s="918">
        <f t="shared" si="43"/>
        <v>0</v>
      </c>
      <c r="M182" s="957">
        <f>'[1]FAR No. 1.A (Detailed)'!AB154+'[1]FAR No. 1.A (Detailed)'!AB231+'[1]FAR No. 1.A (Detailed)'!AB308+'[1]FAR No. 1.A (Detailed)'!AB385+'[1]FAR No. 1.A (Detailed)'!AB462+'[1]FAR No. 1.A (Detailed)'!AB566+'[1]FAR No. 1.A (Detailed)'!AB654+'[1]FAR No. 1.A (Detailed)'!AB732+'[1]FAR No. 1.A (Detailed)'!AB810</f>
        <v>0</v>
      </c>
      <c r="N182" s="957">
        <f>'[1]FAR No. 1.A (Detailed)'!AF154+'[1]FAR No. 1.A (Detailed)'!AF231+'[1]FAR No. 1.A (Detailed)'!AF308+'[1]FAR No. 1.A (Detailed)'!AF385+'[1]FAR No. 1.A (Detailed)'!AF462+'[1]FAR No. 1.A (Detailed)'!AF566+'[1]FAR No. 1.A (Detailed)'!AF654+'[1]FAR No. 1.A (Detailed)'!AF732+'[1]FAR No. 1.A (Detailed)'!AF810</f>
        <v>0</v>
      </c>
      <c r="O182" s="957">
        <f>'[1]FAR No. 1.A (Detailed)'!AJ154+'[1]FAR No. 1.A (Detailed)'!AJ231+'[1]FAR No. 1.A (Detailed)'!AJ308+'[1]FAR No. 1.A (Detailed)'!AJ385+'[1]FAR No. 1.A (Detailed)'!AJ462+'[1]FAR No. 1.A (Detailed)'!AJ566+'[1]FAR No. 1.A (Detailed)'!AJ654+'[1]FAR No. 1.A (Detailed)'!AJ732+'[1]FAR No. 1.A (Detailed)'!AJ810</f>
        <v>0</v>
      </c>
      <c r="P182" s="957">
        <f>'[1]FAR No. 1.A (Detailed)'!AN154+'[1]FAR No. 1.A (Detailed)'!AN231+'[1]FAR No. 1.A (Detailed)'!AN308+'[1]FAR No. 1.A (Detailed)'!AN385+'[1]FAR No. 1.A (Detailed)'!AN462+'[1]FAR No. 1.A (Detailed)'!AN566+'[1]FAR No. 1.A (Detailed)'!AN654+'[1]FAR No. 1.A (Detailed)'!AN732+'[1]FAR No. 1.A (Detailed)'!AN810</f>
        <v>0</v>
      </c>
      <c r="Q182" s="918">
        <f t="shared" si="44"/>
        <v>0</v>
      </c>
      <c r="R182" s="957">
        <f>'[1]FAR No. 1.A (Detailed)'!AS154+'[1]FAR No. 1.A (Detailed)'!AS231+'[1]FAR No. 1.A (Detailed)'!AS308+'[1]FAR No. 1.A (Detailed)'!AS385+'[1]FAR No. 1.A (Detailed)'!AS462+'[1]FAR No. 1.A (Detailed)'!AS566+'[1]FAR No. 1.A (Detailed)'!AS654+'[1]FAR No. 1.A (Detailed)'!AS732+'[1]FAR No. 1.A (Detailed)'!AS810</f>
        <v>0</v>
      </c>
      <c r="S182" s="957">
        <f>'[1]FAR No. 1.A (Detailed)'!AW154+'[1]FAR No. 1.A (Detailed)'!AW231+'[1]FAR No. 1.A (Detailed)'!AW308+'[1]FAR No. 1.A (Detailed)'!AW385+'[1]FAR No. 1.A (Detailed)'!AW462+'[1]FAR No. 1.A (Detailed)'!AW566+'[1]FAR No. 1.A (Detailed)'!AW654+'[1]FAR No. 1.A (Detailed)'!AW732+'[1]FAR No. 1.A (Detailed)'!AW810</f>
        <v>0</v>
      </c>
      <c r="T182" s="957">
        <f>'[1]FAR No. 1.A (Detailed)'!BA154+'[1]FAR No. 1.A (Detailed)'!BA231+'[1]FAR No. 1.A (Detailed)'!BA308+'[1]FAR No. 1.A (Detailed)'!BA385+'[1]FAR No. 1.A (Detailed)'!BA462+'[1]FAR No. 1.A (Detailed)'!BA566+'[1]FAR No. 1.A (Detailed)'!BA654+'[1]FAR No. 1.A (Detailed)'!BA732+'[1]FAR No. 1.A (Detailed)'!BA810</f>
        <v>0</v>
      </c>
      <c r="U182" s="957">
        <f>'[1]FAR No. 1.A (Detailed)'!BE154+'[1]FAR No. 1.A (Detailed)'!BE231+'[1]FAR No. 1.A (Detailed)'!BE308+'[1]FAR No. 1.A (Detailed)'!BE385+'[1]FAR No. 1.A (Detailed)'!BE462+'[1]FAR No. 1.A (Detailed)'!BE566+'[1]FAR No. 1.A (Detailed)'!BE654+'[1]FAR No. 1.A (Detailed)'!BE732+'[1]FAR No. 1.A (Detailed)'!BE810</f>
        <v>0</v>
      </c>
      <c r="V182" s="918">
        <f t="shared" si="45"/>
        <v>0</v>
      </c>
      <c r="W182" s="918">
        <f t="shared" si="46"/>
        <v>0</v>
      </c>
      <c r="X182" s="918">
        <f t="shared" si="47"/>
        <v>0</v>
      </c>
      <c r="Y182" s="919">
        <f t="shared" si="48"/>
        <v>0</v>
      </c>
      <c r="Z182" s="920"/>
    </row>
    <row r="183" spans="2:26" s="856" customFormat="1">
      <c r="B183" s="926"/>
      <c r="C183" s="611" t="s">
        <v>254</v>
      </c>
      <c r="D183" s="916" t="s">
        <v>939</v>
      </c>
      <c r="E183" s="955">
        <f>'[1]FAR No. 1.A (Detailed)'!E155+'[1]FAR No. 1.A (Detailed)'!E232+'[1]FAR No. 1.A (Detailed)'!E309+'[1]FAR No. 1.A (Detailed)'!E386+'[1]FAR No. 1.A (Detailed)'!E463+'[1]FAR No. 1.A (Detailed)'!E567+'[1]FAR No. 1.A (Detailed)'!E655+'[1]FAR No. 1.A (Detailed)'!E733+'[1]FAR No. 1.A (Detailed)'!E811</f>
        <v>252000</v>
      </c>
      <c r="F183" s="956">
        <f>'[1]FAR No. 1.A (Detailed)'!F155+'[1]FAR No. 1.A (Detailed)'!F232+'[1]FAR No. 1.A (Detailed)'!F309+'[1]FAR No. 1.A (Detailed)'!F386+'[1]FAR No. 1.A (Detailed)'!F463+'[1]FAR No. 1.A (Detailed)'!F567+'[1]FAR No. 1.A (Detailed)'!F655+'[1]FAR No. 1.A (Detailed)'!F733+'[1]FAR No. 1.A (Detailed)'!F811</f>
        <v>0</v>
      </c>
      <c r="G183" s="956">
        <f t="shared" si="42"/>
        <v>252000</v>
      </c>
      <c r="H183" s="956">
        <f>'[1]FAR No. 1.A (Detailed)'!T155+'[1]FAR No. 1.A (Detailed)'!T232+'[1]FAR No. 1.A (Detailed)'!T309+'[1]FAR No. 1.A (Detailed)'!T386+'[1]FAR No. 1.A (Detailed)'!T463+'[1]FAR No. 1.A (Detailed)'!T567+'[1]FAR No. 1.A (Detailed)'!T655+'[1]FAR No. 1.A (Detailed)'!T733+'[1]FAR No. 1.A (Detailed)'!T811</f>
        <v>252000</v>
      </c>
      <c r="I183" s="956">
        <f>'[1]FAR No. 1.A (Detailed)'!U155+'[1]FAR No. 1.A (Detailed)'!U232+'[1]FAR No. 1.A (Detailed)'!U309+'[1]FAR No. 1.A (Detailed)'!U386+'[1]FAR No. 1.A (Detailed)'!U463+'[1]FAR No. 1.A (Detailed)'!U567+'[1]FAR No. 1.A (Detailed)'!U655+'[1]FAR No. 1.A (Detailed)'!U733+'[1]FAR No. 1.A (Detailed)'!U811</f>
        <v>0</v>
      </c>
      <c r="J183" s="956">
        <f>'[1]FAR No. 1.A (Detailed)'!V155+'[1]FAR No. 1.A (Detailed)'!V232+'[1]FAR No. 1.A (Detailed)'!V309+'[1]FAR No. 1.A (Detailed)'!V386+'[1]FAR No. 1.A (Detailed)'!V463+'[1]FAR No. 1.A (Detailed)'!V567+'[1]FAR No. 1.A (Detailed)'!V655+'[1]FAR No. 1.A (Detailed)'!V733+'[1]FAR No. 1.A (Detailed)'!V811</f>
        <v>0</v>
      </c>
      <c r="K183" s="956">
        <f>'[1]FAR No. 1.A (Detailed)'!W63+'[1]FAR No. 1.A (Detailed)'!W155+'[1]FAR No. 1.A (Detailed)'!W232+'[1]FAR No. 1.A (Detailed)'!W309+'[1]FAR No. 1.A (Detailed)'!W386+'[1]FAR No. 1.A (Detailed)'!W463+'[1]FAR No. 1.A (Detailed)'!W567+'[1]FAR No. 1.A (Detailed)'!W655+'[1]FAR No. 1.A (Detailed)'!W733+'[1]FAR No. 1.A (Detailed)'!W811</f>
        <v>0</v>
      </c>
      <c r="L183" s="918">
        <f t="shared" si="43"/>
        <v>252000</v>
      </c>
      <c r="M183" s="957">
        <f>'[1]FAR No. 1.A (Detailed)'!AB155+'[1]FAR No. 1.A (Detailed)'!AB232+'[1]FAR No. 1.A (Detailed)'!AB309+'[1]FAR No. 1.A (Detailed)'!AB386+'[1]FAR No. 1.A (Detailed)'!AB463+'[1]FAR No. 1.A (Detailed)'!AB567+'[1]FAR No. 1.A (Detailed)'!AB655+'[1]FAR No. 1.A (Detailed)'!AB733+'[1]FAR No. 1.A (Detailed)'!AB811</f>
        <v>63000</v>
      </c>
      <c r="N183" s="957">
        <f>'[1]FAR No. 1.A (Detailed)'!AF155+'[1]FAR No. 1.A (Detailed)'!AF232+'[1]FAR No. 1.A (Detailed)'!AF309+'[1]FAR No. 1.A (Detailed)'!AF386+'[1]FAR No. 1.A (Detailed)'!AF463+'[1]FAR No. 1.A (Detailed)'!AF567+'[1]FAR No. 1.A (Detailed)'!AF655+'[1]FAR No. 1.A (Detailed)'!AF733+'[1]FAR No. 1.A (Detailed)'!AF811</f>
        <v>189000</v>
      </c>
      <c r="O183" s="957">
        <f>'[1]FAR No. 1.A (Detailed)'!AJ155+'[1]FAR No. 1.A (Detailed)'!AJ232+'[1]FAR No. 1.A (Detailed)'!AJ309+'[1]FAR No. 1.A (Detailed)'!AJ386+'[1]FAR No. 1.A (Detailed)'!AJ463+'[1]FAR No. 1.A (Detailed)'!AJ567+'[1]FAR No. 1.A (Detailed)'!AJ655+'[1]FAR No. 1.A (Detailed)'!AJ733+'[1]FAR No. 1.A (Detailed)'!AJ811</f>
        <v>0</v>
      </c>
      <c r="P183" s="957">
        <f>'[1]FAR No. 1.A (Detailed)'!AN155+'[1]FAR No. 1.A (Detailed)'!AN232+'[1]FAR No. 1.A (Detailed)'!AN309+'[1]FAR No. 1.A (Detailed)'!AN386+'[1]FAR No. 1.A (Detailed)'!AN463+'[1]FAR No. 1.A (Detailed)'!AN567+'[1]FAR No. 1.A (Detailed)'!AN655+'[1]FAR No. 1.A (Detailed)'!AN733+'[1]FAR No. 1.A (Detailed)'!AN811</f>
        <v>0</v>
      </c>
      <c r="Q183" s="918">
        <f t="shared" si="44"/>
        <v>252000</v>
      </c>
      <c r="R183" s="957">
        <f>'[1]FAR No. 1.A (Detailed)'!AS155+'[1]FAR No. 1.A (Detailed)'!AS232+'[1]FAR No. 1.A (Detailed)'!AS309+'[1]FAR No. 1.A (Detailed)'!AS386+'[1]FAR No. 1.A (Detailed)'!AS463+'[1]FAR No. 1.A (Detailed)'!AS567+'[1]FAR No. 1.A (Detailed)'!AS655+'[1]FAR No. 1.A (Detailed)'!AS733+'[1]FAR No. 1.A (Detailed)'!AS811</f>
        <v>63000</v>
      </c>
      <c r="S183" s="957">
        <f>'[1]FAR No. 1.A (Detailed)'!AW155+'[1]FAR No. 1.A (Detailed)'!AW232+'[1]FAR No. 1.A (Detailed)'!AW309+'[1]FAR No. 1.A (Detailed)'!AW386+'[1]FAR No. 1.A (Detailed)'!AW463+'[1]FAR No. 1.A (Detailed)'!AW567+'[1]FAR No. 1.A (Detailed)'!AW655+'[1]FAR No. 1.A (Detailed)'!AW733+'[1]FAR No. 1.A (Detailed)'!AW811</f>
        <v>189000</v>
      </c>
      <c r="T183" s="957">
        <f>'[1]FAR No. 1.A (Detailed)'!BA155+'[1]FAR No. 1.A (Detailed)'!BA232+'[1]FAR No. 1.A (Detailed)'!BA309+'[1]FAR No. 1.A (Detailed)'!BA386+'[1]FAR No. 1.A (Detailed)'!BA463+'[1]FAR No. 1.A (Detailed)'!BA567+'[1]FAR No. 1.A (Detailed)'!BA655+'[1]FAR No. 1.A (Detailed)'!BA733+'[1]FAR No. 1.A (Detailed)'!BA811</f>
        <v>0</v>
      </c>
      <c r="U183" s="957">
        <f>'[1]FAR No. 1.A (Detailed)'!BE155+'[1]FAR No. 1.A (Detailed)'!BE232+'[1]FAR No. 1.A (Detailed)'!BE309+'[1]FAR No. 1.A (Detailed)'!BE386+'[1]FAR No. 1.A (Detailed)'!BE463+'[1]FAR No. 1.A (Detailed)'!BE567+'[1]FAR No. 1.A (Detailed)'!BE655+'[1]FAR No. 1.A (Detailed)'!BE733+'[1]FAR No. 1.A (Detailed)'!BE811</f>
        <v>0</v>
      </c>
      <c r="V183" s="918">
        <f t="shared" si="45"/>
        <v>252000</v>
      </c>
      <c r="W183" s="918">
        <f t="shared" si="46"/>
        <v>0</v>
      </c>
      <c r="X183" s="918">
        <f t="shared" si="47"/>
        <v>0</v>
      </c>
      <c r="Y183" s="919">
        <f t="shared" si="48"/>
        <v>0</v>
      </c>
      <c r="Z183" s="920"/>
    </row>
    <row r="184" spans="2:26" s="856" customFormat="1">
      <c r="B184" s="927" t="s">
        <v>940</v>
      </c>
      <c r="C184" s="915"/>
      <c r="D184" s="916"/>
      <c r="E184" s="955"/>
      <c r="F184" s="956"/>
      <c r="G184" s="956"/>
      <c r="H184" s="956"/>
      <c r="I184" s="956"/>
      <c r="J184" s="956"/>
      <c r="K184" s="956"/>
      <c r="L184" s="918"/>
      <c r="M184" s="957"/>
      <c r="N184" s="957"/>
      <c r="O184" s="957"/>
      <c r="P184" s="957"/>
      <c r="Q184" s="918"/>
      <c r="R184" s="957"/>
      <c r="S184" s="957"/>
      <c r="T184" s="957"/>
      <c r="U184" s="957"/>
      <c r="V184" s="918"/>
      <c r="W184" s="918"/>
      <c r="X184" s="918"/>
      <c r="Y184" s="919"/>
      <c r="Z184" s="920"/>
    </row>
    <row r="185" spans="2:26" s="856" customFormat="1">
      <c r="B185" s="926"/>
      <c r="C185" s="611" t="s">
        <v>941</v>
      </c>
      <c r="D185" s="916" t="s">
        <v>942</v>
      </c>
      <c r="E185" s="955">
        <f>'[1]FAR No. 1.A (Detailed)'!E157+'[1]FAR No. 1.A (Detailed)'!E234+'[1]FAR No. 1.A (Detailed)'!E311+'[1]FAR No. 1.A (Detailed)'!E388+'[1]FAR No. 1.A (Detailed)'!E465+'[1]FAR No. 1.A (Detailed)'!E569+'[1]FAR No. 1.A (Detailed)'!E657+'[1]FAR No. 1.A (Detailed)'!E735+'[1]FAR No. 1.A (Detailed)'!E813</f>
        <v>5000</v>
      </c>
      <c r="F185" s="956">
        <f>'[1]FAR No. 1.A (Detailed)'!F157+'[1]FAR No. 1.A (Detailed)'!F234+'[1]FAR No. 1.A (Detailed)'!F311+'[1]FAR No. 1.A (Detailed)'!F388+'[1]FAR No. 1.A (Detailed)'!F465+'[1]FAR No. 1.A (Detailed)'!F569+'[1]FAR No. 1.A (Detailed)'!F657+'[1]FAR No. 1.A (Detailed)'!F735+'[1]FAR No. 1.A (Detailed)'!F813</f>
        <v>0</v>
      </c>
      <c r="G185" s="956">
        <f t="shared" si="42"/>
        <v>5000</v>
      </c>
      <c r="H185" s="956">
        <f>'[1]FAR No. 1.A (Detailed)'!T157+'[1]FAR No. 1.A (Detailed)'!T234+'[1]FAR No. 1.A (Detailed)'!T311+'[1]FAR No. 1.A (Detailed)'!T388+'[1]FAR No. 1.A (Detailed)'!T465+'[1]FAR No. 1.A (Detailed)'!T569+'[1]FAR No. 1.A (Detailed)'!T657+'[1]FAR No. 1.A (Detailed)'!T735+'[1]FAR No. 1.A (Detailed)'!T813</f>
        <v>5000</v>
      </c>
      <c r="I185" s="956">
        <f>'[1]FAR No. 1.A (Detailed)'!U157+'[1]FAR No. 1.A (Detailed)'!U234+'[1]FAR No. 1.A (Detailed)'!U311+'[1]FAR No. 1.A (Detailed)'!U388+'[1]FAR No. 1.A (Detailed)'!U465+'[1]FAR No. 1.A (Detailed)'!U569+'[1]FAR No. 1.A (Detailed)'!U657+'[1]FAR No. 1.A (Detailed)'!U735+'[1]FAR No. 1.A (Detailed)'!U813</f>
        <v>0</v>
      </c>
      <c r="J185" s="956">
        <f>'[1]FAR No. 1.A (Detailed)'!V157+'[1]FAR No. 1.A (Detailed)'!V234+'[1]FAR No. 1.A (Detailed)'!V311+'[1]FAR No. 1.A (Detailed)'!V388+'[1]FAR No. 1.A (Detailed)'!V465+'[1]FAR No. 1.A (Detailed)'!V569+'[1]FAR No. 1.A (Detailed)'!V657+'[1]FAR No. 1.A (Detailed)'!V735+'[1]FAR No. 1.A (Detailed)'!V813</f>
        <v>0</v>
      </c>
      <c r="K185" s="956">
        <f>'[1]FAR No. 1.A (Detailed)'!W65+'[1]FAR No. 1.A (Detailed)'!W157+'[1]FAR No. 1.A (Detailed)'!W234+'[1]FAR No. 1.A (Detailed)'!W311+'[1]FAR No. 1.A (Detailed)'!W388+'[1]FAR No. 1.A (Detailed)'!W465+'[1]FAR No. 1.A (Detailed)'!W569+'[1]FAR No. 1.A (Detailed)'!W657+'[1]FAR No. 1.A (Detailed)'!W735+'[1]FAR No. 1.A (Detailed)'!W813</f>
        <v>0</v>
      </c>
      <c r="L185" s="918">
        <f t="shared" si="43"/>
        <v>5000</v>
      </c>
      <c r="M185" s="957">
        <f>'[1]FAR No. 1.A (Detailed)'!AB157+'[1]FAR No. 1.A (Detailed)'!AB234+'[1]FAR No. 1.A (Detailed)'!AB311+'[1]FAR No. 1.A (Detailed)'!AB388+'[1]FAR No. 1.A (Detailed)'!AB465+'[1]FAR No. 1.A (Detailed)'!AB569+'[1]FAR No. 1.A (Detailed)'!AB657+'[1]FAR No. 1.A (Detailed)'!AB735+'[1]FAR No. 1.A (Detailed)'!AB813</f>
        <v>0</v>
      </c>
      <c r="N185" s="957">
        <f>'[1]FAR No. 1.A (Detailed)'!AF157+'[1]FAR No. 1.A (Detailed)'!AF234+'[1]FAR No. 1.A (Detailed)'!AF311+'[1]FAR No. 1.A (Detailed)'!AF388+'[1]FAR No. 1.A (Detailed)'!AF465+'[1]FAR No. 1.A (Detailed)'!AF569+'[1]FAR No. 1.A (Detailed)'!AF657+'[1]FAR No. 1.A (Detailed)'!AF735+'[1]FAR No. 1.A (Detailed)'!AF813</f>
        <v>0</v>
      </c>
      <c r="O185" s="957">
        <f>'[1]FAR No. 1.A (Detailed)'!AJ157+'[1]FAR No. 1.A (Detailed)'!AJ234+'[1]FAR No. 1.A (Detailed)'!AJ311+'[1]FAR No. 1.A (Detailed)'!AJ388+'[1]FAR No. 1.A (Detailed)'!AJ465+'[1]FAR No. 1.A (Detailed)'!AJ569+'[1]FAR No. 1.A (Detailed)'!AJ657+'[1]FAR No. 1.A (Detailed)'!AJ735+'[1]FAR No. 1.A (Detailed)'!AJ813</f>
        <v>0</v>
      </c>
      <c r="P185" s="957">
        <f>'[1]FAR No. 1.A (Detailed)'!AN157+'[1]FAR No. 1.A (Detailed)'!AN234+'[1]FAR No. 1.A (Detailed)'!AN311+'[1]FAR No. 1.A (Detailed)'!AN388+'[1]FAR No. 1.A (Detailed)'!AN465+'[1]FAR No. 1.A (Detailed)'!AN569+'[1]FAR No. 1.A (Detailed)'!AN657+'[1]FAR No. 1.A (Detailed)'!AN735+'[1]FAR No. 1.A (Detailed)'!AN813</f>
        <v>0</v>
      </c>
      <c r="Q185" s="918">
        <f t="shared" si="44"/>
        <v>0</v>
      </c>
      <c r="R185" s="957">
        <f>'[1]FAR No. 1.A (Detailed)'!AS157+'[1]FAR No. 1.A (Detailed)'!AS234+'[1]FAR No. 1.A (Detailed)'!AS311+'[1]FAR No. 1.A (Detailed)'!AS388+'[1]FAR No. 1.A (Detailed)'!AS465+'[1]FAR No. 1.A (Detailed)'!AS569+'[1]FAR No. 1.A (Detailed)'!AS657+'[1]FAR No. 1.A (Detailed)'!AS735+'[1]FAR No. 1.A (Detailed)'!AS813</f>
        <v>0</v>
      </c>
      <c r="S185" s="957">
        <f>'[1]FAR No. 1.A (Detailed)'!AW157+'[1]FAR No. 1.A (Detailed)'!AW234+'[1]FAR No. 1.A (Detailed)'!AW311+'[1]FAR No. 1.A (Detailed)'!AW388+'[1]FAR No. 1.A (Detailed)'!AW465+'[1]FAR No. 1.A (Detailed)'!AW569+'[1]FAR No. 1.A (Detailed)'!AW657+'[1]FAR No. 1.A (Detailed)'!AW735+'[1]FAR No. 1.A (Detailed)'!AW813</f>
        <v>0</v>
      </c>
      <c r="T185" s="957">
        <f>'[1]FAR No. 1.A (Detailed)'!BA157+'[1]FAR No. 1.A (Detailed)'!BA234+'[1]FAR No. 1.A (Detailed)'!BA311+'[1]FAR No. 1.A (Detailed)'!BA388+'[1]FAR No. 1.A (Detailed)'!BA465+'[1]FAR No. 1.A (Detailed)'!BA569+'[1]FAR No. 1.A (Detailed)'!BA657+'[1]FAR No. 1.A (Detailed)'!BA735+'[1]FAR No. 1.A (Detailed)'!BA813</f>
        <v>0</v>
      </c>
      <c r="U185" s="957">
        <f>'[1]FAR No. 1.A (Detailed)'!BE157+'[1]FAR No. 1.A (Detailed)'!BE234+'[1]FAR No. 1.A (Detailed)'!BE311+'[1]FAR No. 1.A (Detailed)'!BE388+'[1]FAR No. 1.A (Detailed)'!BE465+'[1]FAR No. 1.A (Detailed)'!BE569+'[1]FAR No. 1.A (Detailed)'!BE657+'[1]FAR No. 1.A (Detailed)'!BE735+'[1]FAR No. 1.A (Detailed)'!BE813</f>
        <v>0</v>
      </c>
      <c r="V185" s="918">
        <f t="shared" si="45"/>
        <v>0</v>
      </c>
      <c r="W185" s="918">
        <f t="shared" si="46"/>
        <v>0</v>
      </c>
      <c r="X185" s="918">
        <f t="shared" si="47"/>
        <v>5000</v>
      </c>
      <c r="Y185" s="919">
        <f t="shared" si="48"/>
        <v>0</v>
      </c>
      <c r="Z185" s="920"/>
    </row>
    <row r="186" spans="2:26" s="856" customFormat="1">
      <c r="B186" s="927" t="s">
        <v>943</v>
      </c>
      <c r="C186" s="915"/>
      <c r="D186" s="916"/>
      <c r="E186" s="955"/>
      <c r="F186" s="956"/>
      <c r="G186" s="956"/>
      <c r="H186" s="956"/>
      <c r="I186" s="956"/>
      <c r="J186" s="956"/>
      <c r="K186" s="956"/>
      <c r="L186" s="918"/>
      <c r="M186" s="957"/>
      <c r="N186" s="957"/>
      <c r="O186" s="957"/>
      <c r="P186" s="957"/>
      <c r="Q186" s="918"/>
      <c r="R186" s="957"/>
      <c r="S186" s="957"/>
      <c r="T186" s="957"/>
      <c r="U186" s="957"/>
      <c r="V186" s="918"/>
      <c r="W186" s="918"/>
      <c r="X186" s="918"/>
      <c r="Y186" s="919"/>
      <c r="Z186" s="920"/>
    </row>
    <row r="187" spans="2:26" s="856" customFormat="1">
      <c r="B187" s="926"/>
      <c r="C187" s="611" t="s">
        <v>944</v>
      </c>
      <c r="D187" s="916" t="s">
        <v>945</v>
      </c>
      <c r="E187" s="955">
        <f>'[1]FAR No. 1.A (Detailed)'!E159+'[1]FAR No. 1.A (Detailed)'!E236+'[1]FAR No. 1.A (Detailed)'!E313+'[1]FAR No. 1.A (Detailed)'!E390+'[1]FAR No. 1.A (Detailed)'!E467+'[1]FAR No. 1.A (Detailed)'!E571+'[1]FAR No. 1.A (Detailed)'!E659+'[1]FAR No. 1.A (Detailed)'!E737+'[1]FAR No. 1.A (Detailed)'!E815</f>
        <v>78200</v>
      </c>
      <c r="F187" s="956">
        <f>'[1]FAR No. 1.A (Detailed)'!F159+'[1]FAR No. 1.A (Detailed)'!F236+'[1]FAR No. 1.A (Detailed)'!F313+'[1]FAR No. 1.A (Detailed)'!F390+'[1]FAR No. 1.A (Detailed)'!F467+'[1]FAR No. 1.A (Detailed)'!F571+'[1]FAR No. 1.A (Detailed)'!F659+'[1]FAR No. 1.A (Detailed)'!F737+'[1]FAR No. 1.A (Detailed)'!F815</f>
        <v>0</v>
      </c>
      <c r="G187" s="956">
        <f t="shared" si="42"/>
        <v>78200</v>
      </c>
      <c r="H187" s="956">
        <f>'[1]FAR No. 1.A (Detailed)'!T159+'[1]FAR No. 1.A (Detailed)'!T236+'[1]FAR No. 1.A (Detailed)'!T313+'[1]FAR No. 1.A (Detailed)'!T390+'[1]FAR No. 1.A (Detailed)'!T467+'[1]FAR No. 1.A (Detailed)'!T571+'[1]FAR No. 1.A (Detailed)'!T659+'[1]FAR No. 1.A (Detailed)'!T737+'[1]FAR No. 1.A (Detailed)'!T815</f>
        <v>78200</v>
      </c>
      <c r="I187" s="956">
        <f>'[1]FAR No. 1.A (Detailed)'!U159+'[1]FAR No. 1.A (Detailed)'!U236+'[1]FAR No. 1.A (Detailed)'!U313+'[1]FAR No. 1.A (Detailed)'!U390+'[1]FAR No. 1.A (Detailed)'!U467+'[1]FAR No. 1.A (Detailed)'!U571+'[1]FAR No. 1.A (Detailed)'!U659+'[1]FAR No. 1.A (Detailed)'!U737+'[1]FAR No. 1.A (Detailed)'!U815</f>
        <v>0</v>
      </c>
      <c r="J187" s="956">
        <f>'[1]FAR No. 1.A (Detailed)'!V159+'[1]FAR No. 1.A (Detailed)'!V236+'[1]FAR No. 1.A (Detailed)'!V313+'[1]FAR No. 1.A (Detailed)'!V390+'[1]FAR No. 1.A (Detailed)'!V467+'[1]FAR No. 1.A (Detailed)'!V571+'[1]FAR No. 1.A (Detailed)'!V659+'[1]FAR No. 1.A (Detailed)'!V737+'[1]FAR No. 1.A (Detailed)'!V815</f>
        <v>0</v>
      </c>
      <c r="K187" s="956">
        <f>'[1]FAR No. 1.A (Detailed)'!W67+'[1]FAR No. 1.A (Detailed)'!W159+'[1]FAR No. 1.A (Detailed)'!W236+'[1]FAR No. 1.A (Detailed)'!W313+'[1]FAR No. 1.A (Detailed)'!W390+'[1]FAR No. 1.A (Detailed)'!W467+'[1]FAR No. 1.A (Detailed)'!W571+'[1]FAR No. 1.A (Detailed)'!W659+'[1]FAR No. 1.A (Detailed)'!W737+'[1]FAR No. 1.A (Detailed)'!W815</f>
        <v>0</v>
      </c>
      <c r="L187" s="918">
        <f t="shared" si="43"/>
        <v>78200</v>
      </c>
      <c r="M187" s="957">
        <f>'[1]FAR No. 1.A (Detailed)'!AB159+'[1]FAR No. 1.A (Detailed)'!AB236+'[1]FAR No. 1.A (Detailed)'!AB313+'[1]FAR No. 1.A (Detailed)'!AB390+'[1]FAR No. 1.A (Detailed)'!AB467+'[1]FAR No. 1.A (Detailed)'!AB571+'[1]FAR No. 1.A (Detailed)'!AB659+'[1]FAR No. 1.A (Detailed)'!AB737+'[1]FAR No. 1.A (Detailed)'!AB815</f>
        <v>10773.48</v>
      </c>
      <c r="N187" s="957">
        <f>'[1]FAR No. 1.A (Detailed)'!AF159+'[1]FAR No. 1.A (Detailed)'!AF236+'[1]FAR No. 1.A (Detailed)'!AF313+'[1]FAR No. 1.A (Detailed)'!AF390+'[1]FAR No. 1.A (Detailed)'!AF467+'[1]FAR No. 1.A (Detailed)'!AF571+'[1]FAR No. 1.A (Detailed)'!AF659+'[1]FAR No. 1.A (Detailed)'!AF737+'[1]FAR No. 1.A (Detailed)'!AF815</f>
        <v>56032.020000000004</v>
      </c>
      <c r="O187" s="957">
        <f>'[1]FAR No. 1.A (Detailed)'!AJ159+'[1]FAR No. 1.A (Detailed)'!AJ236+'[1]FAR No. 1.A (Detailed)'!AJ313+'[1]FAR No. 1.A (Detailed)'!AJ390+'[1]FAR No. 1.A (Detailed)'!AJ467+'[1]FAR No. 1.A (Detailed)'!AJ571+'[1]FAR No. 1.A (Detailed)'!AJ659+'[1]FAR No. 1.A (Detailed)'!AJ737+'[1]FAR No. 1.A (Detailed)'!AJ815</f>
        <v>1471.32</v>
      </c>
      <c r="P187" s="957">
        <f>'[1]FAR No. 1.A (Detailed)'!AN159+'[1]FAR No. 1.A (Detailed)'!AN236+'[1]FAR No. 1.A (Detailed)'!AN313+'[1]FAR No. 1.A (Detailed)'!AN390+'[1]FAR No. 1.A (Detailed)'!AN467+'[1]FAR No. 1.A (Detailed)'!AN571+'[1]FAR No. 1.A (Detailed)'!AN659+'[1]FAR No. 1.A (Detailed)'!AN737+'[1]FAR No. 1.A (Detailed)'!AN815</f>
        <v>0</v>
      </c>
      <c r="Q187" s="918">
        <f t="shared" si="44"/>
        <v>68276.820000000007</v>
      </c>
      <c r="R187" s="957">
        <f>'[1]FAR No. 1.A (Detailed)'!AS159+'[1]FAR No. 1.A (Detailed)'!AS236+'[1]FAR No. 1.A (Detailed)'!AS313+'[1]FAR No. 1.A (Detailed)'!AS390+'[1]FAR No. 1.A (Detailed)'!AS467+'[1]FAR No. 1.A (Detailed)'!AS571+'[1]FAR No. 1.A (Detailed)'!AS659+'[1]FAR No. 1.A (Detailed)'!AS737+'[1]FAR No. 1.A (Detailed)'!AS815</f>
        <v>11314.76</v>
      </c>
      <c r="S187" s="957">
        <f>'[1]FAR No. 1.A (Detailed)'!AW159+'[1]FAR No. 1.A (Detailed)'!AW236+'[1]FAR No. 1.A (Detailed)'!AW313+'[1]FAR No. 1.A (Detailed)'!AW390+'[1]FAR No. 1.A (Detailed)'!AW467+'[1]FAR No. 1.A (Detailed)'!AW571+'[1]FAR No. 1.A (Detailed)'!AW659+'[1]FAR No. 1.A (Detailed)'!AW737+'[1]FAR No. 1.A (Detailed)'!AW815</f>
        <v>51297.74</v>
      </c>
      <c r="T187" s="957">
        <f>'[1]FAR No. 1.A (Detailed)'!BA159+'[1]FAR No. 1.A (Detailed)'!BA236+'[1]FAR No. 1.A (Detailed)'!BA313+'[1]FAR No. 1.A (Detailed)'!BA390+'[1]FAR No. 1.A (Detailed)'!BA467+'[1]FAR No. 1.A (Detailed)'!BA571+'[1]FAR No. 1.A (Detailed)'!BA659+'[1]FAR No. 1.A (Detailed)'!BA737+'[1]FAR No. 1.A (Detailed)'!BA815</f>
        <v>1471.32</v>
      </c>
      <c r="U187" s="957">
        <f>'[1]FAR No. 1.A (Detailed)'!BE159+'[1]FAR No. 1.A (Detailed)'!BE236+'[1]FAR No. 1.A (Detailed)'!BE313+'[1]FAR No. 1.A (Detailed)'!BE390+'[1]FAR No. 1.A (Detailed)'!BE467+'[1]FAR No. 1.A (Detailed)'!BE571+'[1]FAR No. 1.A (Detailed)'!BE659+'[1]FAR No. 1.A (Detailed)'!BE737+'[1]FAR No. 1.A (Detailed)'!BE815</f>
        <v>0</v>
      </c>
      <c r="V187" s="918">
        <f t="shared" si="45"/>
        <v>64083.82</v>
      </c>
      <c r="W187" s="918">
        <f t="shared" si="46"/>
        <v>0</v>
      </c>
      <c r="X187" s="918">
        <f t="shared" si="47"/>
        <v>9923.179999999993</v>
      </c>
      <c r="Y187" s="919">
        <f t="shared" si="48"/>
        <v>4193.0000000000073</v>
      </c>
      <c r="Z187" s="920"/>
    </row>
    <row r="188" spans="2:26" s="856" customFormat="1">
      <c r="B188" s="925"/>
      <c r="C188" s="915" t="s">
        <v>946</v>
      </c>
      <c r="D188" s="916" t="s">
        <v>947</v>
      </c>
      <c r="E188" s="955">
        <f>'[1]FAR No. 1.A (Detailed)'!E160+'[1]FAR No. 1.A (Detailed)'!E237+'[1]FAR No. 1.A (Detailed)'!E314+'[1]FAR No. 1.A (Detailed)'!E391+'[1]FAR No. 1.A (Detailed)'!E468+'[1]FAR No. 1.A (Detailed)'!E572+'[1]FAR No. 1.A (Detailed)'!E660+'[1]FAR No. 1.A (Detailed)'!E738+'[1]FAR No. 1.A (Detailed)'!E816</f>
        <v>13200</v>
      </c>
      <c r="F188" s="956">
        <f>'[1]FAR No. 1.A (Detailed)'!F160+'[1]FAR No. 1.A (Detailed)'!F237+'[1]FAR No. 1.A (Detailed)'!F314+'[1]FAR No. 1.A (Detailed)'!F391+'[1]FAR No. 1.A (Detailed)'!F468+'[1]FAR No. 1.A (Detailed)'!F572+'[1]FAR No. 1.A (Detailed)'!F660+'[1]FAR No. 1.A (Detailed)'!F738+'[1]FAR No. 1.A (Detailed)'!F816</f>
        <v>0</v>
      </c>
      <c r="G188" s="956">
        <f t="shared" si="42"/>
        <v>13200</v>
      </c>
      <c r="H188" s="956">
        <f>'[1]FAR No. 1.A (Detailed)'!T160+'[1]FAR No. 1.A (Detailed)'!T237+'[1]FAR No. 1.A (Detailed)'!T314+'[1]FAR No. 1.A (Detailed)'!T391+'[1]FAR No. 1.A (Detailed)'!T468+'[1]FAR No. 1.A (Detailed)'!T572+'[1]FAR No. 1.A (Detailed)'!T660+'[1]FAR No. 1.A (Detailed)'!T738+'[1]FAR No. 1.A (Detailed)'!T816</f>
        <v>13200</v>
      </c>
      <c r="I188" s="956">
        <f>'[1]FAR No. 1.A (Detailed)'!U160+'[1]FAR No. 1.A (Detailed)'!U237+'[1]FAR No. 1.A (Detailed)'!U314+'[1]FAR No. 1.A (Detailed)'!U391+'[1]FAR No. 1.A (Detailed)'!U468+'[1]FAR No. 1.A (Detailed)'!U572+'[1]FAR No. 1.A (Detailed)'!U660+'[1]FAR No. 1.A (Detailed)'!U738+'[1]FAR No. 1.A (Detailed)'!U816</f>
        <v>0</v>
      </c>
      <c r="J188" s="956">
        <f>'[1]FAR No. 1.A (Detailed)'!V160+'[1]FAR No. 1.A (Detailed)'!V237+'[1]FAR No. 1.A (Detailed)'!V314+'[1]FAR No. 1.A (Detailed)'!V391+'[1]FAR No. 1.A (Detailed)'!V468+'[1]FAR No. 1.A (Detailed)'!V572+'[1]FAR No. 1.A (Detailed)'!V660+'[1]FAR No. 1.A (Detailed)'!V738+'[1]FAR No. 1.A (Detailed)'!V816</f>
        <v>0</v>
      </c>
      <c r="K188" s="956">
        <f>'[1]FAR No. 1.A (Detailed)'!W68+'[1]FAR No. 1.A (Detailed)'!W160+'[1]FAR No. 1.A (Detailed)'!W237+'[1]FAR No. 1.A (Detailed)'!W314+'[1]FAR No. 1.A (Detailed)'!W391+'[1]FAR No. 1.A (Detailed)'!W468+'[1]FAR No. 1.A (Detailed)'!W572+'[1]FAR No. 1.A (Detailed)'!W660+'[1]FAR No. 1.A (Detailed)'!W738+'[1]FAR No. 1.A (Detailed)'!W816</f>
        <v>0</v>
      </c>
      <c r="L188" s="918">
        <f t="shared" si="43"/>
        <v>13200</v>
      </c>
      <c r="M188" s="957">
        <f>'[1]FAR No. 1.A (Detailed)'!AB160+'[1]FAR No. 1.A (Detailed)'!AB237+'[1]FAR No. 1.A (Detailed)'!AB314+'[1]FAR No. 1.A (Detailed)'!AB391+'[1]FAR No. 1.A (Detailed)'!AB468+'[1]FAR No. 1.A (Detailed)'!AB572+'[1]FAR No. 1.A (Detailed)'!AB660+'[1]FAR No. 1.A (Detailed)'!AB738+'[1]FAR No. 1.A (Detailed)'!AB816</f>
        <v>3300</v>
      </c>
      <c r="N188" s="957">
        <f>'[1]FAR No. 1.A (Detailed)'!AF160+'[1]FAR No. 1.A (Detailed)'!AF237+'[1]FAR No. 1.A (Detailed)'!AF314+'[1]FAR No. 1.A (Detailed)'!AF391+'[1]FAR No. 1.A (Detailed)'!AF468+'[1]FAR No. 1.A (Detailed)'!AF572+'[1]FAR No. 1.A (Detailed)'!AF660+'[1]FAR No. 1.A (Detailed)'!AF738+'[1]FAR No. 1.A (Detailed)'!AF816</f>
        <v>9900</v>
      </c>
      <c r="O188" s="957">
        <f>'[1]FAR No. 1.A (Detailed)'!AJ160+'[1]FAR No. 1.A (Detailed)'!AJ237+'[1]FAR No. 1.A (Detailed)'!AJ314+'[1]FAR No. 1.A (Detailed)'!AJ391+'[1]FAR No. 1.A (Detailed)'!AJ468+'[1]FAR No. 1.A (Detailed)'!AJ572+'[1]FAR No. 1.A (Detailed)'!AJ660+'[1]FAR No. 1.A (Detailed)'!AJ738+'[1]FAR No. 1.A (Detailed)'!AJ816</f>
        <v>0</v>
      </c>
      <c r="P188" s="957">
        <f>'[1]FAR No. 1.A (Detailed)'!AN160+'[1]FAR No. 1.A (Detailed)'!AN237+'[1]FAR No. 1.A (Detailed)'!AN314+'[1]FAR No. 1.A (Detailed)'!AN391+'[1]FAR No. 1.A (Detailed)'!AN468+'[1]FAR No. 1.A (Detailed)'!AN572+'[1]FAR No. 1.A (Detailed)'!AN660+'[1]FAR No. 1.A (Detailed)'!AN738+'[1]FAR No. 1.A (Detailed)'!AN816</f>
        <v>0</v>
      </c>
      <c r="Q188" s="918">
        <f t="shared" si="44"/>
        <v>13200</v>
      </c>
      <c r="R188" s="957">
        <f>'[1]FAR No. 1.A (Detailed)'!AS160+'[1]FAR No. 1.A (Detailed)'!AS237+'[1]FAR No. 1.A (Detailed)'!AS314+'[1]FAR No. 1.A (Detailed)'!AS391+'[1]FAR No. 1.A (Detailed)'!AS468+'[1]FAR No. 1.A (Detailed)'!AS572+'[1]FAR No. 1.A (Detailed)'!AS660+'[1]FAR No. 1.A (Detailed)'!AS738+'[1]FAR No. 1.A (Detailed)'!AS816</f>
        <v>3300</v>
      </c>
      <c r="S188" s="957">
        <f>'[1]FAR No. 1.A (Detailed)'!AW160+'[1]FAR No. 1.A (Detailed)'!AW237+'[1]FAR No. 1.A (Detailed)'!AW314+'[1]FAR No. 1.A (Detailed)'!AW391+'[1]FAR No. 1.A (Detailed)'!AW468+'[1]FAR No. 1.A (Detailed)'!AW572+'[1]FAR No. 1.A (Detailed)'!AW660+'[1]FAR No. 1.A (Detailed)'!AW738+'[1]FAR No. 1.A (Detailed)'!AW816</f>
        <v>9900</v>
      </c>
      <c r="T188" s="957">
        <f>'[1]FAR No. 1.A (Detailed)'!BA160+'[1]FAR No. 1.A (Detailed)'!BA237+'[1]FAR No. 1.A (Detailed)'!BA314+'[1]FAR No. 1.A (Detailed)'!BA391+'[1]FAR No. 1.A (Detailed)'!BA468+'[1]FAR No. 1.A (Detailed)'!BA572+'[1]FAR No. 1.A (Detailed)'!BA660+'[1]FAR No. 1.A (Detailed)'!BA738+'[1]FAR No. 1.A (Detailed)'!BA816</f>
        <v>0</v>
      </c>
      <c r="U188" s="957">
        <f>'[1]FAR No. 1.A (Detailed)'!BE160+'[1]FAR No. 1.A (Detailed)'!BE237+'[1]FAR No. 1.A (Detailed)'!BE314+'[1]FAR No. 1.A (Detailed)'!BE391+'[1]FAR No. 1.A (Detailed)'!BE468+'[1]FAR No. 1.A (Detailed)'!BE572+'[1]FAR No. 1.A (Detailed)'!BE660+'[1]FAR No. 1.A (Detailed)'!BE738+'[1]FAR No. 1.A (Detailed)'!BE816</f>
        <v>0</v>
      </c>
      <c r="V188" s="918">
        <f t="shared" si="45"/>
        <v>13200</v>
      </c>
      <c r="W188" s="918">
        <f t="shared" si="46"/>
        <v>0</v>
      </c>
      <c r="X188" s="918">
        <f t="shared" si="47"/>
        <v>0</v>
      </c>
      <c r="Y188" s="919">
        <f t="shared" si="48"/>
        <v>0</v>
      </c>
      <c r="Z188" s="920"/>
    </row>
    <row r="189" spans="2:26" s="856" customFormat="1">
      <c r="B189" s="926"/>
      <c r="C189" s="611" t="s">
        <v>264</v>
      </c>
      <c r="D189" s="916" t="s">
        <v>948</v>
      </c>
      <c r="E189" s="955">
        <f>'[1]FAR No. 1.A (Detailed)'!E161+'[1]FAR No. 1.A (Detailed)'!E238+'[1]FAR No. 1.A (Detailed)'!E315+'[1]FAR No. 1.A (Detailed)'!E392+'[1]FAR No. 1.A (Detailed)'!E469+'[1]FAR No. 1.A (Detailed)'!E573+'[1]FAR No. 1.A (Detailed)'!E661+'[1]FAR No. 1.A (Detailed)'!E739+'[1]FAR No. 1.A (Detailed)'!E817</f>
        <v>73000</v>
      </c>
      <c r="F189" s="956">
        <f>'[1]FAR No. 1.A (Detailed)'!F161+'[1]FAR No. 1.A (Detailed)'!F238+'[1]FAR No. 1.A (Detailed)'!F315+'[1]FAR No. 1.A (Detailed)'!F392+'[1]FAR No. 1.A (Detailed)'!F469+'[1]FAR No. 1.A (Detailed)'!F573+'[1]FAR No. 1.A (Detailed)'!F661+'[1]FAR No. 1.A (Detailed)'!F739+'[1]FAR No. 1.A (Detailed)'!F817</f>
        <v>0</v>
      </c>
      <c r="G189" s="956">
        <f t="shared" si="42"/>
        <v>73000</v>
      </c>
      <c r="H189" s="956">
        <f>'[1]FAR No. 1.A (Detailed)'!T161+'[1]FAR No. 1.A (Detailed)'!T238+'[1]FAR No. 1.A (Detailed)'!T315+'[1]FAR No. 1.A (Detailed)'!T392+'[1]FAR No. 1.A (Detailed)'!T469+'[1]FAR No. 1.A (Detailed)'!T573+'[1]FAR No. 1.A (Detailed)'!T661+'[1]FAR No. 1.A (Detailed)'!T739+'[1]FAR No. 1.A (Detailed)'!T817</f>
        <v>73000</v>
      </c>
      <c r="I189" s="956">
        <f>'[1]FAR No. 1.A (Detailed)'!U161+'[1]FAR No. 1.A (Detailed)'!U238+'[1]FAR No. 1.A (Detailed)'!U315+'[1]FAR No. 1.A (Detailed)'!U392+'[1]FAR No. 1.A (Detailed)'!U469+'[1]FAR No. 1.A (Detailed)'!U573+'[1]FAR No. 1.A (Detailed)'!U661+'[1]FAR No. 1.A (Detailed)'!U739+'[1]FAR No. 1.A (Detailed)'!U817</f>
        <v>0</v>
      </c>
      <c r="J189" s="956">
        <f>'[1]FAR No. 1.A (Detailed)'!V161+'[1]FAR No. 1.A (Detailed)'!V238+'[1]FAR No. 1.A (Detailed)'!V315+'[1]FAR No. 1.A (Detailed)'!V392+'[1]FAR No. 1.A (Detailed)'!V469+'[1]FAR No. 1.A (Detailed)'!V573+'[1]FAR No. 1.A (Detailed)'!V661+'[1]FAR No. 1.A (Detailed)'!V739+'[1]FAR No. 1.A (Detailed)'!V817</f>
        <v>0</v>
      </c>
      <c r="K189" s="956">
        <f>'[1]FAR No. 1.A (Detailed)'!W69+'[1]FAR No. 1.A (Detailed)'!W161+'[1]FAR No. 1.A (Detailed)'!W238+'[1]FAR No. 1.A (Detailed)'!W315+'[1]FAR No. 1.A (Detailed)'!W392+'[1]FAR No. 1.A (Detailed)'!W469+'[1]FAR No. 1.A (Detailed)'!W573+'[1]FAR No. 1.A (Detailed)'!W661+'[1]FAR No. 1.A (Detailed)'!W739+'[1]FAR No. 1.A (Detailed)'!W817</f>
        <v>0</v>
      </c>
      <c r="L189" s="918">
        <f t="shared" si="43"/>
        <v>73000</v>
      </c>
      <c r="M189" s="957">
        <f>'[1]FAR No. 1.A (Detailed)'!AB161+'[1]FAR No. 1.A (Detailed)'!AB238+'[1]FAR No. 1.A (Detailed)'!AB315+'[1]FAR No. 1.A (Detailed)'!AB392+'[1]FAR No. 1.A (Detailed)'!AB469+'[1]FAR No. 1.A (Detailed)'!AB573+'[1]FAR No. 1.A (Detailed)'!AB661+'[1]FAR No. 1.A (Detailed)'!AB739+'[1]FAR No. 1.A (Detailed)'!AB817</f>
        <v>11186</v>
      </c>
      <c r="N189" s="957">
        <f>'[1]FAR No. 1.A (Detailed)'!AF161+'[1]FAR No. 1.A (Detailed)'!AF238+'[1]FAR No. 1.A (Detailed)'!AF315+'[1]FAR No. 1.A (Detailed)'!AF392+'[1]FAR No. 1.A (Detailed)'!AF469+'[1]FAR No. 1.A (Detailed)'!AF573+'[1]FAR No. 1.A (Detailed)'!AF661+'[1]FAR No. 1.A (Detailed)'!AF739+'[1]FAR No. 1.A (Detailed)'!AF817</f>
        <v>36814</v>
      </c>
      <c r="O189" s="957">
        <f>'[1]FAR No. 1.A (Detailed)'!AJ161+'[1]FAR No. 1.A (Detailed)'!AJ238+'[1]FAR No. 1.A (Detailed)'!AJ315+'[1]FAR No. 1.A (Detailed)'!AJ392+'[1]FAR No. 1.A (Detailed)'!AJ469+'[1]FAR No. 1.A (Detailed)'!AJ573+'[1]FAR No. 1.A (Detailed)'!AJ661+'[1]FAR No. 1.A (Detailed)'!AJ739+'[1]FAR No. 1.A (Detailed)'!AJ817</f>
        <v>25000</v>
      </c>
      <c r="P189" s="957">
        <f>'[1]FAR No. 1.A (Detailed)'!AN161+'[1]FAR No. 1.A (Detailed)'!AN238+'[1]FAR No. 1.A (Detailed)'!AN315+'[1]FAR No. 1.A (Detailed)'!AN392+'[1]FAR No. 1.A (Detailed)'!AN469+'[1]FAR No. 1.A (Detailed)'!AN573+'[1]FAR No. 1.A (Detailed)'!AN661+'[1]FAR No. 1.A (Detailed)'!AN739+'[1]FAR No. 1.A (Detailed)'!AN817</f>
        <v>0</v>
      </c>
      <c r="Q189" s="918">
        <f t="shared" si="44"/>
        <v>73000</v>
      </c>
      <c r="R189" s="957">
        <f>'[1]FAR No. 1.A (Detailed)'!AS161+'[1]FAR No. 1.A (Detailed)'!AS238+'[1]FAR No. 1.A (Detailed)'!AS315+'[1]FAR No. 1.A (Detailed)'!AS392+'[1]FAR No. 1.A (Detailed)'!AS469+'[1]FAR No. 1.A (Detailed)'!AS573+'[1]FAR No. 1.A (Detailed)'!AS661+'[1]FAR No. 1.A (Detailed)'!AS739+'[1]FAR No. 1.A (Detailed)'!AS817</f>
        <v>11186</v>
      </c>
      <c r="S189" s="957">
        <f>'[1]FAR No. 1.A (Detailed)'!AW161+'[1]FAR No. 1.A (Detailed)'!AW238+'[1]FAR No. 1.A (Detailed)'!AW315+'[1]FAR No. 1.A (Detailed)'!AW392+'[1]FAR No. 1.A (Detailed)'!AW469+'[1]FAR No. 1.A (Detailed)'!AW573+'[1]FAR No. 1.A (Detailed)'!AW661+'[1]FAR No. 1.A (Detailed)'!AW739+'[1]FAR No. 1.A (Detailed)'!AW817</f>
        <v>36814</v>
      </c>
      <c r="T189" s="957">
        <f>'[1]FAR No. 1.A (Detailed)'!BA161+'[1]FAR No. 1.A (Detailed)'!BA238+'[1]FAR No. 1.A (Detailed)'!BA315+'[1]FAR No. 1.A (Detailed)'!BA392+'[1]FAR No. 1.A (Detailed)'!BA469+'[1]FAR No. 1.A (Detailed)'!BA573+'[1]FAR No. 1.A (Detailed)'!BA661+'[1]FAR No. 1.A (Detailed)'!BA739+'[1]FAR No. 1.A (Detailed)'!BA817</f>
        <v>25000</v>
      </c>
      <c r="U189" s="957">
        <f>'[1]FAR No. 1.A (Detailed)'!BE161+'[1]FAR No. 1.A (Detailed)'!BE238+'[1]FAR No. 1.A (Detailed)'!BE315+'[1]FAR No. 1.A (Detailed)'!BE392+'[1]FAR No. 1.A (Detailed)'!BE469+'[1]FAR No. 1.A (Detailed)'!BE573+'[1]FAR No. 1.A (Detailed)'!BE661+'[1]FAR No. 1.A (Detailed)'!BE739+'[1]FAR No. 1.A (Detailed)'!BE817</f>
        <v>0</v>
      </c>
      <c r="V189" s="918">
        <f t="shared" si="45"/>
        <v>73000</v>
      </c>
      <c r="W189" s="918">
        <f t="shared" si="46"/>
        <v>0</v>
      </c>
      <c r="X189" s="918">
        <f t="shared" si="47"/>
        <v>0</v>
      </c>
      <c r="Y189" s="919">
        <f t="shared" si="48"/>
        <v>0</v>
      </c>
      <c r="Z189" s="920"/>
    </row>
    <row r="190" spans="2:26" s="856" customFormat="1">
      <c r="B190" s="925"/>
      <c r="C190" s="915" t="s">
        <v>949</v>
      </c>
      <c r="D190" s="916" t="s">
        <v>950</v>
      </c>
      <c r="E190" s="955">
        <f>'[1]FAR No. 1.A (Detailed)'!E162+'[1]FAR No. 1.A (Detailed)'!E239+'[1]FAR No. 1.A (Detailed)'!E316+'[1]FAR No. 1.A (Detailed)'!E393+'[1]FAR No. 1.A (Detailed)'!E470+'[1]FAR No. 1.A (Detailed)'!E574+'[1]FAR No. 1.A (Detailed)'!E662+'[1]FAR No. 1.A (Detailed)'!E740+'[1]FAR No. 1.A (Detailed)'!E818</f>
        <v>8400</v>
      </c>
      <c r="F190" s="956">
        <f>'[1]FAR No. 1.A (Detailed)'!F162+'[1]FAR No. 1.A (Detailed)'!F239+'[1]FAR No. 1.A (Detailed)'!F316+'[1]FAR No. 1.A (Detailed)'!F393+'[1]FAR No. 1.A (Detailed)'!F470+'[1]FAR No. 1.A (Detailed)'!F574+'[1]FAR No. 1.A (Detailed)'!F662+'[1]FAR No. 1.A (Detailed)'!F740+'[1]FAR No. 1.A (Detailed)'!F818</f>
        <v>0</v>
      </c>
      <c r="G190" s="956">
        <f t="shared" si="42"/>
        <v>8400</v>
      </c>
      <c r="H190" s="956">
        <f>'[1]FAR No. 1.A (Detailed)'!T162+'[1]FAR No. 1.A (Detailed)'!T239+'[1]FAR No. 1.A (Detailed)'!T316+'[1]FAR No. 1.A (Detailed)'!T393+'[1]FAR No. 1.A (Detailed)'!T470+'[1]FAR No. 1.A (Detailed)'!T574+'[1]FAR No. 1.A (Detailed)'!T662+'[1]FAR No. 1.A (Detailed)'!T740+'[1]FAR No. 1.A (Detailed)'!T818</f>
        <v>8400</v>
      </c>
      <c r="I190" s="956">
        <f>'[1]FAR No. 1.A (Detailed)'!U162+'[1]FAR No. 1.A (Detailed)'!U239+'[1]FAR No. 1.A (Detailed)'!U316+'[1]FAR No. 1.A (Detailed)'!U393+'[1]FAR No. 1.A (Detailed)'!U470+'[1]FAR No. 1.A (Detailed)'!U574+'[1]FAR No. 1.A (Detailed)'!U662+'[1]FAR No. 1.A (Detailed)'!U740+'[1]FAR No. 1.A (Detailed)'!U818</f>
        <v>0</v>
      </c>
      <c r="J190" s="956">
        <f>'[1]FAR No. 1.A (Detailed)'!V162+'[1]FAR No. 1.A (Detailed)'!V239+'[1]FAR No. 1.A (Detailed)'!V316+'[1]FAR No. 1.A (Detailed)'!V393+'[1]FAR No. 1.A (Detailed)'!V470+'[1]FAR No. 1.A (Detailed)'!V574+'[1]FAR No. 1.A (Detailed)'!V662+'[1]FAR No. 1.A (Detailed)'!V740+'[1]FAR No. 1.A (Detailed)'!V818</f>
        <v>0</v>
      </c>
      <c r="K190" s="956">
        <f>'[1]FAR No. 1.A (Detailed)'!W70+'[1]FAR No. 1.A (Detailed)'!W162+'[1]FAR No. 1.A (Detailed)'!W239+'[1]FAR No. 1.A (Detailed)'!W316+'[1]FAR No. 1.A (Detailed)'!W393+'[1]FAR No. 1.A (Detailed)'!W470+'[1]FAR No. 1.A (Detailed)'!W574+'[1]FAR No. 1.A (Detailed)'!W662+'[1]FAR No. 1.A (Detailed)'!W740+'[1]FAR No. 1.A (Detailed)'!W818</f>
        <v>0</v>
      </c>
      <c r="L190" s="918">
        <f t="shared" si="43"/>
        <v>8400</v>
      </c>
      <c r="M190" s="957">
        <f>'[1]FAR No. 1.A (Detailed)'!AB162+'[1]FAR No. 1.A (Detailed)'!AB239+'[1]FAR No. 1.A (Detailed)'!AB316+'[1]FAR No. 1.A (Detailed)'!AB393+'[1]FAR No. 1.A (Detailed)'!AB470+'[1]FAR No. 1.A (Detailed)'!AB574+'[1]FAR No. 1.A (Detailed)'!AB662+'[1]FAR No. 1.A (Detailed)'!AB740+'[1]FAR No. 1.A (Detailed)'!AB818</f>
        <v>2100</v>
      </c>
      <c r="N190" s="957">
        <f>'[1]FAR No. 1.A (Detailed)'!AF162+'[1]FAR No. 1.A (Detailed)'!AF239+'[1]FAR No. 1.A (Detailed)'!AF316+'[1]FAR No. 1.A (Detailed)'!AF393+'[1]FAR No. 1.A (Detailed)'!AF470+'[1]FAR No. 1.A (Detailed)'!AF574+'[1]FAR No. 1.A (Detailed)'!AF662+'[1]FAR No. 1.A (Detailed)'!AF740+'[1]FAR No. 1.A (Detailed)'!AF818</f>
        <v>6300</v>
      </c>
      <c r="O190" s="957">
        <f>'[1]FAR No. 1.A (Detailed)'!AJ162+'[1]FAR No. 1.A (Detailed)'!AJ239+'[1]FAR No. 1.A (Detailed)'!AJ316+'[1]FAR No. 1.A (Detailed)'!AJ393+'[1]FAR No. 1.A (Detailed)'!AJ470+'[1]FAR No. 1.A (Detailed)'!AJ574+'[1]FAR No. 1.A (Detailed)'!AJ662+'[1]FAR No. 1.A (Detailed)'!AJ740+'[1]FAR No. 1.A (Detailed)'!AJ818</f>
        <v>0</v>
      </c>
      <c r="P190" s="957">
        <f>'[1]FAR No. 1.A (Detailed)'!AN162+'[1]FAR No. 1.A (Detailed)'!AN239+'[1]FAR No. 1.A (Detailed)'!AN316+'[1]FAR No. 1.A (Detailed)'!AN393+'[1]FAR No. 1.A (Detailed)'!AN470+'[1]FAR No. 1.A (Detailed)'!AN574+'[1]FAR No. 1.A (Detailed)'!AN662+'[1]FAR No. 1.A (Detailed)'!AN740+'[1]FAR No. 1.A (Detailed)'!AN818</f>
        <v>0</v>
      </c>
      <c r="Q190" s="918">
        <f t="shared" si="44"/>
        <v>8400</v>
      </c>
      <c r="R190" s="957">
        <f>'[1]FAR No. 1.A (Detailed)'!AS162+'[1]FAR No. 1.A (Detailed)'!AS239+'[1]FAR No. 1.A (Detailed)'!AS316+'[1]FAR No. 1.A (Detailed)'!AS393+'[1]FAR No. 1.A (Detailed)'!AS470+'[1]FAR No. 1.A (Detailed)'!AS574+'[1]FAR No. 1.A (Detailed)'!AS662+'[1]FAR No. 1.A (Detailed)'!AS740+'[1]FAR No. 1.A (Detailed)'!AS818</f>
        <v>2100</v>
      </c>
      <c r="S190" s="957">
        <f>'[1]FAR No. 1.A (Detailed)'!AW162+'[1]FAR No. 1.A (Detailed)'!AW239+'[1]FAR No. 1.A (Detailed)'!AW316+'[1]FAR No. 1.A (Detailed)'!AW393+'[1]FAR No. 1.A (Detailed)'!AW470+'[1]FAR No. 1.A (Detailed)'!AW574+'[1]FAR No. 1.A (Detailed)'!AW662+'[1]FAR No. 1.A (Detailed)'!AW740+'[1]FAR No. 1.A (Detailed)'!AW818</f>
        <v>6300</v>
      </c>
      <c r="T190" s="957">
        <f>'[1]FAR No. 1.A (Detailed)'!BA162+'[1]FAR No. 1.A (Detailed)'!BA239+'[1]FAR No. 1.A (Detailed)'!BA316+'[1]FAR No. 1.A (Detailed)'!BA393+'[1]FAR No. 1.A (Detailed)'!BA470+'[1]FAR No. 1.A (Detailed)'!BA574+'[1]FAR No. 1.A (Detailed)'!BA662+'[1]FAR No. 1.A (Detailed)'!BA740+'[1]FAR No. 1.A (Detailed)'!BA818</f>
        <v>0</v>
      </c>
      <c r="U190" s="957">
        <f>'[1]FAR No. 1.A (Detailed)'!BE162+'[1]FAR No. 1.A (Detailed)'!BE239+'[1]FAR No. 1.A (Detailed)'!BE316+'[1]FAR No. 1.A (Detailed)'!BE393+'[1]FAR No. 1.A (Detailed)'!BE470+'[1]FAR No. 1.A (Detailed)'!BE574+'[1]FAR No. 1.A (Detailed)'!BE662+'[1]FAR No. 1.A (Detailed)'!BE740+'[1]FAR No. 1.A (Detailed)'!BE818</f>
        <v>0</v>
      </c>
      <c r="V190" s="918">
        <f t="shared" si="45"/>
        <v>8400</v>
      </c>
      <c r="W190" s="918">
        <f t="shared" si="46"/>
        <v>0</v>
      </c>
      <c r="X190" s="918">
        <f t="shared" si="47"/>
        <v>0</v>
      </c>
      <c r="Y190" s="919">
        <f t="shared" si="48"/>
        <v>0</v>
      </c>
      <c r="Z190" s="920"/>
    </row>
    <row r="191" spans="2:26" s="856" customFormat="1">
      <c r="B191" s="926" t="s">
        <v>951</v>
      </c>
      <c r="C191" s="611"/>
      <c r="D191" s="916"/>
      <c r="E191" s="955"/>
      <c r="F191" s="956"/>
      <c r="G191" s="956"/>
      <c r="H191" s="956"/>
      <c r="I191" s="956"/>
      <c r="J191" s="956"/>
      <c r="K191" s="956"/>
      <c r="L191" s="918"/>
      <c r="M191" s="957"/>
      <c r="N191" s="957"/>
      <c r="O191" s="957"/>
      <c r="P191" s="957"/>
      <c r="Q191" s="918"/>
      <c r="R191" s="957"/>
      <c r="S191" s="957"/>
      <c r="T191" s="957"/>
      <c r="U191" s="957"/>
      <c r="V191" s="918"/>
      <c r="W191" s="918"/>
      <c r="X191" s="918"/>
      <c r="Y191" s="919"/>
      <c r="Z191" s="920"/>
    </row>
    <row r="192" spans="2:26" s="856" customFormat="1">
      <c r="B192" s="925"/>
      <c r="C192" s="915" t="s">
        <v>276</v>
      </c>
      <c r="D192" s="916" t="s">
        <v>952</v>
      </c>
      <c r="E192" s="955">
        <f>'[1]FAR No. 1.A (Detailed)'!E164+'[1]FAR No. 1.A (Detailed)'!E241+'[1]FAR No. 1.A (Detailed)'!E318+'[1]FAR No. 1.A (Detailed)'!E395+'[1]FAR No. 1.A (Detailed)'!E472+'[1]FAR No. 1.A (Detailed)'!E576+'[1]FAR No. 1.A (Detailed)'!E664+'[1]FAR No. 1.A (Detailed)'!E742+'[1]FAR No. 1.A (Detailed)'!E820</f>
        <v>1001000</v>
      </c>
      <c r="F192" s="956">
        <f>'[1]FAR No. 1.A (Detailed)'!F164+'[1]FAR No. 1.A (Detailed)'!F241+'[1]FAR No. 1.A (Detailed)'!F318+'[1]FAR No. 1.A (Detailed)'!F395+'[1]FAR No. 1.A (Detailed)'!F472+'[1]FAR No. 1.A (Detailed)'!F576+'[1]FAR No. 1.A (Detailed)'!F664+'[1]FAR No. 1.A (Detailed)'!F742+'[1]FAR No. 1.A (Detailed)'!F820</f>
        <v>0</v>
      </c>
      <c r="G192" s="956">
        <f t="shared" si="42"/>
        <v>1001000</v>
      </c>
      <c r="H192" s="956">
        <f>'[1]FAR No. 1.A (Detailed)'!T164+'[1]FAR No. 1.A (Detailed)'!T241+'[1]FAR No. 1.A (Detailed)'!T318+'[1]FAR No. 1.A (Detailed)'!T395+'[1]FAR No. 1.A (Detailed)'!T472+'[1]FAR No. 1.A (Detailed)'!T576+'[1]FAR No. 1.A (Detailed)'!T664+'[1]FAR No. 1.A (Detailed)'!T742+'[1]FAR No. 1.A (Detailed)'!T820</f>
        <v>1001000</v>
      </c>
      <c r="I192" s="956">
        <f>'[1]FAR No. 1.A (Detailed)'!U164+'[1]FAR No. 1.A (Detailed)'!U241+'[1]FAR No. 1.A (Detailed)'!U318+'[1]FAR No. 1.A (Detailed)'!U395+'[1]FAR No. 1.A (Detailed)'!U472+'[1]FAR No. 1.A (Detailed)'!U576+'[1]FAR No. 1.A (Detailed)'!U664+'[1]FAR No. 1.A (Detailed)'!U742+'[1]FAR No. 1.A (Detailed)'!U820</f>
        <v>0</v>
      </c>
      <c r="J192" s="956">
        <f>'[1]FAR No. 1.A (Detailed)'!V164+'[1]FAR No. 1.A (Detailed)'!V241+'[1]FAR No. 1.A (Detailed)'!V318+'[1]FAR No. 1.A (Detailed)'!V395+'[1]FAR No. 1.A (Detailed)'!V472+'[1]FAR No. 1.A (Detailed)'!V576+'[1]FAR No. 1.A (Detailed)'!V664+'[1]FAR No. 1.A (Detailed)'!V742+'[1]FAR No. 1.A (Detailed)'!V820</f>
        <v>0</v>
      </c>
      <c r="K192" s="956">
        <f>'[1]FAR No. 1.A (Detailed)'!W72+'[1]FAR No. 1.A (Detailed)'!W164+'[1]FAR No. 1.A (Detailed)'!W241+'[1]FAR No. 1.A (Detailed)'!W318+'[1]FAR No. 1.A (Detailed)'!W395+'[1]FAR No. 1.A (Detailed)'!W472+'[1]FAR No. 1.A (Detailed)'!W576+'[1]FAR No. 1.A (Detailed)'!W664+'[1]FAR No. 1.A (Detailed)'!W742+'[1]FAR No. 1.A (Detailed)'!W820</f>
        <v>0</v>
      </c>
      <c r="L192" s="918">
        <f t="shared" si="43"/>
        <v>1001000</v>
      </c>
      <c r="M192" s="957">
        <f>'[1]FAR No. 1.A (Detailed)'!AB164+'[1]FAR No. 1.A (Detailed)'!AB241+'[1]FAR No. 1.A (Detailed)'!AB318+'[1]FAR No. 1.A (Detailed)'!AB395+'[1]FAR No. 1.A (Detailed)'!AB472+'[1]FAR No. 1.A (Detailed)'!AB576+'[1]FAR No. 1.A (Detailed)'!AB664+'[1]FAR No. 1.A (Detailed)'!AB742+'[1]FAR No. 1.A (Detailed)'!AB820</f>
        <v>1000</v>
      </c>
      <c r="N192" s="957">
        <f>'[1]FAR No. 1.A (Detailed)'!AF164+'[1]FAR No. 1.A (Detailed)'!AF241+'[1]FAR No. 1.A (Detailed)'!AF318+'[1]FAR No. 1.A (Detailed)'!AF395+'[1]FAR No. 1.A (Detailed)'!AF472+'[1]FAR No. 1.A (Detailed)'!AF576+'[1]FAR No. 1.A (Detailed)'!AF664+'[1]FAR No. 1.A (Detailed)'!AF742+'[1]FAR No. 1.A (Detailed)'!AF820</f>
        <v>1000000</v>
      </c>
      <c r="O192" s="957">
        <f>'[1]FAR No. 1.A (Detailed)'!AJ164+'[1]FAR No. 1.A (Detailed)'!AJ241+'[1]FAR No. 1.A (Detailed)'!AJ318+'[1]FAR No. 1.A (Detailed)'!AJ395+'[1]FAR No. 1.A (Detailed)'!AJ472+'[1]FAR No. 1.A (Detailed)'!AJ576+'[1]FAR No. 1.A (Detailed)'!AJ664+'[1]FAR No. 1.A (Detailed)'!AJ742+'[1]FAR No. 1.A (Detailed)'!AJ820</f>
        <v>0</v>
      </c>
      <c r="P192" s="957">
        <f>'[1]FAR No. 1.A (Detailed)'!AN164+'[1]FAR No. 1.A (Detailed)'!AN241+'[1]FAR No. 1.A (Detailed)'!AN318+'[1]FAR No. 1.A (Detailed)'!AN395+'[1]FAR No. 1.A (Detailed)'!AN472+'[1]FAR No. 1.A (Detailed)'!AN576+'[1]FAR No. 1.A (Detailed)'!AN664+'[1]FAR No. 1.A (Detailed)'!AN742+'[1]FAR No. 1.A (Detailed)'!AN820</f>
        <v>0</v>
      </c>
      <c r="Q192" s="918">
        <f t="shared" si="44"/>
        <v>1001000</v>
      </c>
      <c r="R192" s="957">
        <f>'[1]FAR No. 1.A (Detailed)'!AS164+'[1]FAR No. 1.A (Detailed)'!AS241+'[1]FAR No. 1.A (Detailed)'!AS318+'[1]FAR No. 1.A (Detailed)'!AS395+'[1]FAR No. 1.A (Detailed)'!AS472+'[1]FAR No. 1.A (Detailed)'!AS576+'[1]FAR No. 1.A (Detailed)'!AS664+'[1]FAR No. 1.A (Detailed)'!AS742+'[1]FAR No. 1.A (Detailed)'!AS820</f>
        <v>1000</v>
      </c>
      <c r="S192" s="957">
        <f>'[1]FAR No. 1.A (Detailed)'!AW164+'[1]FAR No. 1.A (Detailed)'!AW241+'[1]FAR No. 1.A (Detailed)'!AW318+'[1]FAR No. 1.A (Detailed)'!AW395+'[1]FAR No. 1.A (Detailed)'!AW472+'[1]FAR No. 1.A (Detailed)'!AW576+'[1]FAR No. 1.A (Detailed)'!AW664+'[1]FAR No. 1.A (Detailed)'!AW742+'[1]FAR No. 1.A (Detailed)'!AW820</f>
        <v>1000000</v>
      </c>
      <c r="T192" s="957">
        <f>'[1]FAR No. 1.A (Detailed)'!BA164+'[1]FAR No. 1.A (Detailed)'!BA241+'[1]FAR No. 1.A (Detailed)'!BA318+'[1]FAR No. 1.A (Detailed)'!BA395+'[1]FAR No. 1.A (Detailed)'!BA472+'[1]FAR No. 1.A (Detailed)'!BA576+'[1]FAR No. 1.A (Detailed)'!BA664+'[1]FAR No. 1.A (Detailed)'!BA742+'[1]FAR No. 1.A (Detailed)'!BA820</f>
        <v>0</v>
      </c>
      <c r="U192" s="957">
        <f>'[1]FAR No. 1.A (Detailed)'!BE164+'[1]FAR No. 1.A (Detailed)'!BE241+'[1]FAR No. 1.A (Detailed)'!BE318+'[1]FAR No. 1.A (Detailed)'!BE395+'[1]FAR No. 1.A (Detailed)'!BE472+'[1]FAR No. 1.A (Detailed)'!BE576+'[1]FAR No. 1.A (Detailed)'!BE664+'[1]FAR No. 1.A (Detailed)'!BE742+'[1]FAR No. 1.A (Detailed)'!BE820</f>
        <v>0</v>
      </c>
      <c r="V192" s="918">
        <f t="shared" si="45"/>
        <v>1001000</v>
      </c>
      <c r="W192" s="918">
        <f t="shared" si="46"/>
        <v>0</v>
      </c>
      <c r="X192" s="918">
        <f t="shared" si="47"/>
        <v>0</v>
      </c>
      <c r="Y192" s="919">
        <f t="shared" si="48"/>
        <v>0</v>
      </c>
      <c r="Z192" s="920"/>
    </row>
    <row r="193" spans="2:26" s="856" customFormat="1">
      <c r="B193" s="921" t="s">
        <v>953</v>
      </c>
      <c r="C193" s="611"/>
      <c r="D193" s="916"/>
      <c r="E193" s="955"/>
      <c r="F193" s="956"/>
      <c r="G193" s="956"/>
      <c r="H193" s="956"/>
      <c r="I193" s="956"/>
      <c r="J193" s="956"/>
      <c r="K193" s="956"/>
      <c r="L193" s="918"/>
      <c r="M193" s="957"/>
      <c r="N193" s="957"/>
      <c r="O193" s="957"/>
      <c r="P193" s="957"/>
      <c r="Q193" s="918"/>
      <c r="R193" s="957"/>
      <c r="S193" s="957"/>
      <c r="T193" s="957"/>
      <c r="U193" s="957"/>
      <c r="V193" s="918"/>
      <c r="W193" s="918"/>
      <c r="X193" s="918"/>
      <c r="Y193" s="919"/>
      <c r="Z193" s="920"/>
    </row>
    <row r="194" spans="2:26" s="856" customFormat="1">
      <c r="B194" s="925"/>
      <c r="C194" s="915" t="s">
        <v>299</v>
      </c>
      <c r="D194" s="916" t="s">
        <v>954</v>
      </c>
      <c r="E194" s="955">
        <f>'[1]FAR No. 1.A (Detailed)'!E166+'[1]FAR No. 1.A (Detailed)'!E243+'[1]FAR No. 1.A (Detailed)'!E320+'[1]FAR No. 1.A (Detailed)'!E397+'[1]FAR No. 1.A (Detailed)'!E474+'[1]FAR No. 1.A (Detailed)'!E578+'[1]FAR No. 1.A (Detailed)'!E666+'[1]FAR No. 1.A (Detailed)'!E744+'[1]FAR No. 1.A (Detailed)'!E822</f>
        <v>0</v>
      </c>
      <c r="F194" s="956">
        <f>'[1]FAR No. 1.A (Detailed)'!F166+'[1]FAR No. 1.A (Detailed)'!F243+'[1]FAR No. 1.A (Detailed)'!F320+'[1]FAR No. 1.A (Detailed)'!F397+'[1]FAR No. 1.A (Detailed)'!F474+'[1]FAR No. 1.A (Detailed)'!F578+'[1]FAR No. 1.A (Detailed)'!F666+'[1]FAR No. 1.A (Detailed)'!F744+'[1]FAR No. 1.A (Detailed)'!F822</f>
        <v>0</v>
      </c>
      <c r="G194" s="956">
        <f t="shared" si="42"/>
        <v>0</v>
      </c>
      <c r="H194" s="956">
        <f>'[1]FAR No. 1.A (Detailed)'!T166+'[1]FAR No. 1.A (Detailed)'!T243+'[1]FAR No. 1.A (Detailed)'!T320+'[1]FAR No. 1.A (Detailed)'!T397+'[1]FAR No. 1.A (Detailed)'!T474+'[1]FAR No. 1.A (Detailed)'!T578+'[1]FAR No. 1.A (Detailed)'!T666+'[1]FAR No. 1.A (Detailed)'!T744+'[1]FAR No. 1.A (Detailed)'!T822</f>
        <v>0</v>
      </c>
      <c r="I194" s="956">
        <f>'[1]FAR No. 1.A (Detailed)'!U166+'[1]FAR No. 1.A (Detailed)'!U243+'[1]FAR No. 1.A (Detailed)'!U320+'[1]FAR No. 1.A (Detailed)'!U397+'[1]FAR No. 1.A (Detailed)'!U474+'[1]FAR No. 1.A (Detailed)'!U578+'[1]FAR No. 1.A (Detailed)'!U666+'[1]FAR No. 1.A (Detailed)'!U744+'[1]FAR No. 1.A (Detailed)'!U822</f>
        <v>0</v>
      </c>
      <c r="J194" s="956">
        <f>'[1]FAR No. 1.A (Detailed)'!V166+'[1]FAR No. 1.A (Detailed)'!V243+'[1]FAR No. 1.A (Detailed)'!V320+'[1]FAR No. 1.A (Detailed)'!V397+'[1]FAR No. 1.A (Detailed)'!V474+'[1]FAR No. 1.A (Detailed)'!V578+'[1]FAR No. 1.A (Detailed)'!V666+'[1]FAR No. 1.A (Detailed)'!V744+'[1]FAR No. 1.A (Detailed)'!V822</f>
        <v>0</v>
      </c>
      <c r="K194" s="956">
        <f>'[1]FAR No. 1.A (Detailed)'!W74+'[1]FAR No. 1.A (Detailed)'!W166+'[1]FAR No. 1.A (Detailed)'!W243+'[1]FAR No. 1.A (Detailed)'!W320+'[1]FAR No. 1.A (Detailed)'!W397+'[1]FAR No. 1.A (Detailed)'!W474+'[1]FAR No. 1.A (Detailed)'!W578+'[1]FAR No. 1.A (Detailed)'!W666+'[1]FAR No. 1.A (Detailed)'!W744+'[1]FAR No. 1.A (Detailed)'!W822</f>
        <v>0</v>
      </c>
      <c r="L194" s="918">
        <f t="shared" si="43"/>
        <v>0</v>
      </c>
      <c r="M194" s="957">
        <f>'[1]FAR No. 1.A (Detailed)'!AB166+'[1]FAR No. 1.A (Detailed)'!AB243+'[1]FAR No. 1.A (Detailed)'!AB320+'[1]FAR No. 1.A (Detailed)'!AB397+'[1]FAR No. 1.A (Detailed)'!AB474+'[1]FAR No. 1.A (Detailed)'!AB578+'[1]FAR No. 1.A (Detailed)'!AB666+'[1]FAR No. 1.A (Detailed)'!AB744+'[1]FAR No. 1.A (Detailed)'!AB822</f>
        <v>0</v>
      </c>
      <c r="N194" s="957">
        <f>'[1]FAR No. 1.A (Detailed)'!AF166+'[1]FAR No. 1.A (Detailed)'!AF243+'[1]FAR No. 1.A (Detailed)'!AF320+'[1]FAR No. 1.A (Detailed)'!AF397+'[1]FAR No. 1.A (Detailed)'!AF474+'[1]FAR No. 1.A (Detailed)'!AF578+'[1]FAR No. 1.A (Detailed)'!AF666+'[1]FAR No. 1.A (Detailed)'!AF744+'[1]FAR No. 1.A (Detailed)'!AF822</f>
        <v>0</v>
      </c>
      <c r="O194" s="957">
        <f>'[1]FAR No. 1.A (Detailed)'!AJ166+'[1]FAR No. 1.A (Detailed)'!AJ243+'[1]FAR No. 1.A (Detailed)'!AJ320+'[1]FAR No. 1.A (Detailed)'!AJ397+'[1]FAR No. 1.A (Detailed)'!AJ474+'[1]FAR No. 1.A (Detailed)'!AJ578+'[1]FAR No. 1.A (Detailed)'!AJ666+'[1]FAR No. 1.A (Detailed)'!AJ744+'[1]FAR No. 1.A (Detailed)'!AJ822</f>
        <v>0</v>
      </c>
      <c r="P194" s="957">
        <f>'[1]FAR No. 1.A (Detailed)'!AN166+'[1]FAR No. 1.A (Detailed)'!AN243+'[1]FAR No. 1.A (Detailed)'!AN320+'[1]FAR No. 1.A (Detailed)'!AN397+'[1]FAR No. 1.A (Detailed)'!AN474+'[1]FAR No. 1.A (Detailed)'!AN578+'[1]FAR No. 1.A (Detailed)'!AN666+'[1]FAR No. 1.A (Detailed)'!AN744+'[1]FAR No. 1.A (Detailed)'!AN822</f>
        <v>0</v>
      </c>
      <c r="Q194" s="918">
        <f t="shared" si="44"/>
        <v>0</v>
      </c>
      <c r="R194" s="957">
        <f>'[1]FAR No. 1.A (Detailed)'!AS166+'[1]FAR No. 1.A (Detailed)'!AS243+'[1]FAR No. 1.A (Detailed)'!AS320+'[1]FAR No. 1.A (Detailed)'!AS397+'[1]FAR No. 1.A (Detailed)'!AS474+'[1]FAR No. 1.A (Detailed)'!AS578+'[1]FAR No. 1.A (Detailed)'!AS666+'[1]FAR No. 1.A (Detailed)'!AS744+'[1]FAR No. 1.A (Detailed)'!AS822</f>
        <v>0</v>
      </c>
      <c r="S194" s="957">
        <f>'[1]FAR No. 1.A (Detailed)'!AW166+'[1]FAR No. 1.A (Detailed)'!AW243+'[1]FAR No. 1.A (Detailed)'!AW320+'[1]FAR No. 1.A (Detailed)'!AW397+'[1]FAR No. 1.A (Detailed)'!AW474+'[1]FAR No. 1.A (Detailed)'!AW578+'[1]FAR No. 1.A (Detailed)'!AW666+'[1]FAR No. 1.A (Detailed)'!AW744+'[1]FAR No. 1.A (Detailed)'!AW822</f>
        <v>0</v>
      </c>
      <c r="T194" s="957">
        <f>'[1]FAR No. 1.A (Detailed)'!BA166+'[1]FAR No. 1.A (Detailed)'!BA243+'[1]FAR No. 1.A (Detailed)'!BA320+'[1]FAR No. 1.A (Detailed)'!BA397+'[1]FAR No. 1.A (Detailed)'!BA474+'[1]FAR No. 1.A (Detailed)'!BA578+'[1]FAR No. 1.A (Detailed)'!BA666+'[1]FAR No. 1.A (Detailed)'!BA744+'[1]FAR No. 1.A (Detailed)'!BA822</f>
        <v>0</v>
      </c>
      <c r="U194" s="957">
        <f>'[1]FAR No. 1.A (Detailed)'!BE166+'[1]FAR No. 1.A (Detailed)'!BE243+'[1]FAR No. 1.A (Detailed)'!BE320+'[1]FAR No. 1.A (Detailed)'!BE397+'[1]FAR No. 1.A (Detailed)'!BE474+'[1]FAR No. 1.A (Detailed)'!BE578+'[1]FAR No. 1.A (Detailed)'!BE666+'[1]FAR No. 1.A (Detailed)'!BE744+'[1]FAR No. 1.A (Detailed)'!BE822</f>
        <v>0</v>
      </c>
      <c r="V194" s="918">
        <f t="shared" si="45"/>
        <v>0</v>
      </c>
      <c r="W194" s="918">
        <f t="shared" si="46"/>
        <v>0</v>
      </c>
      <c r="X194" s="918">
        <f t="shared" si="47"/>
        <v>0</v>
      </c>
      <c r="Y194" s="919">
        <f t="shared" si="48"/>
        <v>0</v>
      </c>
      <c r="Z194" s="920"/>
    </row>
    <row r="195" spans="2:26" s="856" customFormat="1">
      <c r="B195" s="921" t="s">
        <v>955</v>
      </c>
      <c r="C195" s="611"/>
      <c r="D195" s="916"/>
      <c r="E195" s="955"/>
      <c r="F195" s="956"/>
      <c r="G195" s="956"/>
      <c r="H195" s="956"/>
      <c r="I195" s="956"/>
      <c r="J195" s="956"/>
      <c r="K195" s="956"/>
      <c r="L195" s="918"/>
      <c r="M195" s="957"/>
      <c r="N195" s="957"/>
      <c r="O195" s="957"/>
      <c r="P195" s="957"/>
      <c r="Q195" s="918"/>
      <c r="R195" s="957"/>
      <c r="S195" s="957"/>
      <c r="T195" s="957"/>
      <c r="U195" s="957"/>
      <c r="V195" s="918"/>
      <c r="W195" s="918"/>
      <c r="X195" s="918"/>
      <c r="Y195" s="919"/>
      <c r="Z195" s="920"/>
    </row>
    <row r="196" spans="2:26" s="856" customFormat="1">
      <c r="B196" s="925"/>
      <c r="C196" s="915" t="s">
        <v>303</v>
      </c>
      <c r="D196" s="916" t="s">
        <v>956</v>
      </c>
      <c r="E196" s="955">
        <f>'[1]FAR No. 1.A (Detailed)'!E168+'[1]FAR No. 1.A (Detailed)'!E245+'[1]FAR No. 1.A (Detailed)'!E322+'[1]FAR No. 1.A (Detailed)'!E399+'[1]FAR No. 1.A (Detailed)'!E476+'[1]FAR No. 1.A (Detailed)'!E580+'[1]FAR No. 1.A (Detailed)'!E668+'[1]FAR No. 1.A (Detailed)'!E746+'[1]FAR No. 1.A (Detailed)'!E824</f>
        <v>0</v>
      </c>
      <c r="F196" s="956">
        <f>'[1]FAR No. 1.A (Detailed)'!F168+'[1]FAR No. 1.A (Detailed)'!F245+'[1]FAR No. 1.A (Detailed)'!F322+'[1]FAR No. 1.A (Detailed)'!F399+'[1]FAR No. 1.A (Detailed)'!F476+'[1]FAR No. 1.A (Detailed)'!F580+'[1]FAR No. 1.A (Detailed)'!F668+'[1]FAR No. 1.A (Detailed)'!F746+'[1]FAR No. 1.A (Detailed)'!F824</f>
        <v>0</v>
      </c>
      <c r="G196" s="956">
        <f t="shared" si="42"/>
        <v>0</v>
      </c>
      <c r="H196" s="956">
        <f>'[1]FAR No. 1.A (Detailed)'!T168+'[1]FAR No. 1.A (Detailed)'!T245+'[1]FAR No. 1.A (Detailed)'!T322+'[1]FAR No. 1.A (Detailed)'!T399+'[1]FAR No. 1.A (Detailed)'!T476+'[1]FAR No. 1.A (Detailed)'!T580+'[1]FAR No. 1.A (Detailed)'!T668+'[1]FAR No. 1.A (Detailed)'!T746+'[1]FAR No. 1.A (Detailed)'!T824</f>
        <v>0</v>
      </c>
      <c r="I196" s="956">
        <f>'[1]FAR No. 1.A (Detailed)'!U168+'[1]FAR No. 1.A (Detailed)'!U245+'[1]FAR No. 1.A (Detailed)'!U322+'[1]FAR No. 1.A (Detailed)'!U399+'[1]FAR No. 1.A (Detailed)'!U476+'[1]FAR No. 1.A (Detailed)'!U580+'[1]FAR No. 1.A (Detailed)'!U668+'[1]FAR No. 1.A (Detailed)'!U746+'[1]FAR No. 1.A (Detailed)'!U824</f>
        <v>0</v>
      </c>
      <c r="J196" s="956">
        <f>'[1]FAR No. 1.A (Detailed)'!V168+'[1]FAR No. 1.A (Detailed)'!V245+'[1]FAR No. 1.A (Detailed)'!V322+'[1]FAR No. 1.A (Detailed)'!V399+'[1]FAR No. 1.A (Detailed)'!V476+'[1]FAR No. 1.A (Detailed)'!V580+'[1]FAR No. 1.A (Detailed)'!V668+'[1]FAR No. 1.A (Detailed)'!V746+'[1]FAR No. 1.A (Detailed)'!V824</f>
        <v>0</v>
      </c>
      <c r="K196" s="956">
        <f>'[1]FAR No. 1.A (Detailed)'!W76+'[1]FAR No. 1.A (Detailed)'!W168+'[1]FAR No. 1.A (Detailed)'!W245+'[1]FAR No. 1.A (Detailed)'!W322+'[1]FAR No. 1.A (Detailed)'!W399+'[1]FAR No. 1.A (Detailed)'!W476+'[1]FAR No. 1.A (Detailed)'!W580+'[1]FAR No. 1.A (Detailed)'!W668+'[1]FAR No. 1.A (Detailed)'!W746+'[1]FAR No. 1.A (Detailed)'!W824</f>
        <v>0</v>
      </c>
      <c r="L196" s="918">
        <f t="shared" si="43"/>
        <v>0</v>
      </c>
      <c r="M196" s="957">
        <f>'[1]FAR No. 1.A (Detailed)'!AB168+'[1]FAR No. 1.A (Detailed)'!AB245+'[1]FAR No. 1.A (Detailed)'!AB322+'[1]FAR No. 1.A (Detailed)'!AB399+'[1]FAR No. 1.A (Detailed)'!AB476+'[1]FAR No. 1.A (Detailed)'!AB580+'[1]FAR No. 1.A (Detailed)'!AB668+'[1]FAR No. 1.A (Detailed)'!AB746+'[1]FAR No. 1.A (Detailed)'!AB824</f>
        <v>0</v>
      </c>
      <c r="N196" s="957">
        <f>'[1]FAR No. 1.A (Detailed)'!AF168+'[1]FAR No. 1.A (Detailed)'!AF245+'[1]FAR No. 1.A (Detailed)'!AF322+'[1]FAR No. 1.A (Detailed)'!AF399+'[1]FAR No. 1.A (Detailed)'!AF476+'[1]FAR No. 1.A (Detailed)'!AF580+'[1]FAR No. 1.A (Detailed)'!AF668+'[1]FAR No. 1.A (Detailed)'!AF746+'[1]FAR No. 1.A (Detailed)'!AF824</f>
        <v>0</v>
      </c>
      <c r="O196" s="957">
        <f>'[1]FAR No. 1.A (Detailed)'!AJ168+'[1]FAR No. 1.A (Detailed)'!AJ245+'[1]FAR No. 1.A (Detailed)'!AJ322+'[1]FAR No. 1.A (Detailed)'!AJ399+'[1]FAR No. 1.A (Detailed)'!AJ476+'[1]FAR No. 1.A (Detailed)'!AJ580+'[1]FAR No. 1.A (Detailed)'!AJ668+'[1]FAR No. 1.A (Detailed)'!AJ746+'[1]FAR No. 1.A (Detailed)'!AJ824</f>
        <v>0</v>
      </c>
      <c r="P196" s="957">
        <f>'[1]FAR No. 1.A (Detailed)'!AN168+'[1]FAR No. 1.A (Detailed)'!AN245+'[1]FAR No. 1.A (Detailed)'!AN322+'[1]FAR No. 1.A (Detailed)'!AN399+'[1]FAR No. 1.A (Detailed)'!AN476+'[1]FAR No. 1.A (Detailed)'!AN580+'[1]FAR No. 1.A (Detailed)'!AN668+'[1]FAR No. 1.A (Detailed)'!AN746+'[1]FAR No. 1.A (Detailed)'!AN824</f>
        <v>0</v>
      </c>
      <c r="Q196" s="918">
        <f t="shared" si="44"/>
        <v>0</v>
      </c>
      <c r="R196" s="957">
        <f>'[1]FAR No. 1.A (Detailed)'!AS168+'[1]FAR No. 1.A (Detailed)'!AS245+'[1]FAR No. 1.A (Detailed)'!AS322+'[1]FAR No. 1.A (Detailed)'!AS399+'[1]FAR No. 1.A (Detailed)'!AS476+'[1]FAR No. 1.A (Detailed)'!AS580+'[1]FAR No. 1.A (Detailed)'!AS668+'[1]FAR No. 1.A (Detailed)'!AS746+'[1]FAR No. 1.A (Detailed)'!AS824</f>
        <v>0</v>
      </c>
      <c r="S196" s="957">
        <f>'[1]FAR No. 1.A (Detailed)'!AW168+'[1]FAR No. 1.A (Detailed)'!AW245+'[1]FAR No. 1.A (Detailed)'!AW322+'[1]FAR No. 1.A (Detailed)'!AW399+'[1]FAR No. 1.A (Detailed)'!AW476+'[1]FAR No. 1.A (Detailed)'!AW580+'[1]FAR No. 1.A (Detailed)'!AW668+'[1]FAR No. 1.A (Detailed)'!AW746+'[1]FAR No. 1.A (Detailed)'!AW824</f>
        <v>0</v>
      </c>
      <c r="T196" s="957">
        <f>'[1]FAR No. 1.A (Detailed)'!BA168+'[1]FAR No. 1.A (Detailed)'!BA245+'[1]FAR No. 1.A (Detailed)'!BA322+'[1]FAR No. 1.A (Detailed)'!BA399+'[1]FAR No. 1.A (Detailed)'!BA476+'[1]FAR No. 1.A (Detailed)'!BA580+'[1]FAR No. 1.A (Detailed)'!BA668+'[1]FAR No. 1.A (Detailed)'!BA746+'[1]FAR No. 1.A (Detailed)'!BA824</f>
        <v>0</v>
      </c>
      <c r="U196" s="957">
        <f>'[1]FAR No. 1.A (Detailed)'!BE168+'[1]FAR No. 1.A (Detailed)'!BE245+'[1]FAR No. 1.A (Detailed)'!BE322+'[1]FAR No. 1.A (Detailed)'!BE399+'[1]FAR No. 1.A (Detailed)'!BE476+'[1]FAR No. 1.A (Detailed)'!BE580+'[1]FAR No. 1.A (Detailed)'!BE668+'[1]FAR No. 1.A (Detailed)'!BE746+'[1]FAR No. 1.A (Detailed)'!BE824</f>
        <v>0</v>
      </c>
      <c r="V196" s="918">
        <f t="shared" si="45"/>
        <v>0</v>
      </c>
      <c r="W196" s="918">
        <f t="shared" si="46"/>
        <v>0</v>
      </c>
      <c r="X196" s="918">
        <f t="shared" si="47"/>
        <v>0</v>
      </c>
      <c r="Y196" s="919">
        <f t="shared" si="48"/>
        <v>0</v>
      </c>
      <c r="Z196" s="920"/>
    </row>
    <row r="197" spans="2:26" s="856" customFormat="1">
      <c r="B197" s="926"/>
      <c r="C197" s="611" t="s">
        <v>305</v>
      </c>
      <c r="D197" s="916" t="s">
        <v>957</v>
      </c>
      <c r="E197" s="955">
        <f>'[1]FAR No. 1.A (Detailed)'!E169+'[1]FAR No. 1.A (Detailed)'!E246+'[1]FAR No. 1.A (Detailed)'!E323+'[1]FAR No. 1.A (Detailed)'!E400+'[1]FAR No. 1.A (Detailed)'!E477+'[1]FAR No. 1.A (Detailed)'!E581+'[1]FAR No. 1.A (Detailed)'!E669+'[1]FAR No. 1.A (Detailed)'!E747+'[1]FAR No. 1.A (Detailed)'!E825</f>
        <v>0</v>
      </c>
      <c r="F197" s="956">
        <f>'[1]FAR No. 1.A (Detailed)'!F169+'[1]FAR No. 1.A (Detailed)'!F246+'[1]FAR No. 1.A (Detailed)'!F323+'[1]FAR No. 1.A (Detailed)'!F400+'[1]FAR No. 1.A (Detailed)'!F477+'[1]FAR No. 1.A (Detailed)'!F581+'[1]FAR No. 1.A (Detailed)'!F669+'[1]FAR No. 1.A (Detailed)'!F747+'[1]FAR No. 1.A (Detailed)'!F825</f>
        <v>0</v>
      </c>
      <c r="G197" s="956">
        <f t="shared" si="42"/>
        <v>0</v>
      </c>
      <c r="H197" s="956">
        <f>'[1]FAR No. 1.A (Detailed)'!T169+'[1]FAR No. 1.A (Detailed)'!T246+'[1]FAR No. 1.A (Detailed)'!T323+'[1]FAR No. 1.A (Detailed)'!T400+'[1]FAR No. 1.A (Detailed)'!T477+'[1]FAR No. 1.A (Detailed)'!T581+'[1]FAR No. 1.A (Detailed)'!T669+'[1]FAR No. 1.A (Detailed)'!T747+'[1]FAR No. 1.A (Detailed)'!T825</f>
        <v>0</v>
      </c>
      <c r="I197" s="956">
        <f>'[1]FAR No. 1.A (Detailed)'!U169+'[1]FAR No. 1.A (Detailed)'!U246+'[1]FAR No. 1.A (Detailed)'!U323+'[1]FAR No. 1.A (Detailed)'!U400+'[1]FAR No. 1.A (Detailed)'!U477+'[1]FAR No. 1.A (Detailed)'!U581+'[1]FAR No. 1.A (Detailed)'!U669+'[1]FAR No. 1.A (Detailed)'!U747+'[1]FAR No. 1.A (Detailed)'!U825</f>
        <v>0</v>
      </c>
      <c r="J197" s="956">
        <f>'[1]FAR No. 1.A (Detailed)'!V169+'[1]FAR No. 1.A (Detailed)'!V246+'[1]FAR No. 1.A (Detailed)'!V323+'[1]FAR No. 1.A (Detailed)'!V400+'[1]FAR No. 1.A (Detailed)'!V477+'[1]FAR No. 1.A (Detailed)'!V581+'[1]FAR No. 1.A (Detailed)'!V669+'[1]FAR No. 1.A (Detailed)'!V747+'[1]FAR No. 1.A (Detailed)'!V825</f>
        <v>0</v>
      </c>
      <c r="K197" s="956">
        <f>'[1]FAR No. 1.A (Detailed)'!W77+'[1]FAR No. 1.A (Detailed)'!W169+'[1]FAR No. 1.A (Detailed)'!W246+'[1]FAR No. 1.A (Detailed)'!W323+'[1]FAR No. 1.A (Detailed)'!W400+'[1]FAR No. 1.A (Detailed)'!W477+'[1]FAR No. 1.A (Detailed)'!W581+'[1]FAR No. 1.A (Detailed)'!W669+'[1]FAR No. 1.A (Detailed)'!W747+'[1]FAR No. 1.A (Detailed)'!W825</f>
        <v>0</v>
      </c>
      <c r="L197" s="918">
        <f t="shared" si="43"/>
        <v>0</v>
      </c>
      <c r="M197" s="957">
        <f>'[1]FAR No. 1.A (Detailed)'!AB169+'[1]FAR No. 1.A (Detailed)'!AB246+'[1]FAR No. 1.A (Detailed)'!AB323+'[1]FAR No. 1.A (Detailed)'!AB400+'[1]FAR No. 1.A (Detailed)'!AB477+'[1]FAR No. 1.A (Detailed)'!AB581+'[1]FAR No. 1.A (Detailed)'!AB669+'[1]FAR No. 1.A (Detailed)'!AB747+'[1]FAR No. 1.A (Detailed)'!AB825</f>
        <v>0</v>
      </c>
      <c r="N197" s="957">
        <f>'[1]FAR No. 1.A (Detailed)'!AF169+'[1]FAR No. 1.A (Detailed)'!AF246+'[1]FAR No. 1.A (Detailed)'!AF323+'[1]FAR No. 1.A (Detailed)'!AF400+'[1]FAR No. 1.A (Detailed)'!AF477+'[1]FAR No. 1.A (Detailed)'!AF581+'[1]FAR No. 1.A (Detailed)'!AF669+'[1]FAR No. 1.A (Detailed)'!AF747+'[1]FAR No. 1.A (Detailed)'!AF825</f>
        <v>0</v>
      </c>
      <c r="O197" s="957">
        <f>'[1]FAR No. 1.A (Detailed)'!AJ169+'[1]FAR No. 1.A (Detailed)'!AJ246+'[1]FAR No. 1.A (Detailed)'!AJ323+'[1]FAR No. 1.A (Detailed)'!AJ400+'[1]FAR No. 1.A (Detailed)'!AJ477+'[1]FAR No. 1.A (Detailed)'!AJ581+'[1]FAR No. 1.A (Detailed)'!AJ669+'[1]FAR No. 1.A (Detailed)'!AJ747+'[1]FAR No. 1.A (Detailed)'!AJ825</f>
        <v>0</v>
      </c>
      <c r="P197" s="957">
        <f>'[1]FAR No. 1.A (Detailed)'!AN169+'[1]FAR No. 1.A (Detailed)'!AN246+'[1]FAR No. 1.A (Detailed)'!AN323+'[1]FAR No. 1.A (Detailed)'!AN400+'[1]FAR No. 1.A (Detailed)'!AN477+'[1]FAR No. 1.A (Detailed)'!AN581+'[1]FAR No. 1.A (Detailed)'!AN669+'[1]FAR No. 1.A (Detailed)'!AN747+'[1]FAR No. 1.A (Detailed)'!AN825</f>
        <v>0</v>
      </c>
      <c r="Q197" s="918">
        <f t="shared" si="44"/>
        <v>0</v>
      </c>
      <c r="R197" s="957">
        <f>'[1]FAR No. 1.A (Detailed)'!AS169+'[1]FAR No. 1.A (Detailed)'!AS246+'[1]FAR No. 1.A (Detailed)'!AS323+'[1]FAR No. 1.A (Detailed)'!AS400+'[1]FAR No. 1.A (Detailed)'!AS477+'[1]FAR No. 1.A (Detailed)'!AS581+'[1]FAR No. 1.A (Detailed)'!AS669+'[1]FAR No. 1.A (Detailed)'!AS747+'[1]FAR No. 1.A (Detailed)'!AS825</f>
        <v>0</v>
      </c>
      <c r="S197" s="957">
        <f>'[1]FAR No. 1.A (Detailed)'!AW169+'[1]FAR No. 1.A (Detailed)'!AW246+'[1]FAR No. 1.A (Detailed)'!AW323+'[1]FAR No. 1.A (Detailed)'!AW400+'[1]FAR No. 1.A (Detailed)'!AW477+'[1]FAR No. 1.A (Detailed)'!AW581+'[1]FAR No. 1.A (Detailed)'!AW669+'[1]FAR No. 1.A (Detailed)'!AW747+'[1]FAR No. 1.A (Detailed)'!AW825</f>
        <v>0</v>
      </c>
      <c r="T197" s="957">
        <f>'[1]FAR No. 1.A (Detailed)'!BA169+'[1]FAR No. 1.A (Detailed)'!BA246+'[1]FAR No. 1.A (Detailed)'!BA323+'[1]FAR No. 1.A (Detailed)'!BA400+'[1]FAR No. 1.A (Detailed)'!BA477+'[1]FAR No. 1.A (Detailed)'!BA581+'[1]FAR No. 1.A (Detailed)'!BA669+'[1]FAR No. 1.A (Detailed)'!BA747+'[1]FAR No. 1.A (Detailed)'!BA825</f>
        <v>0</v>
      </c>
      <c r="U197" s="957">
        <f>'[1]FAR No. 1.A (Detailed)'!BE169+'[1]FAR No. 1.A (Detailed)'!BE246+'[1]FAR No. 1.A (Detailed)'!BE323+'[1]FAR No. 1.A (Detailed)'!BE400+'[1]FAR No. 1.A (Detailed)'!BE477+'[1]FAR No. 1.A (Detailed)'!BE581+'[1]FAR No. 1.A (Detailed)'!BE669+'[1]FAR No. 1.A (Detailed)'!BE747+'[1]FAR No. 1.A (Detailed)'!BE825</f>
        <v>0</v>
      </c>
      <c r="V197" s="918">
        <f t="shared" si="45"/>
        <v>0</v>
      </c>
      <c r="W197" s="918">
        <f t="shared" si="46"/>
        <v>0</v>
      </c>
      <c r="X197" s="918">
        <f t="shared" si="47"/>
        <v>0</v>
      </c>
      <c r="Y197" s="919">
        <f t="shared" si="48"/>
        <v>0</v>
      </c>
      <c r="Z197" s="920"/>
    </row>
    <row r="198" spans="2:26" s="856" customFormat="1">
      <c r="B198" s="927" t="s">
        <v>958</v>
      </c>
      <c r="C198" s="915"/>
      <c r="D198" s="916"/>
      <c r="E198" s="955"/>
      <c r="F198" s="956"/>
      <c r="G198" s="956"/>
      <c r="H198" s="956"/>
      <c r="I198" s="956"/>
      <c r="J198" s="956"/>
      <c r="K198" s="956"/>
      <c r="L198" s="918"/>
      <c r="M198" s="957"/>
      <c r="N198" s="957"/>
      <c r="O198" s="957"/>
      <c r="P198" s="957"/>
      <c r="Q198" s="918"/>
      <c r="R198" s="957"/>
      <c r="S198" s="957"/>
      <c r="T198" s="957"/>
      <c r="U198" s="957"/>
      <c r="V198" s="918"/>
      <c r="W198" s="918"/>
      <c r="X198" s="918"/>
      <c r="Y198" s="919"/>
      <c r="Z198" s="920"/>
    </row>
    <row r="199" spans="2:26" s="856" customFormat="1">
      <c r="B199" s="926"/>
      <c r="C199" s="611" t="s">
        <v>307</v>
      </c>
      <c r="D199" s="916" t="s">
        <v>959</v>
      </c>
      <c r="E199" s="955">
        <f>'[1]FAR No. 1.A (Detailed)'!E171+'[1]FAR No. 1.A (Detailed)'!E248+'[1]FAR No. 1.A (Detailed)'!E325+'[1]FAR No. 1.A (Detailed)'!E402+'[1]FAR No. 1.A (Detailed)'!E479+'[1]FAR No. 1.A (Detailed)'!E583+'[1]FAR No. 1.A (Detailed)'!E671+'[1]FAR No. 1.A (Detailed)'!E749+'[1]FAR No. 1.A (Detailed)'!E827</f>
        <v>0</v>
      </c>
      <c r="F199" s="956">
        <f>'[1]FAR No. 1.A (Detailed)'!F171+'[1]FAR No. 1.A (Detailed)'!F248+'[1]FAR No. 1.A (Detailed)'!F325+'[1]FAR No. 1.A (Detailed)'!F402+'[1]FAR No. 1.A (Detailed)'!F479+'[1]FAR No. 1.A (Detailed)'!F583+'[1]FAR No. 1.A (Detailed)'!F671+'[1]FAR No. 1.A (Detailed)'!F749+'[1]FAR No. 1.A (Detailed)'!F827</f>
        <v>0</v>
      </c>
      <c r="G199" s="956">
        <f t="shared" si="42"/>
        <v>0</v>
      </c>
      <c r="H199" s="956">
        <f>'[1]FAR No. 1.A (Detailed)'!T171+'[1]FAR No. 1.A (Detailed)'!T248+'[1]FAR No. 1.A (Detailed)'!T325+'[1]FAR No. 1.A (Detailed)'!T402+'[1]FAR No. 1.A (Detailed)'!T479+'[1]FAR No. 1.A (Detailed)'!T583+'[1]FAR No. 1.A (Detailed)'!T671+'[1]FAR No. 1.A (Detailed)'!T749+'[1]FAR No. 1.A (Detailed)'!T827</f>
        <v>0</v>
      </c>
      <c r="I199" s="956">
        <f>'[1]FAR No. 1.A (Detailed)'!U171+'[1]FAR No. 1.A (Detailed)'!U248+'[1]FAR No. 1.A (Detailed)'!U325+'[1]FAR No. 1.A (Detailed)'!U402+'[1]FAR No. 1.A (Detailed)'!U479+'[1]FAR No. 1.A (Detailed)'!U583+'[1]FAR No. 1.A (Detailed)'!U671+'[1]FAR No. 1.A (Detailed)'!U749+'[1]FAR No. 1.A (Detailed)'!U827</f>
        <v>0</v>
      </c>
      <c r="J199" s="956">
        <f>'[1]FAR No. 1.A (Detailed)'!V171+'[1]FAR No. 1.A (Detailed)'!V248+'[1]FAR No. 1.A (Detailed)'!V325+'[1]FAR No. 1.A (Detailed)'!V402+'[1]FAR No. 1.A (Detailed)'!V479+'[1]FAR No. 1.A (Detailed)'!V583+'[1]FAR No. 1.A (Detailed)'!V671+'[1]FAR No. 1.A (Detailed)'!V749+'[1]FAR No. 1.A (Detailed)'!V827</f>
        <v>0</v>
      </c>
      <c r="K199" s="956">
        <f>'[1]FAR No. 1.A (Detailed)'!W79+'[1]FAR No. 1.A (Detailed)'!W171+'[1]FAR No. 1.A (Detailed)'!W248+'[1]FAR No. 1.A (Detailed)'!W325+'[1]FAR No. 1.A (Detailed)'!W402+'[1]FAR No. 1.A (Detailed)'!W479+'[1]FAR No. 1.A (Detailed)'!W583+'[1]FAR No. 1.A (Detailed)'!W671+'[1]FAR No. 1.A (Detailed)'!W749+'[1]FAR No. 1.A (Detailed)'!W827</f>
        <v>0</v>
      </c>
      <c r="L199" s="918">
        <f t="shared" si="43"/>
        <v>0</v>
      </c>
      <c r="M199" s="957">
        <f>'[1]FAR No. 1.A (Detailed)'!AB171+'[1]FAR No. 1.A (Detailed)'!AB248+'[1]FAR No. 1.A (Detailed)'!AB325+'[1]FAR No. 1.A (Detailed)'!AB402+'[1]FAR No. 1.A (Detailed)'!AB479+'[1]FAR No. 1.A (Detailed)'!AB583+'[1]FAR No. 1.A (Detailed)'!AB671+'[1]FAR No. 1.A (Detailed)'!AB749+'[1]FAR No. 1.A (Detailed)'!AB827</f>
        <v>0</v>
      </c>
      <c r="N199" s="957">
        <f>'[1]FAR No. 1.A (Detailed)'!AF171+'[1]FAR No. 1.A (Detailed)'!AF248+'[1]FAR No. 1.A (Detailed)'!AF325+'[1]FAR No. 1.A (Detailed)'!AF402+'[1]FAR No. 1.A (Detailed)'!AF479+'[1]FAR No. 1.A (Detailed)'!AF583+'[1]FAR No. 1.A (Detailed)'!AF671+'[1]FAR No. 1.A (Detailed)'!AF749+'[1]FAR No. 1.A (Detailed)'!AF827</f>
        <v>0</v>
      </c>
      <c r="O199" s="957">
        <f>'[1]FAR No. 1.A (Detailed)'!AJ171+'[1]FAR No. 1.A (Detailed)'!AJ248+'[1]FAR No. 1.A (Detailed)'!AJ325+'[1]FAR No. 1.A (Detailed)'!AJ402+'[1]FAR No. 1.A (Detailed)'!AJ479+'[1]FAR No. 1.A (Detailed)'!AJ583+'[1]FAR No. 1.A (Detailed)'!AJ671+'[1]FAR No. 1.A (Detailed)'!AJ749+'[1]FAR No. 1.A (Detailed)'!AJ827</f>
        <v>0</v>
      </c>
      <c r="P199" s="957">
        <f>'[1]FAR No. 1.A (Detailed)'!AN171+'[1]FAR No. 1.A (Detailed)'!AN248+'[1]FAR No. 1.A (Detailed)'!AN325+'[1]FAR No. 1.A (Detailed)'!AN402+'[1]FAR No. 1.A (Detailed)'!AN479+'[1]FAR No. 1.A (Detailed)'!AN583+'[1]FAR No. 1.A (Detailed)'!AN671+'[1]FAR No. 1.A (Detailed)'!AN749+'[1]FAR No. 1.A (Detailed)'!AN827</f>
        <v>0</v>
      </c>
      <c r="Q199" s="918">
        <f t="shared" si="44"/>
        <v>0</v>
      </c>
      <c r="R199" s="957">
        <f>'[1]FAR No. 1.A (Detailed)'!AS171+'[1]FAR No. 1.A (Detailed)'!AS248+'[1]FAR No. 1.A (Detailed)'!AS325+'[1]FAR No. 1.A (Detailed)'!AS402+'[1]FAR No. 1.A (Detailed)'!AS479+'[1]FAR No. 1.A (Detailed)'!AS583+'[1]FAR No. 1.A (Detailed)'!AS671+'[1]FAR No. 1.A (Detailed)'!AS749+'[1]FAR No. 1.A (Detailed)'!AS827</f>
        <v>0</v>
      </c>
      <c r="S199" s="957">
        <f>'[1]FAR No. 1.A (Detailed)'!AW171+'[1]FAR No. 1.A (Detailed)'!AW248+'[1]FAR No. 1.A (Detailed)'!AW325+'[1]FAR No. 1.A (Detailed)'!AW402+'[1]FAR No. 1.A (Detailed)'!AW479+'[1]FAR No. 1.A (Detailed)'!AW583+'[1]FAR No. 1.A (Detailed)'!AW671+'[1]FAR No. 1.A (Detailed)'!AW749+'[1]FAR No. 1.A (Detailed)'!AW827</f>
        <v>0</v>
      </c>
      <c r="T199" s="957">
        <f>'[1]FAR No. 1.A (Detailed)'!BA171+'[1]FAR No. 1.A (Detailed)'!BA248+'[1]FAR No. 1.A (Detailed)'!BA325+'[1]FAR No. 1.A (Detailed)'!BA402+'[1]FAR No. 1.A (Detailed)'!BA479+'[1]FAR No. 1.A (Detailed)'!BA583+'[1]FAR No. 1.A (Detailed)'!BA671+'[1]FAR No. 1.A (Detailed)'!BA749+'[1]FAR No. 1.A (Detailed)'!BA827</f>
        <v>0</v>
      </c>
      <c r="U199" s="957">
        <f>'[1]FAR No. 1.A (Detailed)'!BE171+'[1]FAR No. 1.A (Detailed)'!BE248+'[1]FAR No. 1.A (Detailed)'!BE325+'[1]FAR No. 1.A (Detailed)'!BE402+'[1]FAR No. 1.A (Detailed)'!BE479+'[1]FAR No. 1.A (Detailed)'!BE583+'[1]FAR No. 1.A (Detailed)'!BE671+'[1]FAR No. 1.A (Detailed)'!BE749+'[1]FAR No. 1.A (Detailed)'!BE827</f>
        <v>0</v>
      </c>
      <c r="V199" s="918">
        <f t="shared" si="45"/>
        <v>0</v>
      </c>
      <c r="W199" s="918">
        <f t="shared" si="46"/>
        <v>0</v>
      </c>
      <c r="X199" s="918">
        <f t="shared" si="47"/>
        <v>0</v>
      </c>
      <c r="Y199" s="919">
        <f t="shared" si="48"/>
        <v>0</v>
      </c>
      <c r="Z199" s="920"/>
    </row>
    <row r="200" spans="2:26" s="856" customFormat="1">
      <c r="B200" s="925"/>
      <c r="C200" s="915" t="s">
        <v>309</v>
      </c>
      <c r="D200" s="916" t="s">
        <v>960</v>
      </c>
      <c r="E200" s="955">
        <f>'[1]FAR No. 1.A (Detailed)'!E172+'[1]FAR No. 1.A (Detailed)'!E249+'[1]FAR No. 1.A (Detailed)'!E326+'[1]FAR No. 1.A (Detailed)'!E403+'[1]FAR No. 1.A (Detailed)'!E480+'[1]FAR No. 1.A (Detailed)'!E584+'[1]FAR No. 1.A (Detailed)'!E672+'[1]FAR No. 1.A (Detailed)'!E750+'[1]FAR No. 1.A (Detailed)'!E828</f>
        <v>481000</v>
      </c>
      <c r="F200" s="956">
        <f>'[1]FAR No. 1.A (Detailed)'!F172+'[1]FAR No. 1.A (Detailed)'!F249+'[1]FAR No. 1.A (Detailed)'!F326+'[1]FAR No. 1.A (Detailed)'!F403+'[1]FAR No. 1.A (Detailed)'!F480+'[1]FAR No. 1.A (Detailed)'!F584+'[1]FAR No. 1.A (Detailed)'!F672+'[1]FAR No. 1.A (Detailed)'!F750+'[1]FAR No. 1.A (Detailed)'!F828</f>
        <v>0</v>
      </c>
      <c r="G200" s="956">
        <f t="shared" si="42"/>
        <v>481000</v>
      </c>
      <c r="H200" s="956">
        <f>'[1]FAR No. 1.A (Detailed)'!T172+'[1]FAR No. 1.A (Detailed)'!T249+'[1]FAR No. 1.A (Detailed)'!T326+'[1]FAR No. 1.A (Detailed)'!T403+'[1]FAR No. 1.A (Detailed)'!T480+'[1]FAR No. 1.A (Detailed)'!T584+'[1]FAR No. 1.A (Detailed)'!T672+'[1]FAR No. 1.A (Detailed)'!T750+'[1]FAR No. 1.A (Detailed)'!T828</f>
        <v>481000</v>
      </c>
      <c r="I200" s="956">
        <f>'[1]FAR No. 1.A (Detailed)'!U172+'[1]FAR No. 1.A (Detailed)'!U249+'[1]FAR No. 1.A (Detailed)'!U326+'[1]FAR No. 1.A (Detailed)'!U403+'[1]FAR No. 1.A (Detailed)'!U480+'[1]FAR No. 1.A (Detailed)'!U584+'[1]FAR No. 1.A (Detailed)'!U672+'[1]FAR No. 1.A (Detailed)'!U750+'[1]FAR No. 1.A (Detailed)'!U828</f>
        <v>0</v>
      </c>
      <c r="J200" s="956">
        <f>'[1]FAR No. 1.A (Detailed)'!V172+'[1]FAR No. 1.A (Detailed)'!V249+'[1]FAR No. 1.A (Detailed)'!V326+'[1]FAR No. 1.A (Detailed)'!V403+'[1]FAR No. 1.A (Detailed)'!V480+'[1]FAR No. 1.A (Detailed)'!V584+'[1]FAR No. 1.A (Detailed)'!V672+'[1]FAR No. 1.A (Detailed)'!V750+'[1]FAR No. 1.A (Detailed)'!V828</f>
        <v>0</v>
      </c>
      <c r="K200" s="956">
        <f>'[1]FAR No. 1.A (Detailed)'!W80+'[1]FAR No. 1.A (Detailed)'!W172+'[1]FAR No. 1.A (Detailed)'!W249+'[1]FAR No. 1.A (Detailed)'!W326+'[1]FAR No. 1.A (Detailed)'!W403+'[1]FAR No. 1.A (Detailed)'!W480+'[1]FAR No. 1.A (Detailed)'!W584+'[1]FAR No. 1.A (Detailed)'!W672+'[1]FAR No. 1.A (Detailed)'!W750+'[1]FAR No. 1.A (Detailed)'!W828</f>
        <v>0</v>
      </c>
      <c r="L200" s="918">
        <f t="shared" si="43"/>
        <v>481000</v>
      </c>
      <c r="M200" s="957">
        <f>'[1]FAR No. 1.A (Detailed)'!AB172+'[1]FAR No. 1.A (Detailed)'!AB249+'[1]FAR No. 1.A (Detailed)'!AB326+'[1]FAR No. 1.A (Detailed)'!AB403+'[1]FAR No. 1.A (Detailed)'!AB480+'[1]FAR No. 1.A (Detailed)'!AB584+'[1]FAR No. 1.A (Detailed)'!AB672+'[1]FAR No. 1.A (Detailed)'!AB750+'[1]FAR No. 1.A (Detailed)'!AB828</f>
        <v>87000</v>
      </c>
      <c r="N200" s="957">
        <f>'[1]FAR No. 1.A (Detailed)'!AF172+'[1]FAR No. 1.A (Detailed)'!AF249+'[1]FAR No. 1.A (Detailed)'!AF326+'[1]FAR No. 1.A (Detailed)'!AF403+'[1]FAR No. 1.A (Detailed)'!AF480+'[1]FAR No. 1.A (Detailed)'!AF584+'[1]FAR No. 1.A (Detailed)'!AF672+'[1]FAR No. 1.A (Detailed)'!AF750+'[1]FAR No. 1.A (Detailed)'!AF828</f>
        <v>379200</v>
      </c>
      <c r="O200" s="957">
        <f>'[1]FAR No. 1.A (Detailed)'!AJ172+'[1]FAR No. 1.A (Detailed)'!AJ249+'[1]FAR No. 1.A (Detailed)'!AJ326+'[1]FAR No. 1.A (Detailed)'!AJ403+'[1]FAR No. 1.A (Detailed)'!AJ480+'[1]FAR No. 1.A (Detailed)'!AJ584+'[1]FAR No. 1.A (Detailed)'!AJ672+'[1]FAR No. 1.A (Detailed)'!AJ750+'[1]FAR No. 1.A (Detailed)'!AJ828</f>
        <v>0</v>
      </c>
      <c r="P200" s="957">
        <f>'[1]FAR No. 1.A (Detailed)'!AN172+'[1]FAR No. 1.A (Detailed)'!AN249+'[1]FAR No. 1.A (Detailed)'!AN326+'[1]FAR No. 1.A (Detailed)'!AN403+'[1]FAR No. 1.A (Detailed)'!AN480+'[1]FAR No. 1.A (Detailed)'!AN584+'[1]FAR No. 1.A (Detailed)'!AN672+'[1]FAR No. 1.A (Detailed)'!AN750+'[1]FAR No. 1.A (Detailed)'!AN828</f>
        <v>0</v>
      </c>
      <c r="Q200" s="918">
        <f t="shared" si="44"/>
        <v>466200</v>
      </c>
      <c r="R200" s="957">
        <f>'[1]FAR No. 1.A (Detailed)'!AS172+'[1]FAR No. 1.A (Detailed)'!AS249+'[1]FAR No. 1.A (Detailed)'!AS326+'[1]FAR No. 1.A (Detailed)'!AS403+'[1]FAR No. 1.A (Detailed)'!AS480+'[1]FAR No. 1.A (Detailed)'!AS584+'[1]FAR No. 1.A (Detailed)'!AS672+'[1]FAR No. 1.A (Detailed)'!AS750+'[1]FAR No. 1.A (Detailed)'!AS828</f>
        <v>66000</v>
      </c>
      <c r="S200" s="957">
        <f>'[1]FAR No. 1.A (Detailed)'!AW172+'[1]FAR No. 1.A (Detailed)'!AW249+'[1]FAR No. 1.A (Detailed)'!AW326+'[1]FAR No. 1.A (Detailed)'!AW403+'[1]FAR No. 1.A (Detailed)'!AW480+'[1]FAR No. 1.A (Detailed)'!AW584+'[1]FAR No. 1.A (Detailed)'!AW672+'[1]FAR No. 1.A (Detailed)'!AW750+'[1]FAR No. 1.A (Detailed)'!AW828</f>
        <v>319200</v>
      </c>
      <c r="T200" s="957">
        <f>'[1]FAR No. 1.A (Detailed)'!BA172+'[1]FAR No. 1.A (Detailed)'!BA249+'[1]FAR No. 1.A (Detailed)'!BA326+'[1]FAR No. 1.A (Detailed)'!BA403+'[1]FAR No. 1.A (Detailed)'!BA480+'[1]FAR No. 1.A (Detailed)'!BA584+'[1]FAR No. 1.A (Detailed)'!BA672+'[1]FAR No. 1.A (Detailed)'!BA750+'[1]FAR No. 1.A (Detailed)'!BA828</f>
        <v>0</v>
      </c>
      <c r="U200" s="957">
        <f>'[1]FAR No. 1.A (Detailed)'!BE172+'[1]FAR No. 1.A (Detailed)'!BE249+'[1]FAR No. 1.A (Detailed)'!BE326+'[1]FAR No. 1.A (Detailed)'!BE403+'[1]FAR No. 1.A (Detailed)'!BE480+'[1]FAR No. 1.A (Detailed)'!BE584+'[1]FAR No. 1.A (Detailed)'!BE672+'[1]FAR No. 1.A (Detailed)'!BE750+'[1]FAR No. 1.A (Detailed)'!BE828</f>
        <v>0</v>
      </c>
      <c r="V200" s="918">
        <f t="shared" si="45"/>
        <v>385200</v>
      </c>
      <c r="W200" s="918">
        <f t="shared" si="46"/>
        <v>0</v>
      </c>
      <c r="X200" s="918">
        <f t="shared" si="47"/>
        <v>14800</v>
      </c>
      <c r="Y200" s="919">
        <f t="shared" si="48"/>
        <v>81000</v>
      </c>
      <c r="Z200" s="920"/>
    </row>
    <row r="201" spans="2:26" s="856" customFormat="1">
      <c r="B201" s="921" t="s">
        <v>961</v>
      </c>
      <c r="C201" s="611"/>
      <c r="D201" s="916"/>
      <c r="E201" s="955"/>
      <c r="F201" s="956"/>
      <c r="G201" s="956"/>
      <c r="H201" s="956"/>
      <c r="I201" s="956"/>
      <c r="J201" s="956"/>
      <c r="K201" s="956"/>
      <c r="L201" s="918"/>
      <c r="M201" s="957"/>
      <c r="N201" s="957"/>
      <c r="O201" s="957"/>
      <c r="P201" s="957"/>
      <c r="Q201" s="918"/>
      <c r="R201" s="957"/>
      <c r="S201" s="957"/>
      <c r="T201" s="957"/>
      <c r="U201" s="957"/>
      <c r="V201" s="918"/>
      <c r="W201" s="918"/>
      <c r="X201" s="918"/>
      <c r="Y201" s="919"/>
      <c r="Z201" s="920"/>
    </row>
    <row r="202" spans="2:26" s="856" customFormat="1">
      <c r="B202" s="925"/>
      <c r="C202" s="915" t="s">
        <v>315</v>
      </c>
      <c r="D202" s="916" t="s">
        <v>962</v>
      </c>
      <c r="E202" s="955">
        <f>'[1]FAR No. 1.A (Detailed)'!E174+'[1]FAR No. 1.A (Detailed)'!E251+'[1]FAR No. 1.A (Detailed)'!E328+'[1]FAR No. 1.A (Detailed)'!E405+'[1]FAR No. 1.A (Detailed)'!E482+'[1]FAR No. 1.A (Detailed)'!E586+'[1]FAR No. 1.A (Detailed)'!E674+'[1]FAR No. 1.A (Detailed)'!E752+'[1]FAR No. 1.A (Detailed)'!E830</f>
        <v>79200</v>
      </c>
      <c r="F202" s="956">
        <f>'[1]FAR No. 1.A (Detailed)'!F174+'[1]FAR No. 1.A (Detailed)'!F251+'[1]FAR No. 1.A (Detailed)'!F328+'[1]FAR No. 1.A (Detailed)'!F405+'[1]FAR No. 1.A (Detailed)'!F482+'[1]FAR No. 1.A (Detailed)'!F586+'[1]FAR No. 1.A (Detailed)'!F674+'[1]FAR No. 1.A (Detailed)'!F752+'[1]FAR No. 1.A (Detailed)'!F830</f>
        <v>0</v>
      </c>
      <c r="G202" s="956">
        <f t="shared" si="42"/>
        <v>79200</v>
      </c>
      <c r="H202" s="956">
        <f>'[1]FAR No. 1.A (Detailed)'!T174+'[1]FAR No. 1.A (Detailed)'!T251+'[1]FAR No. 1.A (Detailed)'!T328+'[1]FAR No. 1.A (Detailed)'!T405+'[1]FAR No. 1.A (Detailed)'!T482+'[1]FAR No. 1.A (Detailed)'!T586+'[1]FAR No. 1.A (Detailed)'!T674+'[1]FAR No. 1.A (Detailed)'!T752+'[1]FAR No. 1.A (Detailed)'!T830</f>
        <v>79200</v>
      </c>
      <c r="I202" s="956">
        <f>'[1]FAR No. 1.A (Detailed)'!U174+'[1]FAR No. 1.A (Detailed)'!U251+'[1]FAR No. 1.A (Detailed)'!U328+'[1]FAR No. 1.A (Detailed)'!U405+'[1]FAR No. 1.A (Detailed)'!U482+'[1]FAR No. 1.A (Detailed)'!U586+'[1]FAR No. 1.A (Detailed)'!U674+'[1]FAR No. 1.A (Detailed)'!U752+'[1]FAR No. 1.A (Detailed)'!U830</f>
        <v>0</v>
      </c>
      <c r="J202" s="956">
        <f>'[1]FAR No. 1.A (Detailed)'!V174+'[1]FAR No. 1.A (Detailed)'!V251+'[1]FAR No. 1.A (Detailed)'!V328+'[1]FAR No. 1.A (Detailed)'!V405+'[1]FAR No. 1.A (Detailed)'!V482+'[1]FAR No. 1.A (Detailed)'!V586+'[1]FAR No. 1.A (Detailed)'!V674+'[1]FAR No. 1.A (Detailed)'!V752+'[1]FAR No. 1.A (Detailed)'!V830</f>
        <v>0</v>
      </c>
      <c r="K202" s="956">
        <f>'[1]FAR No. 1.A (Detailed)'!W82+'[1]FAR No. 1.A (Detailed)'!W174+'[1]FAR No. 1.A (Detailed)'!W251+'[1]FAR No. 1.A (Detailed)'!W328+'[1]FAR No. 1.A (Detailed)'!W405+'[1]FAR No. 1.A (Detailed)'!W482+'[1]FAR No. 1.A (Detailed)'!W586+'[1]FAR No. 1.A (Detailed)'!W674+'[1]FAR No. 1.A (Detailed)'!W752+'[1]FAR No. 1.A (Detailed)'!W830</f>
        <v>0</v>
      </c>
      <c r="L202" s="918">
        <f t="shared" si="43"/>
        <v>79200</v>
      </c>
      <c r="M202" s="957">
        <f>'[1]FAR No. 1.A (Detailed)'!AB174+'[1]FAR No. 1.A (Detailed)'!AB251+'[1]FAR No. 1.A (Detailed)'!AB328+'[1]FAR No. 1.A (Detailed)'!AB405+'[1]FAR No. 1.A (Detailed)'!AB482+'[1]FAR No. 1.A (Detailed)'!AB586+'[1]FAR No. 1.A (Detailed)'!AB674+'[1]FAR No. 1.A (Detailed)'!AB752+'[1]FAR No. 1.A (Detailed)'!AB830</f>
        <v>19413.669999999998</v>
      </c>
      <c r="N202" s="957">
        <f>'[1]FAR No. 1.A (Detailed)'!AF174+'[1]FAR No. 1.A (Detailed)'!AF251+'[1]FAR No. 1.A (Detailed)'!AF328+'[1]FAR No. 1.A (Detailed)'!AF405+'[1]FAR No. 1.A (Detailed)'!AF482+'[1]FAR No. 1.A (Detailed)'!AF586+'[1]FAR No. 1.A (Detailed)'!AF674+'[1]FAR No. 1.A (Detailed)'!AF752+'[1]FAR No. 1.A (Detailed)'!AF830</f>
        <v>59786.33</v>
      </c>
      <c r="O202" s="957">
        <f>'[1]FAR No. 1.A (Detailed)'!AJ174+'[1]FAR No. 1.A (Detailed)'!AJ251+'[1]FAR No. 1.A (Detailed)'!AJ328+'[1]FAR No. 1.A (Detailed)'!AJ405+'[1]FAR No. 1.A (Detailed)'!AJ482+'[1]FAR No. 1.A (Detailed)'!AJ586+'[1]FAR No. 1.A (Detailed)'!AJ674+'[1]FAR No. 1.A (Detailed)'!AJ752+'[1]FAR No. 1.A (Detailed)'!AJ830</f>
        <v>0</v>
      </c>
      <c r="P202" s="957">
        <f>'[1]FAR No. 1.A (Detailed)'!AN174+'[1]FAR No. 1.A (Detailed)'!AN251+'[1]FAR No. 1.A (Detailed)'!AN328+'[1]FAR No. 1.A (Detailed)'!AN405+'[1]FAR No. 1.A (Detailed)'!AN482+'[1]FAR No. 1.A (Detailed)'!AN586+'[1]FAR No. 1.A (Detailed)'!AN674+'[1]FAR No. 1.A (Detailed)'!AN752+'[1]FAR No. 1.A (Detailed)'!AN830</f>
        <v>0</v>
      </c>
      <c r="Q202" s="918">
        <f t="shared" si="44"/>
        <v>79200</v>
      </c>
      <c r="R202" s="957">
        <f>'[1]FAR No. 1.A (Detailed)'!AS174+'[1]FAR No. 1.A (Detailed)'!AS251+'[1]FAR No. 1.A (Detailed)'!AS328+'[1]FAR No. 1.A (Detailed)'!AS405+'[1]FAR No. 1.A (Detailed)'!AS482+'[1]FAR No. 1.A (Detailed)'!AS586+'[1]FAR No. 1.A (Detailed)'!AS674+'[1]FAR No. 1.A (Detailed)'!AS752+'[1]FAR No. 1.A (Detailed)'!AS830</f>
        <v>25373.71</v>
      </c>
      <c r="S202" s="957">
        <f>'[1]FAR No. 1.A (Detailed)'!AW174+'[1]FAR No. 1.A (Detailed)'!AW251+'[1]FAR No. 1.A (Detailed)'!AW328+'[1]FAR No. 1.A (Detailed)'!AW405+'[1]FAR No. 1.A (Detailed)'!AW482+'[1]FAR No. 1.A (Detailed)'!AW586+'[1]FAR No. 1.A (Detailed)'!AW674+'[1]FAR No. 1.A (Detailed)'!AW752+'[1]FAR No. 1.A (Detailed)'!AW830</f>
        <v>53825.89</v>
      </c>
      <c r="T202" s="957">
        <f>'[1]FAR No. 1.A (Detailed)'!BA174+'[1]FAR No. 1.A (Detailed)'!BA251+'[1]FAR No. 1.A (Detailed)'!BA328+'[1]FAR No. 1.A (Detailed)'!BA405+'[1]FAR No. 1.A (Detailed)'!BA482+'[1]FAR No. 1.A (Detailed)'!BA586+'[1]FAR No. 1.A (Detailed)'!BA674+'[1]FAR No. 1.A (Detailed)'!BA752+'[1]FAR No. 1.A (Detailed)'!BA830</f>
        <v>0</v>
      </c>
      <c r="U202" s="957">
        <f>'[1]FAR No. 1.A (Detailed)'!BE174+'[1]FAR No. 1.A (Detailed)'!BE251+'[1]FAR No. 1.A (Detailed)'!BE328+'[1]FAR No. 1.A (Detailed)'!BE405+'[1]FAR No. 1.A (Detailed)'!BE482+'[1]FAR No. 1.A (Detailed)'!BE586+'[1]FAR No. 1.A (Detailed)'!BE674+'[1]FAR No. 1.A (Detailed)'!BE752+'[1]FAR No. 1.A (Detailed)'!BE830</f>
        <v>0</v>
      </c>
      <c r="V202" s="918">
        <f t="shared" si="45"/>
        <v>79199.600000000006</v>
      </c>
      <c r="W202" s="918">
        <f t="shared" si="46"/>
        <v>0</v>
      </c>
      <c r="X202" s="918">
        <f t="shared" si="47"/>
        <v>0</v>
      </c>
      <c r="Y202" s="919">
        <f t="shared" si="48"/>
        <v>0.39999999999417923</v>
      </c>
      <c r="Z202" s="920"/>
    </row>
    <row r="203" spans="2:26" s="856" customFormat="1">
      <c r="B203" s="926"/>
      <c r="C203" s="611" t="s">
        <v>317</v>
      </c>
      <c r="D203" s="916" t="s">
        <v>963</v>
      </c>
      <c r="E203" s="955">
        <f>'[1]FAR No. 1.A (Detailed)'!E175+'[1]FAR No. 1.A (Detailed)'!E252+'[1]FAR No. 1.A (Detailed)'!E329+'[1]FAR No. 1.A (Detailed)'!E406+'[1]FAR No. 1.A (Detailed)'!E483+'[1]FAR No. 1.A (Detailed)'!E587+'[1]FAR No. 1.A (Detailed)'!E675+'[1]FAR No. 1.A (Detailed)'!E753+'[1]FAR No. 1.A (Detailed)'!E831</f>
        <v>108000</v>
      </c>
      <c r="F203" s="956">
        <f>'[1]FAR No. 1.A (Detailed)'!F175+'[1]FAR No. 1.A (Detailed)'!F252+'[1]FAR No. 1.A (Detailed)'!F329+'[1]FAR No. 1.A (Detailed)'!F406+'[1]FAR No. 1.A (Detailed)'!F483+'[1]FAR No. 1.A (Detailed)'!F587+'[1]FAR No. 1.A (Detailed)'!F675+'[1]FAR No. 1.A (Detailed)'!F753+'[1]FAR No. 1.A (Detailed)'!F831</f>
        <v>0</v>
      </c>
      <c r="G203" s="956">
        <f t="shared" si="42"/>
        <v>108000</v>
      </c>
      <c r="H203" s="956">
        <f>'[1]FAR No. 1.A (Detailed)'!T175+'[1]FAR No. 1.A (Detailed)'!T252+'[1]FAR No. 1.A (Detailed)'!T329+'[1]FAR No. 1.A (Detailed)'!T406+'[1]FAR No. 1.A (Detailed)'!T483+'[1]FAR No. 1.A (Detailed)'!T587+'[1]FAR No. 1.A (Detailed)'!T675+'[1]FAR No. 1.A (Detailed)'!T753+'[1]FAR No. 1.A (Detailed)'!T831</f>
        <v>108000</v>
      </c>
      <c r="I203" s="956">
        <f>'[1]FAR No. 1.A (Detailed)'!U175+'[1]FAR No. 1.A (Detailed)'!U252+'[1]FAR No. 1.A (Detailed)'!U329+'[1]FAR No. 1.A (Detailed)'!U406+'[1]FAR No. 1.A (Detailed)'!U483+'[1]FAR No. 1.A (Detailed)'!U587+'[1]FAR No. 1.A (Detailed)'!U675+'[1]FAR No. 1.A (Detailed)'!U753+'[1]FAR No. 1.A (Detailed)'!U831</f>
        <v>0</v>
      </c>
      <c r="J203" s="956">
        <f>'[1]FAR No. 1.A (Detailed)'!V175+'[1]FAR No. 1.A (Detailed)'!V252+'[1]FAR No. 1.A (Detailed)'!V329+'[1]FAR No. 1.A (Detailed)'!V406+'[1]FAR No. 1.A (Detailed)'!V483+'[1]FAR No. 1.A (Detailed)'!V587+'[1]FAR No. 1.A (Detailed)'!V675+'[1]FAR No. 1.A (Detailed)'!V753+'[1]FAR No. 1.A (Detailed)'!V831</f>
        <v>0</v>
      </c>
      <c r="K203" s="956">
        <f>'[1]FAR No. 1.A (Detailed)'!W83+'[1]FAR No. 1.A (Detailed)'!W175+'[1]FAR No. 1.A (Detailed)'!W252+'[1]FAR No. 1.A (Detailed)'!W329+'[1]FAR No. 1.A (Detailed)'!W406+'[1]FAR No. 1.A (Detailed)'!W483+'[1]FAR No. 1.A (Detailed)'!W587+'[1]FAR No. 1.A (Detailed)'!W675+'[1]FAR No. 1.A (Detailed)'!W753+'[1]FAR No. 1.A (Detailed)'!W831</f>
        <v>0</v>
      </c>
      <c r="L203" s="918">
        <f t="shared" si="43"/>
        <v>108000</v>
      </c>
      <c r="M203" s="957">
        <f>'[1]FAR No. 1.A (Detailed)'!AB175+'[1]FAR No. 1.A (Detailed)'!AB252+'[1]FAR No. 1.A (Detailed)'!AB329+'[1]FAR No. 1.A (Detailed)'!AB406+'[1]FAR No. 1.A (Detailed)'!AB483+'[1]FAR No. 1.A (Detailed)'!AB587+'[1]FAR No. 1.A (Detailed)'!AB675+'[1]FAR No. 1.A (Detailed)'!AB753+'[1]FAR No. 1.A (Detailed)'!AB831</f>
        <v>27000</v>
      </c>
      <c r="N203" s="957">
        <f>'[1]FAR No. 1.A (Detailed)'!AF175+'[1]FAR No. 1.A (Detailed)'!AF252+'[1]FAR No. 1.A (Detailed)'!AF329+'[1]FAR No. 1.A (Detailed)'!AF406+'[1]FAR No. 1.A (Detailed)'!AF483+'[1]FAR No. 1.A (Detailed)'!AF587+'[1]FAR No. 1.A (Detailed)'!AF675+'[1]FAR No. 1.A (Detailed)'!AF753+'[1]FAR No. 1.A (Detailed)'!AF831</f>
        <v>81000</v>
      </c>
      <c r="O203" s="957">
        <f>'[1]FAR No. 1.A (Detailed)'!AJ175+'[1]FAR No. 1.A (Detailed)'!AJ252+'[1]FAR No. 1.A (Detailed)'!AJ329+'[1]FAR No. 1.A (Detailed)'!AJ406+'[1]FAR No. 1.A (Detailed)'!AJ483+'[1]FAR No. 1.A (Detailed)'!AJ587+'[1]FAR No. 1.A (Detailed)'!AJ675+'[1]FAR No. 1.A (Detailed)'!AJ753+'[1]FAR No. 1.A (Detailed)'!AJ831</f>
        <v>0</v>
      </c>
      <c r="P203" s="957">
        <f>'[1]FAR No. 1.A (Detailed)'!AN175+'[1]FAR No. 1.A (Detailed)'!AN252+'[1]FAR No. 1.A (Detailed)'!AN329+'[1]FAR No. 1.A (Detailed)'!AN406+'[1]FAR No. 1.A (Detailed)'!AN483+'[1]FAR No. 1.A (Detailed)'!AN587+'[1]FAR No. 1.A (Detailed)'!AN675+'[1]FAR No. 1.A (Detailed)'!AN753+'[1]FAR No. 1.A (Detailed)'!AN831</f>
        <v>0</v>
      </c>
      <c r="Q203" s="918">
        <f t="shared" si="44"/>
        <v>108000</v>
      </c>
      <c r="R203" s="957">
        <f>'[1]FAR No. 1.A (Detailed)'!AS175+'[1]FAR No. 1.A (Detailed)'!AS252+'[1]FAR No. 1.A (Detailed)'!AS329+'[1]FAR No. 1.A (Detailed)'!AS406+'[1]FAR No. 1.A (Detailed)'!AS483+'[1]FAR No. 1.A (Detailed)'!AS587+'[1]FAR No. 1.A (Detailed)'!AS675+'[1]FAR No. 1.A (Detailed)'!AS753+'[1]FAR No. 1.A (Detailed)'!AS831</f>
        <v>27000</v>
      </c>
      <c r="S203" s="957">
        <f>'[1]FAR No. 1.A (Detailed)'!AW175+'[1]FAR No. 1.A (Detailed)'!AW252+'[1]FAR No. 1.A (Detailed)'!AW329+'[1]FAR No. 1.A (Detailed)'!AW406+'[1]FAR No. 1.A (Detailed)'!AW483+'[1]FAR No. 1.A (Detailed)'!AW587+'[1]FAR No. 1.A (Detailed)'!AW675+'[1]FAR No. 1.A (Detailed)'!AW753+'[1]FAR No. 1.A (Detailed)'!AW831</f>
        <v>81000</v>
      </c>
      <c r="T203" s="957">
        <f>'[1]FAR No. 1.A (Detailed)'!BA175+'[1]FAR No. 1.A (Detailed)'!BA252+'[1]FAR No. 1.A (Detailed)'!BA329+'[1]FAR No. 1.A (Detailed)'!BA406+'[1]FAR No. 1.A (Detailed)'!BA483+'[1]FAR No. 1.A (Detailed)'!BA587+'[1]FAR No. 1.A (Detailed)'!BA675+'[1]FAR No. 1.A (Detailed)'!BA753+'[1]FAR No. 1.A (Detailed)'!BA831</f>
        <v>0</v>
      </c>
      <c r="U203" s="957">
        <f>'[1]FAR No. 1.A (Detailed)'!BE175+'[1]FAR No. 1.A (Detailed)'!BE252+'[1]FAR No. 1.A (Detailed)'!BE329+'[1]FAR No. 1.A (Detailed)'!BE406+'[1]FAR No. 1.A (Detailed)'!BE483+'[1]FAR No. 1.A (Detailed)'!BE587+'[1]FAR No. 1.A (Detailed)'!BE675+'[1]FAR No. 1.A (Detailed)'!BE753+'[1]FAR No. 1.A (Detailed)'!BE831</f>
        <v>0</v>
      </c>
      <c r="V203" s="918">
        <f t="shared" si="45"/>
        <v>108000</v>
      </c>
      <c r="W203" s="918">
        <f t="shared" si="46"/>
        <v>0</v>
      </c>
      <c r="X203" s="918">
        <f t="shared" si="47"/>
        <v>0</v>
      </c>
      <c r="Y203" s="919">
        <f t="shared" si="48"/>
        <v>0</v>
      </c>
      <c r="Z203" s="920"/>
    </row>
    <row r="204" spans="2:26" s="856" customFormat="1">
      <c r="B204" s="927" t="s">
        <v>964</v>
      </c>
      <c r="C204" s="915"/>
      <c r="D204" s="916"/>
      <c r="E204" s="955"/>
      <c r="F204" s="956"/>
      <c r="G204" s="956"/>
      <c r="H204" s="956"/>
      <c r="I204" s="956"/>
      <c r="J204" s="956"/>
      <c r="K204" s="956"/>
      <c r="L204" s="918"/>
      <c r="M204" s="957"/>
      <c r="N204" s="957"/>
      <c r="O204" s="957"/>
      <c r="P204" s="957"/>
      <c r="Q204" s="918"/>
      <c r="R204" s="957"/>
      <c r="S204" s="957"/>
      <c r="T204" s="957"/>
      <c r="U204" s="957"/>
      <c r="V204" s="918"/>
      <c r="W204" s="918"/>
      <c r="X204" s="918"/>
      <c r="Y204" s="919"/>
      <c r="Z204" s="920"/>
    </row>
    <row r="205" spans="2:26" s="856" customFormat="1">
      <c r="B205" s="926"/>
      <c r="C205" s="611" t="s">
        <v>319</v>
      </c>
      <c r="D205" s="916" t="s">
        <v>965</v>
      </c>
      <c r="E205" s="955">
        <f>'[1]FAR No. 1.A (Detailed)'!E177+'[1]FAR No. 1.A (Detailed)'!E254+'[1]FAR No. 1.A (Detailed)'!E331+'[1]FAR No. 1.A (Detailed)'!E408+'[1]FAR No. 1.A (Detailed)'!E485+'[1]FAR No. 1.A (Detailed)'!E589+'[1]FAR No. 1.A (Detailed)'!E677+'[1]FAR No. 1.A (Detailed)'!E755+'[1]FAR No. 1.A (Detailed)'!E833</f>
        <v>0</v>
      </c>
      <c r="F205" s="956">
        <f>'[1]FAR No. 1.A (Detailed)'!F177+'[1]FAR No. 1.A (Detailed)'!F254+'[1]FAR No. 1.A (Detailed)'!F331+'[1]FAR No. 1.A (Detailed)'!F408+'[1]FAR No. 1.A (Detailed)'!F485+'[1]FAR No. 1.A (Detailed)'!F589+'[1]FAR No. 1.A (Detailed)'!F677+'[1]FAR No. 1.A (Detailed)'!F755+'[1]FAR No. 1.A (Detailed)'!F833</f>
        <v>0</v>
      </c>
      <c r="G205" s="956">
        <f t="shared" si="42"/>
        <v>0</v>
      </c>
      <c r="H205" s="956">
        <f>'[1]FAR No. 1.A (Detailed)'!T177+'[1]FAR No. 1.A (Detailed)'!T254+'[1]FAR No. 1.A (Detailed)'!T331+'[1]FAR No. 1.A (Detailed)'!T408+'[1]FAR No. 1.A (Detailed)'!T485+'[1]FAR No. 1.A (Detailed)'!T589+'[1]FAR No. 1.A (Detailed)'!T677+'[1]FAR No. 1.A (Detailed)'!T755+'[1]FAR No. 1.A (Detailed)'!T833</f>
        <v>0</v>
      </c>
      <c r="I205" s="956">
        <f>'[1]FAR No. 1.A (Detailed)'!U177+'[1]FAR No. 1.A (Detailed)'!U254+'[1]FAR No. 1.A (Detailed)'!U331+'[1]FAR No. 1.A (Detailed)'!U408+'[1]FAR No. 1.A (Detailed)'!U485+'[1]FAR No. 1.A (Detailed)'!U589+'[1]FAR No. 1.A (Detailed)'!U677+'[1]FAR No. 1.A (Detailed)'!U755+'[1]FAR No. 1.A (Detailed)'!U833</f>
        <v>0</v>
      </c>
      <c r="J205" s="956">
        <f>'[1]FAR No. 1.A (Detailed)'!V177+'[1]FAR No. 1.A (Detailed)'!V254+'[1]FAR No. 1.A (Detailed)'!V331+'[1]FAR No. 1.A (Detailed)'!V408+'[1]FAR No. 1.A (Detailed)'!V485+'[1]FAR No. 1.A (Detailed)'!V589+'[1]FAR No. 1.A (Detailed)'!V677+'[1]FAR No. 1.A (Detailed)'!V755+'[1]FAR No. 1.A (Detailed)'!V833</f>
        <v>0</v>
      </c>
      <c r="K205" s="956">
        <f>'[1]FAR No. 1.A (Detailed)'!W85+'[1]FAR No. 1.A (Detailed)'!W177+'[1]FAR No. 1.A (Detailed)'!W254+'[1]FAR No. 1.A (Detailed)'!W331+'[1]FAR No. 1.A (Detailed)'!W408+'[1]FAR No. 1.A (Detailed)'!W485+'[1]FAR No. 1.A (Detailed)'!W589+'[1]FAR No. 1.A (Detailed)'!W677+'[1]FAR No. 1.A (Detailed)'!W755+'[1]FAR No. 1.A (Detailed)'!W833</f>
        <v>0</v>
      </c>
      <c r="L205" s="918">
        <f t="shared" si="43"/>
        <v>0</v>
      </c>
      <c r="M205" s="957">
        <f>'[1]FAR No. 1.A (Detailed)'!AB177+'[1]FAR No. 1.A (Detailed)'!AB254+'[1]FAR No. 1.A (Detailed)'!AB331+'[1]FAR No. 1.A (Detailed)'!AB408+'[1]FAR No. 1.A (Detailed)'!AB485+'[1]FAR No. 1.A (Detailed)'!AB589+'[1]FAR No. 1.A (Detailed)'!AB677+'[1]FAR No. 1.A (Detailed)'!AB755+'[1]FAR No. 1.A (Detailed)'!AB833</f>
        <v>0</v>
      </c>
      <c r="N205" s="957">
        <f>'[1]FAR No. 1.A (Detailed)'!AF177+'[1]FAR No. 1.A (Detailed)'!AF254+'[1]FAR No. 1.A (Detailed)'!AF331+'[1]FAR No. 1.A (Detailed)'!AF408+'[1]FAR No. 1.A (Detailed)'!AF485+'[1]FAR No. 1.A (Detailed)'!AF589+'[1]FAR No. 1.A (Detailed)'!AF677+'[1]FAR No. 1.A (Detailed)'!AF755+'[1]FAR No. 1.A (Detailed)'!AF833</f>
        <v>0</v>
      </c>
      <c r="O205" s="957">
        <f>'[1]FAR No. 1.A (Detailed)'!AJ177+'[1]FAR No. 1.A (Detailed)'!AJ254+'[1]FAR No. 1.A (Detailed)'!AJ331+'[1]FAR No. 1.A (Detailed)'!AJ408+'[1]FAR No. 1.A (Detailed)'!AJ485+'[1]FAR No. 1.A (Detailed)'!AJ589+'[1]FAR No. 1.A (Detailed)'!AJ677+'[1]FAR No. 1.A (Detailed)'!AJ755+'[1]FAR No. 1.A (Detailed)'!AJ833</f>
        <v>0</v>
      </c>
      <c r="P205" s="957">
        <f>'[1]FAR No. 1.A (Detailed)'!AN177+'[1]FAR No. 1.A (Detailed)'!AN254+'[1]FAR No. 1.A (Detailed)'!AN331+'[1]FAR No. 1.A (Detailed)'!AN408+'[1]FAR No. 1.A (Detailed)'!AN485+'[1]FAR No. 1.A (Detailed)'!AN589+'[1]FAR No. 1.A (Detailed)'!AN677+'[1]FAR No. 1.A (Detailed)'!AN755+'[1]FAR No. 1.A (Detailed)'!AN833</f>
        <v>0</v>
      </c>
      <c r="Q205" s="918">
        <f t="shared" si="44"/>
        <v>0</v>
      </c>
      <c r="R205" s="957">
        <f>'[1]FAR No. 1.A (Detailed)'!AS177+'[1]FAR No. 1.A (Detailed)'!AS254+'[1]FAR No. 1.A (Detailed)'!AS331+'[1]FAR No. 1.A (Detailed)'!AS408+'[1]FAR No. 1.A (Detailed)'!AS485+'[1]FAR No. 1.A (Detailed)'!AS589+'[1]FAR No. 1.A (Detailed)'!AS677+'[1]FAR No. 1.A (Detailed)'!AS755+'[1]FAR No. 1.A (Detailed)'!AS833</f>
        <v>0</v>
      </c>
      <c r="S205" s="957">
        <f>'[1]FAR No. 1.A (Detailed)'!AW177+'[1]FAR No. 1.A (Detailed)'!AW254+'[1]FAR No. 1.A (Detailed)'!AW331+'[1]FAR No. 1.A (Detailed)'!AW408+'[1]FAR No. 1.A (Detailed)'!AW485+'[1]FAR No. 1.A (Detailed)'!AW589+'[1]FAR No. 1.A (Detailed)'!AW677+'[1]FAR No. 1.A (Detailed)'!AW755+'[1]FAR No. 1.A (Detailed)'!AW833</f>
        <v>0</v>
      </c>
      <c r="T205" s="957">
        <f>'[1]FAR No. 1.A (Detailed)'!BA177+'[1]FAR No. 1.A (Detailed)'!BA254+'[1]FAR No. 1.A (Detailed)'!BA331+'[1]FAR No. 1.A (Detailed)'!BA408+'[1]FAR No. 1.A (Detailed)'!BA485+'[1]FAR No. 1.A (Detailed)'!BA589+'[1]FAR No. 1.A (Detailed)'!BA677+'[1]FAR No. 1.A (Detailed)'!BA755+'[1]FAR No. 1.A (Detailed)'!BA833</f>
        <v>0</v>
      </c>
      <c r="U205" s="957">
        <f>'[1]FAR No. 1.A (Detailed)'!BE177+'[1]FAR No. 1.A (Detailed)'!BE254+'[1]FAR No. 1.A (Detailed)'!BE331+'[1]FAR No. 1.A (Detailed)'!BE408+'[1]FAR No. 1.A (Detailed)'!BE485+'[1]FAR No. 1.A (Detailed)'!BE589+'[1]FAR No. 1.A (Detailed)'!BE677+'[1]FAR No. 1.A (Detailed)'!BE755+'[1]FAR No. 1.A (Detailed)'!BE833</f>
        <v>0</v>
      </c>
      <c r="V205" s="918">
        <f t="shared" si="45"/>
        <v>0</v>
      </c>
      <c r="W205" s="918">
        <f t="shared" si="46"/>
        <v>0</v>
      </c>
      <c r="X205" s="918">
        <f t="shared" si="47"/>
        <v>0</v>
      </c>
      <c r="Y205" s="919">
        <f t="shared" si="48"/>
        <v>0</v>
      </c>
      <c r="Z205" s="920"/>
    </row>
    <row r="206" spans="2:26" s="856" customFormat="1">
      <c r="B206" s="927" t="s">
        <v>966</v>
      </c>
      <c r="C206" s="915"/>
      <c r="D206" s="916"/>
      <c r="E206" s="955"/>
      <c r="F206" s="956"/>
      <c r="G206" s="956"/>
      <c r="H206" s="956"/>
      <c r="I206" s="956"/>
      <c r="J206" s="956"/>
      <c r="K206" s="956"/>
      <c r="L206" s="918"/>
      <c r="M206" s="957"/>
      <c r="N206" s="957"/>
      <c r="O206" s="957"/>
      <c r="P206" s="957"/>
      <c r="Q206" s="918"/>
      <c r="R206" s="957"/>
      <c r="S206" s="957"/>
      <c r="T206" s="957"/>
      <c r="U206" s="957"/>
      <c r="V206" s="918"/>
      <c r="W206" s="918"/>
      <c r="X206" s="918"/>
      <c r="Y206" s="919"/>
      <c r="Z206" s="920"/>
    </row>
    <row r="207" spans="2:26" s="856" customFormat="1">
      <c r="B207" s="926"/>
      <c r="C207" s="611" t="s">
        <v>967</v>
      </c>
      <c r="D207" s="916" t="s">
        <v>968</v>
      </c>
      <c r="E207" s="955">
        <f>'[1]FAR No. 1.A (Detailed)'!E179+'[1]FAR No. 1.A (Detailed)'!E256+'[1]FAR No. 1.A (Detailed)'!E333+'[1]FAR No. 1.A (Detailed)'!E410+'[1]FAR No. 1.A (Detailed)'!E487+'[1]FAR No. 1.A (Detailed)'!E591+'[1]FAR No. 1.A (Detailed)'!E679+'[1]FAR No. 1.A (Detailed)'!E757+'[1]FAR No. 1.A (Detailed)'!E835</f>
        <v>0</v>
      </c>
      <c r="F207" s="956">
        <f>'[1]FAR No. 1.A (Detailed)'!F179+'[1]FAR No. 1.A (Detailed)'!F256+'[1]FAR No. 1.A (Detailed)'!F333+'[1]FAR No. 1.A (Detailed)'!F410+'[1]FAR No. 1.A (Detailed)'!F487+'[1]FAR No. 1.A (Detailed)'!F591+'[1]FAR No. 1.A (Detailed)'!F679+'[1]FAR No. 1.A (Detailed)'!F757+'[1]FAR No. 1.A (Detailed)'!F835</f>
        <v>0</v>
      </c>
      <c r="G207" s="956">
        <f t="shared" si="42"/>
        <v>0</v>
      </c>
      <c r="H207" s="956">
        <f>'[1]FAR No. 1.A (Detailed)'!T179+'[1]FAR No. 1.A (Detailed)'!T256+'[1]FAR No. 1.A (Detailed)'!T333+'[1]FAR No. 1.A (Detailed)'!T410+'[1]FAR No. 1.A (Detailed)'!T487+'[1]FAR No. 1.A (Detailed)'!T591+'[1]FAR No. 1.A (Detailed)'!T679+'[1]FAR No. 1.A (Detailed)'!T757+'[1]FAR No. 1.A (Detailed)'!T835</f>
        <v>0</v>
      </c>
      <c r="I207" s="956">
        <f>'[1]FAR No. 1.A (Detailed)'!U179+'[1]FAR No. 1.A (Detailed)'!U256+'[1]FAR No. 1.A (Detailed)'!U333+'[1]FAR No. 1.A (Detailed)'!U410+'[1]FAR No. 1.A (Detailed)'!U487+'[1]FAR No. 1.A (Detailed)'!U591+'[1]FAR No. 1.A (Detailed)'!U679+'[1]FAR No. 1.A (Detailed)'!U757+'[1]FAR No. 1.A (Detailed)'!U835</f>
        <v>0</v>
      </c>
      <c r="J207" s="956">
        <f>'[1]FAR No. 1.A (Detailed)'!V179+'[1]FAR No. 1.A (Detailed)'!V256+'[1]FAR No. 1.A (Detailed)'!V333+'[1]FAR No. 1.A (Detailed)'!V410+'[1]FAR No. 1.A (Detailed)'!V487+'[1]FAR No. 1.A (Detailed)'!V591+'[1]FAR No. 1.A (Detailed)'!V679+'[1]FAR No. 1.A (Detailed)'!V757+'[1]FAR No. 1.A (Detailed)'!V835</f>
        <v>0</v>
      </c>
      <c r="K207" s="956">
        <f>'[1]FAR No. 1.A (Detailed)'!W87+'[1]FAR No. 1.A (Detailed)'!W179+'[1]FAR No. 1.A (Detailed)'!W256+'[1]FAR No. 1.A (Detailed)'!W333+'[1]FAR No. 1.A (Detailed)'!W410+'[1]FAR No. 1.A (Detailed)'!W487+'[1]FAR No. 1.A (Detailed)'!W591+'[1]FAR No. 1.A (Detailed)'!W679+'[1]FAR No. 1.A (Detailed)'!W757+'[1]FAR No. 1.A (Detailed)'!W835</f>
        <v>0</v>
      </c>
      <c r="L207" s="918">
        <f t="shared" si="43"/>
        <v>0</v>
      </c>
      <c r="M207" s="957">
        <f>'[1]FAR No. 1.A (Detailed)'!AB179+'[1]FAR No. 1.A (Detailed)'!AB256+'[1]FAR No. 1.A (Detailed)'!AB333+'[1]FAR No. 1.A (Detailed)'!AB410+'[1]FAR No. 1.A (Detailed)'!AB487+'[1]FAR No. 1.A (Detailed)'!AB591+'[1]FAR No. 1.A (Detailed)'!AB679+'[1]FAR No. 1.A (Detailed)'!AB757+'[1]FAR No. 1.A (Detailed)'!AB835</f>
        <v>0</v>
      </c>
      <c r="N207" s="957">
        <f>'[1]FAR No. 1.A (Detailed)'!AF179+'[1]FAR No. 1.A (Detailed)'!AF256+'[1]FAR No. 1.A (Detailed)'!AF333+'[1]FAR No. 1.A (Detailed)'!AF410+'[1]FAR No. 1.A (Detailed)'!AF487+'[1]FAR No. 1.A (Detailed)'!AF591+'[1]FAR No. 1.A (Detailed)'!AF679+'[1]FAR No. 1.A (Detailed)'!AF757+'[1]FAR No. 1.A (Detailed)'!AF835</f>
        <v>0</v>
      </c>
      <c r="O207" s="957">
        <f>'[1]FAR No. 1.A (Detailed)'!AJ179+'[1]FAR No. 1.A (Detailed)'!AJ256+'[1]FAR No. 1.A (Detailed)'!AJ333+'[1]FAR No. 1.A (Detailed)'!AJ410+'[1]FAR No. 1.A (Detailed)'!AJ487+'[1]FAR No. 1.A (Detailed)'!AJ591+'[1]FAR No. 1.A (Detailed)'!AJ679+'[1]FAR No. 1.A (Detailed)'!AJ757+'[1]FAR No. 1.A (Detailed)'!AJ835</f>
        <v>0</v>
      </c>
      <c r="P207" s="957">
        <f>'[1]FAR No. 1.A (Detailed)'!AN179+'[1]FAR No. 1.A (Detailed)'!AN256+'[1]FAR No. 1.A (Detailed)'!AN333+'[1]FAR No. 1.A (Detailed)'!AN410+'[1]FAR No. 1.A (Detailed)'!AN487+'[1]FAR No. 1.A (Detailed)'!AN591+'[1]FAR No. 1.A (Detailed)'!AN679+'[1]FAR No. 1.A (Detailed)'!AN757+'[1]FAR No. 1.A (Detailed)'!AN835</f>
        <v>0</v>
      </c>
      <c r="Q207" s="918">
        <f t="shared" si="44"/>
        <v>0</v>
      </c>
      <c r="R207" s="957">
        <f>'[1]FAR No. 1.A (Detailed)'!AS179+'[1]FAR No. 1.A (Detailed)'!AS256+'[1]FAR No. 1.A (Detailed)'!AS333+'[1]FAR No. 1.A (Detailed)'!AS410+'[1]FAR No. 1.A (Detailed)'!AS487+'[1]FAR No. 1.A (Detailed)'!AS591+'[1]FAR No. 1.A (Detailed)'!AS679+'[1]FAR No. 1.A (Detailed)'!AS757+'[1]FAR No. 1.A (Detailed)'!AS835</f>
        <v>0</v>
      </c>
      <c r="S207" s="957">
        <f>'[1]FAR No. 1.A (Detailed)'!AW179+'[1]FAR No. 1.A (Detailed)'!AW256+'[1]FAR No. 1.A (Detailed)'!AW333+'[1]FAR No. 1.A (Detailed)'!AW410+'[1]FAR No. 1.A (Detailed)'!AW487+'[1]FAR No. 1.A (Detailed)'!AW591+'[1]FAR No. 1.A (Detailed)'!AW679+'[1]FAR No. 1.A (Detailed)'!AW757+'[1]FAR No. 1.A (Detailed)'!AW835</f>
        <v>0</v>
      </c>
      <c r="T207" s="957">
        <f>'[1]FAR No. 1.A (Detailed)'!BA179+'[1]FAR No. 1.A (Detailed)'!BA256+'[1]FAR No. 1.A (Detailed)'!BA333+'[1]FAR No. 1.A (Detailed)'!BA410+'[1]FAR No. 1.A (Detailed)'!BA487+'[1]FAR No. 1.A (Detailed)'!BA591+'[1]FAR No. 1.A (Detailed)'!BA679+'[1]FAR No. 1.A (Detailed)'!BA757+'[1]FAR No. 1.A (Detailed)'!BA835</f>
        <v>0</v>
      </c>
      <c r="U207" s="957">
        <f>'[1]FAR No. 1.A (Detailed)'!BE179+'[1]FAR No. 1.A (Detailed)'!BE256+'[1]FAR No. 1.A (Detailed)'!BE333+'[1]FAR No. 1.A (Detailed)'!BE410+'[1]FAR No. 1.A (Detailed)'!BE487+'[1]FAR No. 1.A (Detailed)'!BE591+'[1]FAR No. 1.A (Detailed)'!BE679+'[1]FAR No. 1.A (Detailed)'!BE757+'[1]FAR No. 1.A (Detailed)'!BE835</f>
        <v>0</v>
      </c>
      <c r="V207" s="918">
        <f t="shared" si="45"/>
        <v>0</v>
      </c>
      <c r="W207" s="918">
        <f t="shared" si="46"/>
        <v>0</v>
      </c>
      <c r="X207" s="918">
        <f t="shared" si="47"/>
        <v>0</v>
      </c>
      <c r="Y207" s="919">
        <f t="shared" si="48"/>
        <v>0</v>
      </c>
      <c r="Z207" s="920"/>
    </row>
    <row r="208" spans="2:26" s="856" customFormat="1">
      <c r="B208" s="925"/>
      <c r="C208" s="915" t="s">
        <v>969</v>
      </c>
      <c r="D208" s="916" t="s">
        <v>970</v>
      </c>
      <c r="E208" s="955">
        <f>'[1]FAR No. 1.A (Detailed)'!E180+'[1]FAR No. 1.A (Detailed)'!E257+'[1]FAR No. 1.A (Detailed)'!E334+'[1]FAR No. 1.A (Detailed)'!E411+'[1]FAR No. 1.A (Detailed)'!E488+'[1]FAR No. 1.A (Detailed)'!E592+'[1]FAR No. 1.A (Detailed)'!E680+'[1]FAR No. 1.A (Detailed)'!E758+'[1]FAR No. 1.A (Detailed)'!E836</f>
        <v>10800</v>
      </c>
      <c r="F208" s="956">
        <f>'[1]FAR No. 1.A (Detailed)'!F180+'[1]FAR No. 1.A (Detailed)'!F257+'[1]FAR No. 1.A (Detailed)'!F334+'[1]FAR No. 1.A (Detailed)'!F411+'[1]FAR No. 1.A (Detailed)'!F488+'[1]FAR No. 1.A (Detailed)'!F592+'[1]FAR No. 1.A (Detailed)'!F680+'[1]FAR No. 1.A (Detailed)'!F758+'[1]FAR No. 1.A (Detailed)'!F836</f>
        <v>0</v>
      </c>
      <c r="G208" s="956">
        <f t="shared" si="42"/>
        <v>10800</v>
      </c>
      <c r="H208" s="956">
        <f>'[1]FAR No. 1.A (Detailed)'!T180+'[1]FAR No. 1.A (Detailed)'!T257+'[1]FAR No. 1.A (Detailed)'!T334+'[1]FAR No. 1.A (Detailed)'!T411+'[1]FAR No. 1.A (Detailed)'!T488+'[1]FAR No. 1.A (Detailed)'!T592+'[1]FAR No. 1.A (Detailed)'!T680+'[1]FAR No. 1.A (Detailed)'!T758+'[1]FAR No. 1.A (Detailed)'!T836</f>
        <v>10800</v>
      </c>
      <c r="I208" s="956">
        <f>'[1]FAR No. 1.A (Detailed)'!U180+'[1]FAR No. 1.A (Detailed)'!U257+'[1]FAR No. 1.A (Detailed)'!U334+'[1]FAR No. 1.A (Detailed)'!U411+'[1]FAR No. 1.A (Detailed)'!U488+'[1]FAR No. 1.A (Detailed)'!U592+'[1]FAR No. 1.A (Detailed)'!U680+'[1]FAR No. 1.A (Detailed)'!U758+'[1]FAR No. 1.A (Detailed)'!U836</f>
        <v>0</v>
      </c>
      <c r="J208" s="956">
        <f>'[1]FAR No. 1.A (Detailed)'!V180+'[1]FAR No. 1.A (Detailed)'!V257+'[1]FAR No. 1.A (Detailed)'!V334+'[1]FAR No. 1.A (Detailed)'!V411+'[1]FAR No. 1.A (Detailed)'!V488+'[1]FAR No. 1.A (Detailed)'!V592+'[1]FAR No. 1.A (Detailed)'!V680+'[1]FAR No. 1.A (Detailed)'!V758+'[1]FAR No. 1.A (Detailed)'!V836</f>
        <v>0</v>
      </c>
      <c r="K208" s="956">
        <f>'[1]FAR No. 1.A (Detailed)'!W88+'[1]FAR No. 1.A (Detailed)'!W180+'[1]FAR No. 1.A (Detailed)'!W257+'[1]FAR No. 1.A (Detailed)'!W334+'[1]FAR No. 1.A (Detailed)'!W411+'[1]FAR No. 1.A (Detailed)'!W488+'[1]FAR No. 1.A (Detailed)'!W592+'[1]FAR No. 1.A (Detailed)'!W680+'[1]FAR No. 1.A (Detailed)'!W758+'[1]FAR No. 1.A (Detailed)'!W836</f>
        <v>0</v>
      </c>
      <c r="L208" s="918">
        <f t="shared" si="43"/>
        <v>10800</v>
      </c>
      <c r="M208" s="957">
        <f>'[1]FAR No. 1.A (Detailed)'!AB180+'[1]FAR No. 1.A (Detailed)'!AB257+'[1]FAR No. 1.A (Detailed)'!AB334+'[1]FAR No. 1.A (Detailed)'!AB411+'[1]FAR No. 1.A (Detailed)'!AB488+'[1]FAR No. 1.A (Detailed)'!AB592+'[1]FAR No. 1.A (Detailed)'!AB680+'[1]FAR No. 1.A (Detailed)'!AB758+'[1]FAR No. 1.A (Detailed)'!AB836</f>
        <v>0</v>
      </c>
      <c r="N208" s="957">
        <f>'[1]FAR No. 1.A (Detailed)'!AF180+'[1]FAR No. 1.A (Detailed)'!AF257+'[1]FAR No. 1.A (Detailed)'!AF334+'[1]FAR No. 1.A (Detailed)'!AF411+'[1]FAR No. 1.A (Detailed)'!AF488+'[1]FAR No. 1.A (Detailed)'!AF592+'[1]FAR No. 1.A (Detailed)'!AF680+'[1]FAR No. 1.A (Detailed)'!AF758+'[1]FAR No. 1.A (Detailed)'!AF836</f>
        <v>10800</v>
      </c>
      <c r="O208" s="957">
        <f>'[1]FAR No. 1.A (Detailed)'!AJ180+'[1]FAR No. 1.A (Detailed)'!AJ257+'[1]FAR No. 1.A (Detailed)'!AJ334+'[1]FAR No. 1.A (Detailed)'!AJ411+'[1]FAR No. 1.A (Detailed)'!AJ488+'[1]FAR No. 1.A (Detailed)'!AJ592+'[1]FAR No. 1.A (Detailed)'!AJ680+'[1]FAR No. 1.A (Detailed)'!AJ758+'[1]FAR No. 1.A (Detailed)'!AJ836</f>
        <v>0</v>
      </c>
      <c r="P208" s="957">
        <f>'[1]FAR No. 1.A (Detailed)'!AN180+'[1]FAR No. 1.A (Detailed)'!AN257+'[1]FAR No. 1.A (Detailed)'!AN334+'[1]FAR No. 1.A (Detailed)'!AN411+'[1]FAR No. 1.A (Detailed)'!AN488+'[1]FAR No. 1.A (Detailed)'!AN592+'[1]FAR No. 1.A (Detailed)'!AN680+'[1]FAR No. 1.A (Detailed)'!AN758+'[1]FAR No. 1.A (Detailed)'!AN836</f>
        <v>0</v>
      </c>
      <c r="Q208" s="918">
        <f t="shared" si="44"/>
        <v>10800</v>
      </c>
      <c r="R208" s="957">
        <f>'[1]FAR No. 1.A (Detailed)'!AS180+'[1]FAR No. 1.A (Detailed)'!AS257+'[1]FAR No. 1.A (Detailed)'!AS334+'[1]FAR No. 1.A (Detailed)'!AS411+'[1]FAR No. 1.A (Detailed)'!AS488+'[1]FAR No. 1.A (Detailed)'!AS592+'[1]FAR No. 1.A (Detailed)'!AS680+'[1]FAR No. 1.A (Detailed)'!AS758+'[1]FAR No. 1.A (Detailed)'!AS836</f>
        <v>0</v>
      </c>
      <c r="S208" s="957">
        <f>'[1]FAR No. 1.A (Detailed)'!AW180+'[1]FAR No. 1.A (Detailed)'!AW257+'[1]FAR No. 1.A (Detailed)'!AW334+'[1]FAR No. 1.A (Detailed)'!AW411+'[1]FAR No. 1.A (Detailed)'!AW488+'[1]FAR No. 1.A (Detailed)'!AW592+'[1]FAR No. 1.A (Detailed)'!AW680+'[1]FAR No. 1.A (Detailed)'!AW758+'[1]FAR No. 1.A (Detailed)'!AW836</f>
        <v>10800</v>
      </c>
      <c r="T208" s="957">
        <f>'[1]FAR No. 1.A (Detailed)'!BA180+'[1]FAR No. 1.A (Detailed)'!BA257+'[1]FAR No. 1.A (Detailed)'!BA334+'[1]FAR No. 1.A (Detailed)'!BA411+'[1]FAR No. 1.A (Detailed)'!BA488+'[1]FAR No. 1.A (Detailed)'!BA592+'[1]FAR No. 1.A (Detailed)'!BA680+'[1]FAR No. 1.A (Detailed)'!BA758+'[1]FAR No. 1.A (Detailed)'!BA836</f>
        <v>0</v>
      </c>
      <c r="U208" s="957">
        <f>'[1]FAR No. 1.A (Detailed)'!BE180+'[1]FAR No. 1.A (Detailed)'!BE257+'[1]FAR No. 1.A (Detailed)'!BE334+'[1]FAR No. 1.A (Detailed)'!BE411+'[1]FAR No. 1.A (Detailed)'!BE488+'[1]FAR No. 1.A (Detailed)'!BE592+'[1]FAR No. 1.A (Detailed)'!BE680+'[1]FAR No. 1.A (Detailed)'!BE758+'[1]FAR No. 1.A (Detailed)'!BE836</f>
        <v>0</v>
      </c>
      <c r="V208" s="918">
        <f t="shared" si="45"/>
        <v>10800</v>
      </c>
      <c r="W208" s="918">
        <f t="shared" si="46"/>
        <v>0</v>
      </c>
      <c r="X208" s="918">
        <f t="shared" si="47"/>
        <v>0</v>
      </c>
      <c r="Y208" s="919">
        <f t="shared" si="48"/>
        <v>0</v>
      </c>
      <c r="Z208" s="920"/>
    </row>
    <row r="209" spans="2:26" s="856" customFormat="1">
      <c r="B209" s="926"/>
      <c r="C209" s="611" t="s">
        <v>971</v>
      </c>
      <c r="D209" s="916" t="s">
        <v>972</v>
      </c>
      <c r="E209" s="955">
        <f>'[1]FAR No. 1.A (Detailed)'!E181+'[1]FAR No. 1.A (Detailed)'!E258+'[1]FAR No. 1.A (Detailed)'!E335+'[1]FAR No. 1.A (Detailed)'!E412+'[1]FAR No. 1.A (Detailed)'!E489+'[1]FAR No. 1.A (Detailed)'!E593+'[1]FAR No. 1.A (Detailed)'!E681+'[1]FAR No. 1.A (Detailed)'!E759+'[1]FAR No. 1.A (Detailed)'!E837</f>
        <v>0</v>
      </c>
      <c r="F209" s="956">
        <f>'[1]FAR No. 1.A (Detailed)'!F181+'[1]FAR No. 1.A (Detailed)'!F258+'[1]FAR No. 1.A (Detailed)'!F335+'[1]FAR No. 1.A (Detailed)'!F412+'[1]FAR No. 1.A (Detailed)'!F489+'[1]FAR No. 1.A (Detailed)'!F593+'[1]FAR No. 1.A (Detailed)'!F681+'[1]FAR No. 1.A (Detailed)'!F759+'[1]FAR No. 1.A (Detailed)'!F837</f>
        <v>0</v>
      </c>
      <c r="G209" s="956">
        <f t="shared" si="42"/>
        <v>0</v>
      </c>
      <c r="H209" s="956">
        <f>'[1]FAR No. 1.A (Detailed)'!T181+'[1]FAR No. 1.A (Detailed)'!T258+'[1]FAR No. 1.A (Detailed)'!T335+'[1]FAR No. 1.A (Detailed)'!T412+'[1]FAR No. 1.A (Detailed)'!T489+'[1]FAR No. 1.A (Detailed)'!T593+'[1]FAR No. 1.A (Detailed)'!T681+'[1]FAR No. 1.A (Detailed)'!T759+'[1]FAR No. 1.A (Detailed)'!T837</f>
        <v>0</v>
      </c>
      <c r="I209" s="956">
        <f>'[1]FAR No. 1.A (Detailed)'!U181+'[1]FAR No. 1.A (Detailed)'!U258+'[1]FAR No. 1.A (Detailed)'!U335+'[1]FAR No. 1.A (Detailed)'!U412+'[1]FAR No. 1.A (Detailed)'!U489+'[1]FAR No. 1.A (Detailed)'!U593+'[1]FAR No. 1.A (Detailed)'!U681+'[1]FAR No. 1.A (Detailed)'!U759+'[1]FAR No. 1.A (Detailed)'!U837</f>
        <v>0</v>
      </c>
      <c r="J209" s="956">
        <f>'[1]FAR No. 1.A (Detailed)'!V181+'[1]FAR No. 1.A (Detailed)'!V258+'[1]FAR No. 1.A (Detailed)'!V335+'[1]FAR No. 1.A (Detailed)'!V412+'[1]FAR No. 1.A (Detailed)'!V489+'[1]FAR No. 1.A (Detailed)'!V593+'[1]FAR No. 1.A (Detailed)'!V681+'[1]FAR No. 1.A (Detailed)'!V759+'[1]FAR No. 1.A (Detailed)'!V837</f>
        <v>0</v>
      </c>
      <c r="K209" s="956">
        <f>'[1]FAR No. 1.A (Detailed)'!W89+'[1]FAR No. 1.A (Detailed)'!W181+'[1]FAR No. 1.A (Detailed)'!W258+'[1]FAR No. 1.A (Detailed)'!W335+'[1]FAR No. 1.A (Detailed)'!W412+'[1]FAR No. 1.A (Detailed)'!W489+'[1]FAR No. 1.A (Detailed)'!W593+'[1]FAR No. 1.A (Detailed)'!W681+'[1]FAR No. 1.A (Detailed)'!W759+'[1]FAR No. 1.A (Detailed)'!W837</f>
        <v>0</v>
      </c>
      <c r="L209" s="918">
        <f t="shared" si="43"/>
        <v>0</v>
      </c>
      <c r="M209" s="957">
        <f>'[1]FAR No. 1.A (Detailed)'!AB181+'[1]FAR No. 1.A (Detailed)'!AB258+'[1]FAR No. 1.A (Detailed)'!AB335+'[1]FAR No. 1.A (Detailed)'!AB412+'[1]FAR No. 1.A (Detailed)'!AB489+'[1]FAR No. 1.A (Detailed)'!AB593+'[1]FAR No. 1.A (Detailed)'!AB681+'[1]FAR No. 1.A (Detailed)'!AB759+'[1]FAR No. 1.A (Detailed)'!AB837</f>
        <v>0</v>
      </c>
      <c r="N209" s="957">
        <f>'[1]FAR No. 1.A (Detailed)'!AF181+'[1]FAR No. 1.A (Detailed)'!AF258+'[1]FAR No. 1.A (Detailed)'!AF335+'[1]FAR No. 1.A (Detailed)'!AF412+'[1]FAR No. 1.A (Detailed)'!AF489+'[1]FAR No. 1.A (Detailed)'!AF593+'[1]FAR No. 1.A (Detailed)'!AF681+'[1]FAR No. 1.A (Detailed)'!AF759+'[1]FAR No. 1.A (Detailed)'!AF837</f>
        <v>0</v>
      </c>
      <c r="O209" s="957">
        <f>'[1]FAR No. 1.A (Detailed)'!AJ181+'[1]FAR No. 1.A (Detailed)'!AJ258+'[1]FAR No. 1.A (Detailed)'!AJ335+'[1]FAR No. 1.A (Detailed)'!AJ412+'[1]FAR No. 1.A (Detailed)'!AJ489+'[1]FAR No. 1.A (Detailed)'!AJ593+'[1]FAR No. 1.A (Detailed)'!AJ681+'[1]FAR No. 1.A (Detailed)'!AJ759+'[1]FAR No. 1.A (Detailed)'!AJ837</f>
        <v>0</v>
      </c>
      <c r="P209" s="957">
        <f>'[1]FAR No. 1.A (Detailed)'!AN181+'[1]FAR No. 1.A (Detailed)'!AN258+'[1]FAR No. 1.A (Detailed)'!AN335+'[1]FAR No. 1.A (Detailed)'!AN412+'[1]FAR No. 1.A (Detailed)'!AN489+'[1]FAR No. 1.A (Detailed)'!AN593+'[1]FAR No. 1.A (Detailed)'!AN681+'[1]FAR No. 1.A (Detailed)'!AN759+'[1]FAR No. 1.A (Detailed)'!AN837</f>
        <v>0</v>
      </c>
      <c r="Q209" s="918">
        <f t="shared" si="44"/>
        <v>0</v>
      </c>
      <c r="R209" s="957">
        <f>'[1]FAR No. 1.A (Detailed)'!AS181+'[1]FAR No. 1.A (Detailed)'!AS258+'[1]FAR No. 1.A (Detailed)'!AS335+'[1]FAR No. 1.A (Detailed)'!AS412+'[1]FAR No. 1.A (Detailed)'!AS489+'[1]FAR No. 1.A (Detailed)'!AS593+'[1]FAR No. 1.A (Detailed)'!AS681+'[1]FAR No. 1.A (Detailed)'!AS759+'[1]FAR No. 1.A (Detailed)'!AS837</f>
        <v>0</v>
      </c>
      <c r="S209" s="957">
        <f>'[1]FAR No. 1.A (Detailed)'!AW181+'[1]FAR No. 1.A (Detailed)'!AW258+'[1]FAR No. 1.A (Detailed)'!AW335+'[1]FAR No. 1.A (Detailed)'!AW412+'[1]FAR No. 1.A (Detailed)'!AW489+'[1]FAR No. 1.A (Detailed)'!AW593+'[1]FAR No. 1.A (Detailed)'!AW681+'[1]FAR No. 1.A (Detailed)'!AW759+'[1]FAR No. 1.A (Detailed)'!AW837</f>
        <v>0</v>
      </c>
      <c r="T209" s="957">
        <f>'[1]FAR No. 1.A (Detailed)'!BA181+'[1]FAR No. 1.A (Detailed)'!BA258+'[1]FAR No. 1.A (Detailed)'!BA335+'[1]FAR No. 1.A (Detailed)'!BA412+'[1]FAR No. 1.A (Detailed)'!BA489+'[1]FAR No. 1.A (Detailed)'!BA593+'[1]FAR No. 1.A (Detailed)'!BA681+'[1]FAR No. 1.A (Detailed)'!BA759+'[1]FAR No. 1.A (Detailed)'!BA837</f>
        <v>0</v>
      </c>
      <c r="U209" s="957">
        <f>'[1]FAR No. 1.A (Detailed)'!BE181+'[1]FAR No. 1.A (Detailed)'!BE258+'[1]FAR No. 1.A (Detailed)'!BE335+'[1]FAR No. 1.A (Detailed)'!BE412+'[1]FAR No. 1.A (Detailed)'!BE489+'[1]FAR No. 1.A (Detailed)'!BE593+'[1]FAR No. 1.A (Detailed)'!BE681+'[1]FAR No. 1.A (Detailed)'!BE759+'[1]FAR No. 1.A (Detailed)'!BE837</f>
        <v>0</v>
      </c>
      <c r="V209" s="918">
        <f t="shared" si="45"/>
        <v>0</v>
      </c>
      <c r="W209" s="918">
        <f t="shared" si="46"/>
        <v>0</v>
      </c>
      <c r="X209" s="918">
        <f t="shared" si="47"/>
        <v>0</v>
      </c>
      <c r="Y209" s="919">
        <f t="shared" si="48"/>
        <v>0</v>
      </c>
      <c r="Z209" s="920"/>
    </row>
    <row r="210" spans="2:26" s="856" customFormat="1">
      <c r="B210" s="925"/>
      <c r="C210" s="915" t="s">
        <v>973</v>
      </c>
      <c r="D210" s="916" t="s">
        <v>974</v>
      </c>
      <c r="E210" s="955">
        <f>'[1]FAR No. 1.A (Detailed)'!E182+'[1]FAR No. 1.A (Detailed)'!E259+'[1]FAR No. 1.A (Detailed)'!E336+'[1]FAR No. 1.A (Detailed)'!E413+'[1]FAR No. 1.A (Detailed)'!E490+'[1]FAR No. 1.A (Detailed)'!E594+'[1]FAR No. 1.A (Detailed)'!E682+'[1]FAR No. 1.A (Detailed)'!E760+'[1]FAR No. 1.A (Detailed)'!E838</f>
        <v>16000</v>
      </c>
      <c r="F210" s="956">
        <f>'[1]FAR No. 1.A (Detailed)'!F182+'[1]FAR No. 1.A (Detailed)'!F259+'[1]FAR No. 1.A (Detailed)'!F336+'[1]FAR No. 1.A (Detailed)'!F413+'[1]FAR No. 1.A (Detailed)'!F490+'[1]FAR No. 1.A (Detailed)'!F594+'[1]FAR No. 1.A (Detailed)'!F682+'[1]FAR No. 1.A (Detailed)'!F760+'[1]FAR No. 1.A (Detailed)'!F838</f>
        <v>0</v>
      </c>
      <c r="G210" s="956">
        <f t="shared" si="42"/>
        <v>16000</v>
      </c>
      <c r="H210" s="956">
        <f>'[1]FAR No. 1.A (Detailed)'!T182+'[1]FAR No. 1.A (Detailed)'!T259+'[1]FAR No. 1.A (Detailed)'!T336+'[1]FAR No. 1.A (Detailed)'!T413+'[1]FAR No. 1.A (Detailed)'!T490+'[1]FAR No. 1.A (Detailed)'!T594+'[1]FAR No. 1.A (Detailed)'!T682+'[1]FAR No. 1.A (Detailed)'!T760+'[1]FAR No. 1.A (Detailed)'!T838</f>
        <v>16000</v>
      </c>
      <c r="I210" s="956">
        <f>'[1]FAR No. 1.A (Detailed)'!U182+'[1]FAR No. 1.A (Detailed)'!U259+'[1]FAR No. 1.A (Detailed)'!U336+'[1]FAR No. 1.A (Detailed)'!U413+'[1]FAR No. 1.A (Detailed)'!U490+'[1]FAR No. 1.A (Detailed)'!U594+'[1]FAR No. 1.A (Detailed)'!U682+'[1]FAR No. 1.A (Detailed)'!U760+'[1]FAR No. 1.A (Detailed)'!U838</f>
        <v>0</v>
      </c>
      <c r="J210" s="956">
        <f>'[1]FAR No. 1.A (Detailed)'!V182+'[1]FAR No. 1.A (Detailed)'!V259+'[1]FAR No. 1.A (Detailed)'!V336+'[1]FAR No. 1.A (Detailed)'!V413+'[1]FAR No. 1.A (Detailed)'!V490+'[1]FAR No. 1.A (Detailed)'!V594+'[1]FAR No. 1.A (Detailed)'!V682+'[1]FAR No. 1.A (Detailed)'!V760+'[1]FAR No. 1.A (Detailed)'!V838</f>
        <v>0</v>
      </c>
      <c r="K210" s="956">
        <f>'[1]FAR No. 1.A (Detailed)'!W90+'[1]FAR No. 1.A (Detailed)'!W182+'[1]FAR No. 1.A (Detailed)'!W259+'[1]FAR No. 1.A (Detailed)'!W336+'[1]FAR No. 1.A (Detailed)'!W413+'[1]FAR No. 1.A (Detailed)'!W490+'[1]FAR No. 1.A (Detailed)'!W594+'[1]FAR No. 1.A (Detailed)'!W682+'[1]FAR No. 1.A (Detailed)'!W760+'[1]FAR No. 1.A (Detailed)'!W838</f>
        <v>0</v>
      </c>
      <c r="L210" s="918">
        <f t="shared" si="43"/>
        <v>16000</v>
      </c>
      <c r="M210" s="957">
        <f>'[1]FAR No. 1.A (Detailed)'!AB182+'[1]FAR No. 1.A (Detailed)'!AB259+'[1]FAR No. 1.A (Detailed)'!AB336+'[1]FAR No. 1.A (Detailed)'!AB413+'[1]FAR No. 1.A (Detailed)'!AB490+'[1]FAR No. 1.A (Detailed)'!AB594+'[1]FAR No. 1.A (Detailed)'!AB682+'[1]FAR No. 1.A (Detailed)'!AB760+'[1]FAR No. 1.A (Detailed)'!AB838</f>
        <v>3999.99</v>
      </c>
      <c r="N210" s="957">
        <f>'[1]FAR No. 1.A (Detailed)'!AF182+'[1]FAR No. 1.A (Detailed)'!AF259+'[1]FAR No. 1.A (Detailed)'!AF336+'[1]FAR No. 1.A (Detailed)'!AF413+'[1]FAR No. 1.A (Detailed)'!AF490+'[1]FAR No. 1.A (Detailed)'!AF594+'[1]FAR No. 1.A (Detailed)'!AF682+'[1]FAR No. 1.A (Detailed)'!AF760+'[1]FAR No. 1.A (Detailed)'!AF838</f>
        <v>12000.01</v>
      </c>
      <c r="O210" s="957">
        <f>'[1]FAR No. 1.A (Detailed)'!AJ182+'[1]FAR No. 1.A (Detailed)'!AJ259+'[1]FAR No. 1.A (Detailed)'!AJ336+'[1]FAR No. 1.A (Detailed)'!AJ413+'[1]FAR No. 1.A (Detailed)'!AJ490+'[1]FAR No. 1.A (Detailed)'!AJ594+'[1]FAR No. 1.A (Detailed)'!AJ682+'[1]FAR No. 1.A (Detailed)'!AJ760+'[1]FAR No. 1.A (Detailed)'!AJ838</f>
        <v>0</v>
      </c>
      <c r="P210" s="957">
        <f>'[1]FAR No. 1.A (Detailed)'!AN182+'[1]FAR No. 1.A (Detailed)'!AN259+'[1]FAR No. 1.A (Detailed)'!AN336+'[1]FAR No. 1.A (Detailed)'!AN413+'[1]FAR No. 1.A (Detailed)'!AN490+'[1]FAR No. 1.A (Detailed)'!AN594+'[1]FAR No. 1.A (Detailed)'!AN682+'[1]FAR No. 1.A (Detailed)'!AN760+'[1]FAR No. 1.A (Detailed)'!AN838</f>
        <v>0</v>
      </c>
      <c r="Q210" s="918">
        <f t="shared" si="44"/>
        <v>16000</v>
      </c>
      <c r="R210" s="957">
        <f>'[1]FAR No. 1.A (Detailed)'!AS182+'[1]FAR No. 1.A (Detailed)'!AS259+'[1]FAR No. 1.A (Detailed)'!AS336+'[1]FAR No. 1.A (Detailed)'!AS413+'[1]FAR No. 1.A (Detailed)'!AS490+'[1]FAR No. 1.A (Detailed)'!AS594+'[1]FAR No. 1.A (Detailed)'!AS682+'[1]FAR No. 1.A (Detailed)'!AS760+'[1]FAR No. 1.A (Detailed)'!AS838</f>
        <v>0</v>
      </c>
      <c r="S210" s="957">
        <f>'[1]FAR No. 1.A (Detailed)'!AW182+'[1]FAR No. 1.A (Detailed)'!AW259+'[1]FAR No. 1.A (Detailed)'!AW336+'[1]FAR No. 1.A (Detailed)'!AW413+'[1]FAR No. 1.A (Detailed)'!AW490+'[1]FAR No. 1.A (Detailed)'!AW594+'[1]FAR No. 1.A (Detailed)'!AW682+'[1]FAR No. 1.A (Detailed)'!AW760+'[1]FAR No. 1.A (Detailed)'!AW838</f>
        <v>12000.01</v>
      </c>
      <c r="T210" s="957">
        <f>'[1]FAR No. 1.A (Detailed)'!BA182+'[1]FAR No. 1.A (Detailed)'!BA259+'[1]FAR No. 1.A (Detailed)'!BA336+'[1]FAR No. 1.A (Detailed)'!BA413+'[1]FAR No. 1.A (Detailed)'!BA490+'[1]FAR No. 1.A (Detailed)'!BA594+'[1]FAR No. 1.A (Detailed)'!BA682+'[1]FAR No. 1.A (Detailed)'!BA760+'[1]FAR No. 1.A (Detailed)'!BA838</f>
        <v>0</v>
      </c>
      <c r="U210" s="957">
        <f>'[1]FAR No. 1.A (Detailed)'!BE182+'[1]FAR No. 1.A (Detailed)'!BE259+'[1]FAR No. 1.A (Detailed)'!BE336+'[1]FAR No. 1.A (Detailed)'!BE413+'[1]FAR No. 1.A (Detailed)'!BE490+'[1]FAR No. 1.A (Detailed)'!BE594+'[1]FAR No. 1.A (Detailed)'!BE682+'[1]FAR No. 1.A (Detailed)'!BE760+'[1]FAR No. 1.A (Detailed)'!BE838</f>
        <v>0</v>
      </c>
      <c r="V210" s="918">
        <f t="shared" si="45"/>
        <v>12000.01</v>
      </c>
      <c r="W210" s="918">
        <f t="shared" si="46"/>
        <v>0</v>
      </c>
      <c r="X210" s="918">
        <f t="shared" si="47"/>
        <v>0</v>
      </c>
      <c r="Y210" s="919">
        <f t="shared" si="48"/>
        <v>3999.99</v>
      </c>
      <c r="Z210" s="920"/>
    </row>
    <row r="211" spans="2:26" s="856" customFormat="1">
      <c r="B211" s="926"/>
      <c r="C211" s="611" t="s">
        <v>975</v>
      </c>
      <c r="D211" s="916" t="s">
        <v>976</v>
      </c>
      <c r="E211" s="955">
        <f>'[1]FAR No. 1.A (Detailed)'!E183+'[1]FAR No. 1.A (Detailed)'!E260+'[1]FAR No. 1.A (Detailed)'!E337+'[1]FAR No. 1.A (Detailed)'!E414+'[1]FAR No. 1.A (Detailed)'!E491+'[1]FAR No. 1.A (Detailed)'!E595+'[1]FAR No. 1.A (Detailed)'!E683+'[1]FAR No. 1.A (Detailed)'!E761+'[1]FAR No. 1.A (Detailed)'!E839</f>
        <v>0</v>
      </c>
      <c r="F211" s="956">
        <f>'[1]FAR No. 1.A (Detailed)'!F183+'[1]FAR No. 1.A (Detailed)'!F260+'[1]FAR No. 1.A (Detailed)'!F337+'[1]FAR No. 1.A (Detailed)'!F414+'[1]FAR No. 1.A (Detailed)'!F491+'[1]FAR No. 1.A (Detailed)'!F595+'[1]FAR No. 1.A (Detailed)'!F683+'[1]FAR No. 1.A (Detailed)'!F761+'[1]FAR No. 1.A (Detailed)'!F839</f>
        <v>0</v>
      </c>
      <c r="G211" s="956">
        <f t="shared" si="42"/>
        <v>0</v>
      </c>
      <c r="H211" s="956">
        <f>'[1]FAR No. 1.A (Detailed)'!T183+'[1]FAR No. 1.A (Detailed)'!T260+'[1]FAR No. 1.A (Detailed)'!T337+'[1]FAR No. 1.A (Detailed)'!T414+'[1]FAR No. 1.A (Detailed)'!T491+'[1]FAR No. 1.A (Detailed)'!T595+'[1]FAR No. 1.A (Detailed)'!T683+'[1]FAR No. 1.A (Detailed)'!T761+'[1]FAR No. 1.A (Detailed)'!T839</f>
        <v>0</v>
      </c>
      <c r="I211" s="956">
        <f>'[1]FAR No. 1.A (Detailed)'!U183+'[1]FAR No. 1.A (Detailed)'!U260+'[1]FAR No. 1.A (Detailed)'!U337+'[1]FAR No. 1.A (Detailed)'!U414+'[1]FAR No. 1.A (Detailed)'!U491+'[1]FAR No. 1.A (Detailed)'!U595+'[1]FAR No. 1.A (Detailed)'!U683+'[1]FAR No. 1.A (Detailed)'!U761+'[1]FAR No. 1.A (Detailed)'!U839</f>
        <v>0</v>
      </c>
      <c r="J211" s="956">
        <f>'[1]FAR No. 1.A (Detailed)'!V183+'[1]FAR No. 1.A (Detailed)'!V260+'[1]FAR No. 1.A (Detailed)'!V337+'[1]FAR No. 1.A (Detailed)'!V414+'[1]FAR No. 1.A (Detailed)'!V491+'[1]FAR No. 1.A (Detailed)'!V595+'[1]FAR No. 1.A (Detailed)'!V683+'[1]FAR No. 1.A (Detailed)'!V761+'[1]FAR No. 1.A (Detailed)'!V839</f>
        <v>0</v>
      </c>
      <c r="K211" s="956">
        <f>'[1]FAR No. 1.A (Detailed)'!W91+'[1]FAR No. 1.A (Detailed)'!W183+'[1]FAR No. 1.A (Detailed)'!W260+'[1]FAR No. 1.A (Detailed)'!W337+'[1]FAR No. 1.A (Detailed)'!W414+'[1]FAR No. 1.A (Detailed)'!W491+'[1]FAR No. 1.A (Detailed)'!W595+'[1]FAR No. 1.A (Detailed)'!W683+'[1]FAR No. 1.A (Detailed)'!W761+'[1]FAR No. 1.A (Detailed)'!W839</f>
        <v>0</v>
      </c>
      <c r="L211" s="918">
        <f t="shared" si="43"/>
        <v>0</v>
      </c>
      <c r="M211" s="957">
        <f>'[1]FAR No. 1.A (Detailed)'!AB183+'[1]FAR No. 1.A (Detailed)'!AB260+'[1]FAR No. 1.A (Detailed)'!AB337+'[1]FAR No. 1.A (Detailed)'!AB414+'[1]FAR No. 1.A (Detailed)'!AB491+'[1]FAR No. 1.A (Detailed)'!AB595+'[1]FAR No. 1.A (Detailed)'!AB683+'[1]FAR No. 1.A (Detailed)'!AB761+'[1]FAR No. 1.A (Detailed)'!AB839</f>
        <v>0</v>
      </c>
      <c r="N211" s="957">
        <f>'[1]FAR No. 1.A (Detailed)'!AF183+'[1]FAR No. 1.A (Detailed)'!AF260+'[1]FAR No. 1.A (Detailed)'!AF337+'[1]FAR No. 1.A (Detailed)'!AF414+'[1]FAR No. 1.A (Detailed)'!AF491+'[1]FAR No. 1.A (Detailed)'!AF595+'[1]FAR No. 1.A (Detailed)'!AF683+'[1]FAR No. 1.A (Detailed)'!AF761+'[1]FAR No. 1.A (Detailed)'!AF839</f>
        <v>0</v>
      </c>
      <c r="O211" s="957">
        <f>'[1]FAR No. 1.A (Detailed)'!AJ183+'[1]FAR No. 1.A (Detailed)'!AJ260+'[1]FAR No. 1.A (Detailed)'!AJ337+'[1]FAR No. 1.A (Detailed)'!AJ414+'[1]FAR No. 1.A (Detailed)'!AJ491+'[1]FAR No. 1.A (Detailed)'!AJ595+'[1]FAR No. 1.A (Detailed)'!AJ683+'[1]FAR No. 1.A (Detailed)'!AJ761+'[1]FAR No. 1.A (Detailed)'!AJ839</f>
        <v>0</v>
      </c>
      <c r="P211" s="957">
        <f>'[1]FAR No. 1.A (Detailed)'!AN183+'[1]FAR No. 1.A (Detailed)'!AN260+'[1]FAR No. 1.A (Detailed)'!AN337+'[1]FAR No. 1.A (Detailed)'!AN414+'[1]FAR No. 1.A (Detailed)'!AN491+'[1]FAR No. 1.A (Detailed)'!AN595+'[1]FAR No. 1.A (Detailed)'!AN683+'[1]FAR No. 1.A (Detailed)'!AN761+'[1]FAR No. 1.A (Detailed)'!AN839</f>
        <v>0</v>
      </c>
      <c r="Q211" s="918">
        <f t="shared" si="44"/>
        <v>0</v>
      </c>
      <c r="R211" s="957">
        <f>'[1]FAR No. 1.A (Detailed)'!AS183+'[1]FAR No. 1.A (Detailed)'!AS260+'[1]FAR No. 1.A (Detailed)'!AS337+'[1]FAR No. 1.A (Detailed)'!AS414+'[1]FAR No. 1.A (Detailed)'!AS491+'[1]FAR No. 1.A (Detailed)'!AS595+'[1]FAR No. 1.A (Detailed)'!AS683+'[1]FAR No. 1.A (Detailed)'!AS761+'[1]FAR No. 1.A (Detailed)'!AS839</f>
        <v>0</v>
      </c>
      <c r="S211" s="957">
        <f>'[1]FAR No. 1.A (Detailed)'!AW183+'[1]FAR No. 1.A (Detailed)'!AW260+'[1]FAR No. 1.A (Detailed)'!AW337+'[1]FAR No. 1.A (Detailed)'!AW414+'[1]FAR No. 1.A (Detailed)'!AW491+'[1]FAR No. 1.A (Detailed)'!AW595+'[1]FAR No. 1.A (Detailed)'!AW683+'[1]FAR No. 1.A (Detailed)'!AW761+'[1]FAR No. 1.A (Detailed)'!AW839</f>
        <v>0</v>
      </c>
      <c r="T211" s="957">
        <f>'[1]FAR No. 1.A (Detailed)'!BA183+'[1]FAR No. 1.A (Detailed)'!BA260+'[1]FAR No. 1.A (Detailed)'!BA337+'[1]FAR No. 1.A (Detailed)'!BA414+'[1]FAR No. 1.A (Detailed)'!BA491+'[1]FAR No. 1.A (Detailed)'!BA595+'[1]FAR No. 1.A (Detailed)'!BA683+'[1]FAR No. 1.A (Detailed)'!BA761+'[1]FAR No. 1.A (Detailed)'!BA839</f>
        <v>0</v>
      </c>
      <c r="U211" s="957">
        <f>'[1]FAR No. 1.A (Detailed)'!BE183+'[1]FAR No. 1.A (Detailed)'!BE260+'[1]FAR No. 1.A (Detailed)'!BE337+'[1]FAR No. 1.A (Detailed)'!BE414+'[1]FAR No. 1.A (Detailed)'!BE491+'[1]FAR No. 1.A (Detailed)'!BE595+'[1]FAR No. 1.A (Detailed)'!BE683+'[1]FAR No. 1.A (Detailed)'!BE761+'[1]FAR No. 1.A (Detailed)'!BE839</f>
        <v>0</v>
      </c>
      <c r="V211" s="918">
        <f t="shared" si="45"/>
        <v>0</v>
      </c>
      <c r="W211" s="918">
        <f t="shared" si="46"/>
        <v>0</v>
      </c>
      <c r="X211" s="918">
        <f t="shared" si="47"/>
        <v>0</v>
      </c>
      <c r="Y211" s="919">
        <f t="shared" si="48"/>
        <v>0</v>
      </c>
      <c r="Z211" s="920"/>
    </row>
    <row r="212" spans="2:26" s="856" customFormat="1">
      <c r="B212" s="925"/>
      <c r="C212" s="915" t="s">
        <v>977</v>
      </c>
      <c r="D212" s="916" t="s">
        <v>978</v>
      </c>
      <c r="E212" s="955">
        <f>'[1]FAR No. 1.A (Detailed)'!E184+'[1]FAR No. 1.A (Detailed)'!E261+'[1]FAR No. 1.A (Detailed)'!E338+'[1]FAR No. 1.A (Detailed)'!E415+'[1]FAR No. 1.A (Detailed)'!E492+'[1]FAR No. 1.A (Detailed)'!E596+'[1]FAR No. 1.A (Detailed)'!E684+'[1]FAR No. 1.A (Detailed)'!E762+'[1]FAR No. 1.A (Detailed)'!E840</f>
        <v>0</v>
      </c>
      <c r="F212" s="956">
        <f>'[1]FAR No. 1.A (Detailed)'!F184+'[1]FAR No. 1.A (Detailed)'!F261+'[1]FAR No. 1.A (Detailed)'!F338+'[1]FAR No. 1.A (Detailed)'!F415+'[1]FAR No. 1.A (Detailed)'!F492+'[1]FAR No. 1.A (Detailed)'!F596+'[1]FAR No. 1.A (Detailed)'!F684+'[1]FAR No. 1.A (Detailed)'!F762+'[1]FAR No. 1.A (Detailed)'!F840</f>
        <v>0</v>
      </c>
      <c r="G212" s="956">
        <f t="shared" si="42"/>
        <v>0</v>
      </c>
      <c r="H212" s="956">
        <f>'[1]FAR No. 1.A (Detailed)'!T184+'[1]FAR No. 1.A (Detailed)'!T261+'[1]FAR No. 1.A (Detailed)'!T338+'[1]FAR No. 1.A (Detailed)'!T415+'[1]FAR No. 1.A (Detailed)'!T492+'[1]FAR No. 1.A (Detailed)'!T596+'[1]FAR No. 1.A (Detailed)'!T684+'[1]FAR No. 1.A (Detailed)'!T762+'[1]FAR No. 1.A (Detailed)'!T840</f>
        <v>0</v>
      </c>
      <c r="I212" s="956">
        <f>'[1]FAR No. 1.A (Detailed)'!U184+'[1]FAR No. 1.A (Detailed)'!U261+'[1]FAR No. 1.A (Detailed)'!U338+'[1]FAR No. 1.A (Detailed)'!U415+'[1]FAR No. 1.A (Detailed)'!U492+'[1]FAR No. 1.A (Detailed)'!U596+'[1]FAR No. 1.A (Detailed)'!U684+'[1]FAR No. 1.A (Detailed)'!U762+'[1]FAR No. 1.A (Detailed)'!U840</f>
        <v>0</v>
      </c>
      <c r="J212" s="956">
        <f>'[1]FAR No. 1.A (Detailed)'!V184+'[1]FAR No. 1.A (Detailed)'!V261+'[1]FAR No. 1.A (Detailed)'!V338+'[1]FAR No. 1.A (Detailed)'!V415+'[1]FAR No. 1.A (Detailed)'!V492+'[1]FAR No. 1.A (Detailed)'!V596+'[1]FAR No. 1.A (Detailed)'!V684+'[1]FAR No. 1.A (Detailed)'!V762+'[1]FAR No. 1.A (Detailed)'!V840</f>
        <v>0</v>
      </c>
      <c r="K212" s="956">
        <f>'[1]FAR No. 1.A (Detailed)'!W92+'[1]FAR No. 1.A (Detailed)'!W184+'[1]FAR No. 1.A (Detailed)'!W261+'[1]FAR No. 1.A (Detailed)'!W338+'[1]FAR No. 1.A (Detailed)'!W415+'[1]FAR No. 1.A (Detailed)'!W492+'[1]FAR No. 1.A (Detailed)'!W596+'[1]FAR No. 1.A (Detailed)'!W684+'[1]FAR No. 1.A (Detailed)'!W762+'[1]FAR No. 1.A (Detailed)'!W840</f>
        <v>0</v>
      </c>
      <c r="L212" s="918">
        <f t="shared" si="43"/>
        <v>0</v>
      </c>
      <c r="M212" s="957">
        <f>'[1]FAR No. 1.A (Detailed)'!AB184+'[1]FAR No. 1.A (Detailed)'!AB261+'[1]FAR No. 1.A (Detailed)'!AB338+'[1]FAR No. 1.A (Detailed)'!AB415+'[1]FAR No. 1.A (Detailed)'!AB492+'[1]FAR No. 1.A (Detailed)'!AB596+'[1]FAR No. 1.A (Detailed)'!AB684+'[1]FAR No. 1.A (Detailed)'!AB762+'[1]FAR No. 1.A (Detailed)'!AB840</f>
        <v>0</v>
      </c>
      <c r="N212" s="957">
        <f>'[1]FAR No. 1.A (Detailed)'!AF184+'[1]FAR No. 1.A (Detailed)'!AF261+'[1]FAR No. 1.A (Detailed)'!AF338+'[1]FAR No. 1.A (Detailed)'!AF415+'[1]FAR No. 1.A (Detailed)'!AF492+'[1]FAR No. 1.A (Detailed)'!AF596+'[1]FAR No. 1.A (Detailed)'!AF684+'[1]FAR No. 1.A (Detailed)'!AF762+'[1]FAR No. 1.A (Detailed)'!AF840</f>
        <v>0</v>
      </c>
      <c r="O212" s="957">
        <f>'[1]FAR No. 1.A (Detailed)'!AJ184+'[1]FAR No. 1.A (Detailed)'!AJ261+'[1]FAR No. 1.A (Detailed)'!AJ338+'[1]FAR No. 1.A (Detailed)'!AJ415+'[1]FAR No. 1.A (Detailed)'!AJ492+'[1]FAR No. 1.A (Detailed)'!AJ596+'[1]FAR No. 1.A (Detailed)'!AJ684+'[1]FAR No. 1.A (Detailed)'!AJ762+'[1]FAR No. 1.A (Detailed)'!AJ840</f>
        <v>0</v>
      </c>
      <c r="P212" s="957">
        <f>'[1]FAR No. 1.A (Detailed)'!AN184+'[1]FAR No. 1.A (Detailed)'!AN261+'[1]FAR No. 1.A (Detailed)'!AN338+'[1]FAR No. 1.A (Detailed)'!AN415+'[1]FAR No. 1.A (Detailed)'!AN492+'[1]FAR No. 1.A (Detailed)'!AN596+'[1]FAR No. 1.A (Detailed)'!AN684+'[1]FAR No. 1.A (Detailed)'!AN762+'[1]FAR No. 1.A (Detailed)'!AN840</f>
        <v>0</v>
      </c>
      <c r="Q212" s="918">
        <f t="shared" si="44"/>
        <v>0</v>
      </c>
      <c r="R212" s="957">
        <f>'[1]FAR No. 1.A (Detailed)'!AS184+'[1]FAR No. 1.A (Detailed)'!AS261+'[1]FAR No. 1.A (Detailed)'!AS338+'[1]FAR No. 1.A (Detailed)'!AS415+'[1]FAR No. 1.A (Detailed)'!AS492+'[1]FAR No. 1.A (Detailed)'!AS596+'[1]FAR No. 1.A (Detailed)'!AS684+'[1]FAR No. 1.A (Detailed)'!AS762+'[1]FAR No. 1.A (Detailed)'!AS840</f>
        <v>0</v>
      </c>
      <c r="S212" s="957">
        <f>'[1]FAR No. 1.A (Detailed)'!AW184+'[1]FAR No. 1.A (Detailed)'!AW261+'[1]FAR No. 1.A (Detailed)'!AW338+'[1]FAR No. 1.A (Detailed)'!AW415+'[1]FAR No. 1.A (Detailed)'!AW492+'[1]FAR No. 1.A (Detailed)'!AW596+'[1]FAR No. 1.A (Detailed)'!AW684+'[1]FAR No. 1.A (Detailed)'!AW762+'[1]FAR No. 1.A (Detailed)'!AW840</f>
        <v>0</v>
      </c>
      <c r="T212" s="957">
        <f>'[1]FAR No. 1.A (Detailed)'!BA184+'[1]FAR No. 1.A (Detailed)'!BA261+'[1]FAR No. 1.A (Detailed)'!BA338+'[1]FAR No. 1.A (Detailed)'!BA415+'[1]FAR No. 1.A (Detailed)'!BA492+'[1]FAR No. 1.A (Detailed)'!BA596+'[1]FAR No. 1.A (Detailed)'!BA684+'[1]FAR No. 1.A (Detailed)'!BA762+'[1]FAR No. 1.A (Detailed)'!BA840</f>
        <v>0</v>
      </c>
      <c r="U212" s="957">
        <f>'[1]FAR No. 1.A (Detailed)'!BE184+'[1]FAR No. 1.A (Detailed)'!BE261+'[1]FAR No. 1.A (Detailed)'!BE338+'[1]FAR No. 1.A (Detailed)'!BE415+'[1]FAR No. 1.A (Detailed)'!BE492+'[1]FAR No. 1.A (Detailed)'!BE596+'[1]FAR No. 1.A (Detailed)'!BE684+'[1]FAR No. 1.A (Detailed)'!BE762+'[1]FAR No. 1.A (Detailed)'!BE840</f>
        <v>0</v>
      </c>
      <c r="V212" s="918">
        <f t="shared" si="45"/>
        <v>0</v>
      </c>
      <c r="W212" s="918">
        <f t="shared" si="46"/>
        <v>0</v>
      </c>
      <c r="X212" s="918">
        <f t="shared" si="47"/>
        <v>0</v>
      </c>
      <c r="Y212" s="919">
        <f t="shared" si="48"/>
        <v>0</v>
      </c>
      <c r="Z212" s="920"/>
    </row>
    <row r="213" spans="2:26" s="856" customFormat="1">
      <c r="B213" s="926"/>
      <c r="C213" s="611" t="s">
        <v>979</v>
      </c>
      <c r="D213" s="916" t="s">
        <v>980</v>
      </c>
      <c r="E213" s="955">
        <f>'[1]FAR No. 1.A (Detailed)'!E185+'[1]FAR No. 1.A (Detailed)'!E262+'[1]FAR No. 1.A (Detailed)'!E339+'[1]FAR No. 1.A (Detailed)'!E416+'[1]FAR No. 1.A (Detailed)'!E493+'[1]FAR No. 1.A (Detailed)'!E597+'[1]FAR No. 1.A (Detailed)'!E685+'[1]FAR No. 1.A (Detailed)'!E763+'[1]FAR No. 1.A (Detailed)'!E841</f>
        <v>0</v>
      </c>
      <c r="F213" s="956">
        <f>'[1]FAR No. 1.A (Detailed)'!F185+'[1]FAR No. 1.A (Detailed)'!F262+'[1]FAR No. 1.A (Detailed)'!F339+'[1]FAR No. 1.A (Detailed)'!F416+'[1]FAR No. 1.A (Detailed)'!F493+'[1]FAR No. 1.A (Detailed)'!F597+'[1]FAR No. 1.A (Detailed)'!F685+'[1]FAR No. 1.A (Detailed)'!F763+'[1]FAR No. 1.A (Detailed)'!F841</f>
        <v>0</v>
      </c>
      <c r="G213" s="956">
        <f t="shared" si="42"/>
        <v>0</v>
      </c>
      <c r="H213" s="956">
        <f>'[1]FAR No. 1.A (Detailed)'!T185+'[1]FAR No. 1.A (Detailed)'!T262+'[1]FAR No. 1.A (Detailed)'!T339+'[1]FAR No. 1.A (Detailed)'!T416+'[1]FAR No. 1.A (Detailed)'!T493+'[1]FAR No. 1.A (Detailed)'!T597+'[1]FAR No. 1.A (Detailed)'!T685+'[1]FAR No. 1.A (Detailed)'!T763+'[1]FAR No. 1.A (Detailed)'!T841</f>
        <v>0</v>
      </c>
      <c r="I213" s="956">
        <f>'[1]FAR No. 1.A (Detailed)'!U185+'[1]FAR No. 1.A (Detailed)'!U262+'[1]FAR No. 1.A (Detailed)'!U339+'[1]FAR No. 1.A (Detailed)'!U416+'[1]FAR No. 1.A (Detailed)'!U493+'[1]FAR No. 1.A (Detailed)'!U597+'[1]FAR No. 1.A (Detailed)'!U685+'[1]FAR No. 1.A (Detailed)'!U763+'[1]FAR No. 1.A (Detailed)'!U841</f>
        <v>0</v>
      </c>
      <c r="J213" s="956">
        <f>'[1]FAR No. 1.A (Detailed)'!V185+'[1]FAR No. 1.A (Detailed)'!V262+'[1]FAR No. 1.A (Detailed)'!V339+'[1]FAR No. 1.A (Detailed)'!V416+'[1]FAR No. 1.A (Detailed)'!V493+'[1]FAR No. 1.A (Detailed)'!V597+'[1]FAR No. 1.A (Detailed)'!V685+'[1]FAR No. 1.A (Detailed)'!V763+'[1]FAR No. 1.A (Detailed)'!V841</f>
        <v>0</v>
      </c>
      <c r="K213" s="956">
        <f>'[1]FAR No. 1.A (Detailed)'!W93+'[1]FAR No. 1.A (Detailed)'!W185+'[1]FAR No. 1.A (Detailed)'!W262+'[1]FAR No. 1.A (Detailed)'!W339+'[1]FAR No. 1.A (Detailed)'!W416+'[1]FAR No. 1.A (Detailed)'!W493+'[1]FAR No. 1.A (Detailed)'!W597+'[1]FAR No. 1.A (Detailed)'!W685+'[1]FAR No. 1.A (Detailed)'!W763+'[1]FAR No. 1.A (Detailed)'!W841</f>
        <v>0</v>
      </c>
      <c r="L213" s="918">
        <f t="shared" si="43"/>
        <v>0</v>
      </c>
      <c r="M213" s="957">
        <f>'[1]FAR No. 1.A (Detailed)'!AB185+'[1]FAR No. 1.A (Detailed)'!AB262+'[1]FAR No. 1.A (Detailed)'!AB339+'[1]FAR No. 1.A (Detailed)'!AB416+'[1]FAR No. 1.A (Detailed)'!AB493+'[1]FAR No. 1.A (Detailed)'!AB597+'[1]FAR No. 1.A (Detailed)'!AB685+'[1]FAR No. 1.A (Detailed)'!AB763+'[1]FAR No. 1.A (Detailed)'!AB841</f>
        <v>0</v>
      </c>
      <c r="N213" s="957">
        <f>'[1]FAR No. 1.A (Detailed)'!AF185+'[1]FAR No. 1.A (Detailed)'!AF262+'[1]FAR No. 1.A (Detailed)'!AF339+'[1]FAR No. 1.A (Detailed)'!AF416+'[1]FAR No. 1.A (Detailed)'!AF493+'[1]FAR No. 1.A (Detailed)'!AF597+'[1]FAR No. 1.A (Detailed)'!AF685+'[1]FAR No. 1.A (Detailed)'!AF763+'[1]FAR No. 1.A (Detailed)'!AF841</f>
        <v>0</v>
      </c>
      <c r="O213" s="957">
        <f>'[1]FAR No. 1.A (Detailed)'!AJ185+'[1]FAR No. 1.A (Detailed)'!AJ262+'[1]FAR No. 1.A (Detailed)'!AJ339+'[1]FAR No. 1.A (Detailed)'!AJ416+'[1]FAR No. 1.A (Detailed)'!AJ493+'[1]FAR No. 1.A (Detailed)'!AJ597+'[1]FAR No. 1.A (Detailed)'!AJ685+'[1]FAR No. 1.A (Detailed)'!AJ763+'[1]FAR No. 1.A (Detailed)'!AJ841</f>
        <v>0</v>
      </c>
      <c r="P213" s="957">
        <f>'[1]FAR No. 1.A (Detailed)'!AN185+'[1]FAR No. 1.A (Detailed)'!AN262+'[1]FAR No. 1.A (Detailed)'!AN339+'[1]FAR No. 1.A (Detailed)'!AN416+'[1]FAR No. 1.A (Detailed)'!AN493+'[1]FAR No. 1.A (Detailed)'!AN597+'[1]FAR No. 1.A (Detailed)'!AN685+'[1]FAR No. 1.A (Detailed)'!AN763+'[1]FAR No. 1.A (Detailed)'!AN841</f>
        <v>0</v>
      </c>
      <c r="Q213" s="918">
        <f t="shared" si="44"/>
        <v>0</v>
      </c>
      <c r="R213" s="957">
        <f>'[1]FAR No. 1.A (Detailed)'!AS185+'[1]FAR No. 1.A (Detailed)'!AS262+'[1]FAR No. 1.A (Detailed)'!AS339+'[1]FAR No. 1.A (Detailed)'!AS416+'[1]FAR No. 1.A (Detailed)'!AS493+'[1]FAR No. 1.A (Detailed)'!AS597+'[1]FAR No. 1.A (Detailed)'!AS685+'[1]FAR No. 1.A (Detailed)'!AS763+'[1]FAR No. 1.A (Detailed)'!AS841</f>
        <v>0</v>
      </c>
      <c r="S213" s="957">
        <f>'[1]FAR No. 1.A (Detailed)'!AW185+'[1]FAR No. 1.A (Detailed)'!AW262+'[1]FAR No. 1.A (Detailed)'!AW339+'[1]FAR No. 1.A (Detailed)'!AW416+'[1]FAR No. 1.A (Detailed)'!AW493+'[1]FAR No. 1.A (Detailed)'!AW597+'[1]FAR No. 1.A (Detailed)'!AW685+'[1]FAR No. 1.A (Detailed)'!AW763+'[1]FAR No. 1.A (Detailed)'!AW841</f>
        <v>0</v>
      </c>
      <c r="T213" s="957">
        <f>'[1]FAR No. 1.A (Detailed)'!BA185+'[1]FAR No. 1.A (Detailed)'!BA262+'[1]FAR No. 1.A (Detailed)'!BA339+'[1]FAR No. 1.A (Detailed)'!BA416+'[1]FAR No. 1.A (Detailed)'!BA493+'[1]FAR No. 1.A (Detailed)'!BA597+'[1]FAR No. 1.A (Detailed)'!BA685+'[1]FAR No. 1.A (Detailed)'!BA763+'[1]FAR No. 1.A (Detailed)'!BA841</f>
        <v>0</v>
      </c>
      <c r="U213" s="957">
        <f>'[1]FAR No. 1.A (Detailed)'!BE185+'[1]FAR No. 1.A (Detailed)'!BE262+'[1]FAR No. 1.A (Detailed)'!BE339+'[1]FAR No. 1.A (Detailed)'!BE416+'[1]FAR No. 1.A (Detailed)'!BE493+'[1]FAR No. 1.A (Detailed)'!BE597+'[1]FAR No. 1.A (Detailed)'!BE685+'[1]FAR No. 1.A (Detailed)'!BE763+'[1]FAR No. 1.A (Detailed)'!BE841</f>
        <v>0</v>
      </c>
      <c r="V213" s="918">
        <f t="shared" si="45"/>
        <v>0</v>
      </c>
      <c r="W213" s="918">
        <f t="shared" si="46"/>
        <v>0</v>
      </c>
      <c r="X213" s="918">
        <f t="shared" si="47"/>
        <v>0</v>
      </c>
      <c r="Y213" s="919">
        <f t="shared" si="48"/>
        <v>0</v>
      </c>
      <c r="Z213" s="920"/>
    </row>
    <row r="214" spans="2:26" s="856" customFormat="1">
      <c r="B214" s="925"/>
      <c r="C214" s="915" t="s">
        <v>981</v>
      </c>
      <c r="D214" s="916" t="s">
        <v>982</v>
      </c>
      <c r="E214" s="955">
        <f>'[1]FAR No. 1.A (Detailed)'!E186+'[1]FAR No. 1.A (Detailed)'!E263+'[1]FAR No. 1.A (Detailed)'!E340+'[1]FAR No. 1.A (Detailed)'!E417+'[1]FAR No. 1.A (Detailed)'!E494+'[1]FAR No. 1.A (Detailed)'!E598+'[1]FAR No. 1.A (Detailed)'!E686+'[1]FAR No. 1.A (Detailed)'!E764+'[1]FAR No. 1.A (Detailed)'!E842</f>
        <v>0</v>
      </c>
      <c r="F214" s="956">
        <f>'[1]FAR No. 1.A (Detailed)'!F186+'[1]FAR No. 1.A (Detailed)'!F263+'[1]FAR No. 1.A (Detailed)'!F340+'[1]FAR No. 1.A (Detailed)'!F417+'[1]FAR No. 1.A (Detailed)'!F494+'[1]FAR No. 1.A (Detailed)'!F598+'[1]FAR No. 1.A (Detailed)'!F686+'[1]FAR No. 1.A (Detailed)'!F764+'[1]FAR No. 1.A (Detailed)'!F842</f>
        <v>0</v>
      </c>
      <c r="G214" s="956">
        <f t="shared" si="42"/>
        <v>0</v>
      </c>
      <c r="H214" s="956">
        <f>'[1]FAR No. 1.A (Detailed)'!T186+'[1]FAR No. 1.A (Detailed)'!T263+'[1]FAR No. 1.A (Detailed)'!T340+'[1]FAR No. 1.A (Detailed)'!T417+'[1]FAR No. 1.A (Detailed)'!T494+'[1]FAR No. 1.A (Detailed)'!T598+'[1]FAR No. 1.A (Detailed)'!T686+'[1]FAR No. 1.A (Detailed)'!T764+'[1]FAR No. 1.A (Detailed)'!T842</f>
        <v>0</v>
      </c>
      <c r="I214" s="956">
        <f>'[1]FAR No. 1.A (Detailed)'!U186+'[1]FAR No. 1.A (Detailed)'!U263+'[1]FAR No. 1.A (Detailed)'!U340+'[1]FAR No. 1.A (Detailed)'!U417+'[1]FAR No. 1.A (Detailed)'!U494+'[1]FAR No. 1.A (Detailed)'!U598+'[1]FAR No. 1.A (Detailed)'!U686+'[1]FAR No. 1.A (Detailed)'!U764+'[1]FAR No. 1.A (Detailed)'!U842</f>
        <v>0</v>
      </c>
      <c r="J214" s="956">
        <f>'[1]FAR No. 1.A (Detailed)'!V186+'[1]FAR No. 1.A (Detailed)'!V263+'[1]FAR No. 1.A (Detailed)'!V340+'[1]FAR No. 1.A (Detailed)'!V417+'[1]FAR No. 1.A (Detailed)'!V494+'[1]FAR No. 1.A (Detailed)'!V598+'[1]FAR No. 1.A (Detailed)'!V686+'[1]FAR No. 1.A (Detailed)'!V764+'[1]FAR No. 1.A (Detailed)'!V842</f>
        <v>0</v>
      </c>
      <c r="K214" s="956">
        <f>'[1]FAR No. 1.A (Detailed)'!W94+'[1]FAR No. 1.A (Detailed)'!W186+'[1]FAR No. 1.A (Detailed)'!W263+'[1]FAR No. 1.A (Detailed)'!W340+'[1]FAR No. 1.A (Detailed)'!W417+'[1]FAR No. 1.A (Detailed)'!W494+'[1]FAR No. 1.A (Detailed)'!W598+'[1]FAR No. 1.A (Detailed)'!W686+'[1]FAR No. 1.A (Detailed)'!W764+'[1]FAR No. 1.A (Detailed)'!W842</f>
        <v>0</v>
      </c>
      <c r="L214" s="918">
        <f t="shared" si="43"/>
        <v>0</v>
      </c>
      <c r="M214" s="957">
        <f>'[1]FAR No. 1.A (Detailed)'!AB186+'[1]FAR No. 1.A (Detailed)'!AB263+'[1]FAR No. 1.A (Detailed)'!AB340+'[1]FAR No. 1.A (Detailed)'!AB417+'[1]FAR No. 1.A (Detailed)'!AB494+'[1]FAR No. 1.A (Detailed)'!AB598+'[1]FAR No. 1.A (Detailed)'!AB686+'[1]FAR No. 1.A (Detailed)'!AB764+'[1]FAR No. 1.A (Detailed)'!AB842</f>
        <v>0</v>
      </c>
      <c r="N214" s="957">
        <f>'[1]FAR No. 1.A (Detailed)'!AF186+'[1]FAR No. 1.A (Detailed)'!AF263+'[1]FAR No. 1.A (Detailed)'!AF340+'[1]FAR No. 1.A (Detailed)'!AF417+'[1]FAR No. 1.A (Detailed)'!AF494+'[1]FAR No. 1.A (Detailed)'!AF598+'[1]FAR No. 1.A (Detailed)'!AF686+'[1]FAR No. 1.A (Detailed)'!AF764+'[1]FAR No. 1.A (Detailed)'!AF842</f>
        <v>0</v>
      </c>
      <c r="O214" s="957">
        <f>'[1]FAR No. 1.A (Detailed)'!AJ186+'[1]FAR No. 1.A (Detailed)'!AJ263+'[1]FAR No. 1.A (Detailed)'!AJ340+'[1]FAR No. 1.A (Detailed)'!AJ417+'[1]FAR No. 1.A (Detailed)'!AJ494+'[1]FAR No. 1.A (Detailed)'!AJ598+'[1]FAR No. 1.A (Detailed)'!AJ686+'[1]FAR No. 1.A (Detailed)'!AJ764+'[1]FAR No. 1.A (Detailed)'!AJ842</f>
        <v>0</v>
      </c>
      <c r="P214" s="957">
        <f>'[1]FAR No. 1.A (Detailed)'!AN186+'[1]FAR No. 1.A (Detailed)'!AN263+'[1]FAR No. 1.A (Detailed)'!AN340+'[1]FAR No. 1.A (Detailed)'!AN417+'[1]FAR No. 1.A (Detailed)'!AN494+'[1]FAR No. 1.A (Detailed)'!AN598+'[1]FAR No. 1.A (Detailed)'!AN686+'[1]FAR No. 1.A (Detailed)'!AN764+'[1]FAR No. 1.A (Detailed)'!AN842</f>
        <v>0</v>
      </c>
      <c r="Q214" s="918">
        <f t="shared" si="44"/>
        <v>0</v>
      </c>
      <c r="R214" s="957">
        <f>'[1]FAR No. 1.A (Detailed)'!AS186+'[1]FAR No. 1.A (Detailed)'!AS263+'[1]FAR No. 1.A (Detailed)'!AS340+'[1]FAR No. 1.A (Detailed)'!AS417+'[1]FAR No. 1.A (Detailed)'!AS494+'[1]FAR No. 1.A (Detailed)'!AS598+'[1]FAR No. 1.A (Detailed)'!AS686+'[1]FAR No. 1.A (Detailed)'!AS764+'[1]FAR No. 1.A (Detailed)'!AS842</f>
        <v>0</v>
      </c>
      <c r="S214" s="957">
        <f>'[1]FAR No. 1.A (Detailed)'!AW186+'[1]FAR No. 1.A (Detailed)'!AW263+'[1]FAR No. 1.A (Detailed)'!AW340+'[1]FAR No. 1.A (Detailed)'!AW417+'[1]FAR No. 1.A (Detailed)'!AW494+'[1]FAR No. 1.A (Detailed)'!AW598+'[1]FAR No. 1.A (Detailed)'!AW686+'[1]FAR No. 1.A (Detailed)'!AW764+'[1]FAR No. 1.A (Detailed)'!AW842</f>
        <v>0</v>
      </c>
      <c r="T214" s="957">
        <f>'[1]FAR No. 1.A (Detailed)'!BA186+'[1]FAR No. 1.A (Detailed)'!BA263+'[1]FAR No. 1.A (Detailed)'!BA340+'[1]FAR No. 1.A (Detailed)'!BA417+'[1]FAR No. 1.A (Detailed)'!BA494+'[1]FAR No. 1.A (Detailed)'!BA598+'[1]FAR No. 1.A (Detailed)'!BA686+'[1]FAR No. 1.A (Detailed)'!BA764+'[1]FAR No. 1.A (Detailed)'!BA842</f>
        <v>0</v>
      </c>
      <c r="U214" s="957">
        <f>'[1]FAR No. 1.A (Detailed)'!BE186+'[1]FAR No. 1.A (Detailed)'!BE263+'[1]FAR No. 1.A (Detailed)'!BE340+'[1]FAR No. 1.A (Detailed)'!BE417+'[1]FAR No. 1.A (Detailed)'!BE494+'[1]FAR No. 1.A (Detailed)'!BE598+'[1]FAR No. 1.A (Detailed)'!BE686+'[1]FAR No. 1.A (Detailed)'!BE764+'[1]FAR No. 1.A (Detailed)'!BE842</f>
        <v>0</v>
      </c>
      <c r="V214" s="918">
        <f t="shared" si="45"/>
        <v>0</v>
      </c>
      <c r="W214" s="918">
        <f t="shared" si="46"/>
        <v>0</v>
      </c>
      <c r="X214" s="918">
        <f t="shared" si="47"/>
        <v>0</v>
      </c>
      <c r="Y214" s="919">
        <f t="shared" si="48"/>
        <v>0</v>
      </c>
      <c r="Z214" s="920"/>
    </row>
    <row r="215" spans="2:26" s="856" customFormat="1">
      <c r="B215" s="926"/>
      <c r="C215" s="611" t="s">
        <v>983</v>
      </c>
      <c r="D215" s="916" t="s">
        <v>984</v>
      </c>
      <c r="E215" s="955">
        <f>'[1]FAR No. 1.A (Detailed)'!E187+'[1]FAR No. 1.A (Detailed)'!E264+'[1]FAR No. 1.A (Detailed)'!E341+'[1]FAR No. 1.A (Detailed)'!E418+'[1]FAR No. 1.A (Detailed)'!E495+'[1]FAR No. 1.A (Detailed)'!E599+'[1]FAR No. 1.A (Detailed)'!E687+'[1]FAR No. 1.A (Detailed)'!E765+'[1]FAR No. 1.A (Detailed)'!E843</f>
        <v>0</v>
      </c>
      <c r="F215" s="956">
        <f>'[1]FAR No. 1.A (Detailed)'!F187+'[1]FAR No. 1.A (Detailed)'!F264+'[1]FAR No. 1.A (Detailed)'!F341+'[1]FAR No. 1.A (Detailed)'!F418+'[1]FAR No. 1.A (Detailed)'!F495+'[1]FAR No. 1.A (Detailed)'!F599+'[1]FAR No. 1.A (Detailed)'!F687+'[1]FAR No. 1.A (Detailed)'!F765+'[1]FAR No. 1.A (Detailed)'!F843</f>
        <v>0</v>
      </c>
      <c r="G215" s="956">
        <f t="shared" si="42"/>
        <v>0</v>
      </c>
      <c r="H215" s="956">
        <f>'[1]FAR No. 1.A (Detailed)'!T187+'[1]FAR No. 1.A (Detailed)'!T264+'[1]FAR No. 1.A (Detailed)'!T341+'[1]FAR No. 1.A (Detailed)'!T418+'[1]FAR No. 1.A (Detailed)'!T495+'[1]FAR No. 1.A (Detailed)'!T599+'[1]FAR No. 1.A (Detailed)'!T687+'[1]FAR No. 1.A (Detailed)'!T765+'[1]FAR No. 1.A (Detailed)'!T843</f>
        <v>0</v>
      </c>
      <c r="I215" s="956">
        <f>'[1]FAR No. 1.A (Detailed)'!U187+'[1]FAR No. 1.A (Detailed)'!U264+'[1]FAR No. 1.A (Detailed)'!U341+'[1]FAR No. 1.A (Detailed)'!U418+'[1]FAR No. 1.A (Detailed)'!U495+'[1]FAR No. 1.A (Detailed)'!U599+'[1]FAR No. 1.A (Detailed)'!U687+'[1]FAR No. 1.A (Detailed)'!U765+'[1]FAR No. 1.A (Detailed)'!U843</f>
        <v>0</v>
      </c>
      <c r="J215" s="956">
        <f>'[1]FAR No. 1.A (Detailed)'!V187+'[1]FAR No. 1.A (Detailed)'!V264+'[1]FAR No. 1.A (Detailed)'!V341+'[1]FAR No. 1.A (Detailed)'!V418+'[1]FAR No. 1.A (Detailed)'!V495+'[1]FAR No. 1.A (Detailed)'!V599+'[1]FAR No. 1.A (Detailed)'!V687+'[1]FAR No. 1.A (Detailed)'!V765+'[1]FAR No. 1.A (Detailed)'!V843</f>
        <v>0</v>
      </c>
      <c r="K215" s="956">
        <f>'[1]FAR No. 1.A (Detailed)'!W95+'[1]FAR No. 1.A (Detailed)'!W187+'[1]FAR No. 1.A (Detailed)'!W264+'[1]FAR No. 1.A (Detailed)'!W341+'[1]FAR No. 1.A (Detailed)'!W418+'[1]FAR No. 1.A (Detailed)'!W495+'[1]FAR No. 1.A (Detailed)'!W599+'[1]FAR No. 1.A (Detailed)'!W687+'[1]FAR No. 1.A (Detailed)'!W765+'[1]FAR No. 1.A (Detailed)'!W843</f>
        <v>0</v>
      </c>
      <c r="L215" s="918">
        <f t="shared" si="43"/>
        <v>0</v>
      </c>
      <c r="M215" s="957">
        <f>'[1]FAR No. 1.A (Detailed)'!AB187+'[1]FAR No. 1.A (Detailed)'!AB264+'[1]FAR No. 1.A (Detailed)'!AB341+'[1]FAR No. 1.A (Detailed)'!AB418+'[1]FAR No. 1.A (Detailed)'!AB495+'[1]FAR No. 1.A (Detailed)'!AB599+'[1]FAR No. 1.A (Detailed)'!AB687+'[1]FAR No. 1.A (Detailed)'!AB765+'[1]FAR No. 1.A (Detailed)'!AB843</f>
        <v>0</v>
      </c>
      <c r="N215" s="957">
        <f>'[1]FAR No. 1.A (Detailed)'!AF187+'[1]FAR No. 1.A (Detailed)'!AF264+'[1]FAR No. 1.A (Detailed)'!AF341+'[1]FAR No. 1.A (Detailed)'!AF418+'[1]FAR No. 1.A (Detailed)'!AF495+'[1]FAR No. 1.A (Detailed)'!AF599+'[1]FAR No. 1.A (Detailed)'!AF687+'[1]FAR No. 1.A (Detailed)'!AF765+'[1]FAR No. 1.A (Detailed)'!AF843</f>
        <v>0</v>
      </c>
      <c r="O215" s="957">
        <f>'[1]FAR No. 1.A (Detailed)'!AJ187+'[1]FAR No. 1.A (Detailed)'!AJ264+'[1]FAR No. 1.A (Detailed)'!AJ341+'[1]FAR No. 1.A (Detailed)'!AJ418+'[1]FAR No. 1.A (Detailed)'!AJ495+'[1]FAR No. 1.A (Detailed)'!AJ599+'[1]FAR No. 1.A (Detailed)'!AJ687+'[1]FAR No. 1.A (Detailed)'!AJ765+'[1]FAR No. 1.A (Detailed)'!AJ843</f>
        <v>0</v>
      </c>
      <c r="P215" s="957">
        <f>'[1]FAR No. 1.A (Detailed)'!AN187+'[1]FAR No. 1.A (Detailed)'!AN264+'[1]FAR No. 1.A (Detailed)'!AN341+'[1]FAR No. 1.A (Detailed)'!AN418+'[1]FAR No. 1.A (Detailed)'!AN495+'[1]FAR No. 1.A (Detailed)'!AN599+'[1]FAR No. 1.A (Detailed)'!AN687+'[1]FAR No. 1.A (Detailed)'!AN765+'[1]FAR No. 1.A (Detailed)'!AN843</f>
        <v>0</v>
      </c>
      <c r="Q215" s="918">
        <f t="shared" si="44"/>
        <v>0</v>
      </c>
      <c r="R215" s="957">
        <f>'[1]FAR No. 1.A (Detailed)'!AS187+'[1]FAR No. 1.A (Detailed)'!AS264+'[1]FAR No. 1.A (Detailed)'!AS341+'[1]FAR No. 1.A (Detailed)'!AS418+'[1]FAR No. 1.A (Detailed)'!AS495+'[1]FAR No. 1.A (Detailed)'!AS599+'[1]FAR No. 1.A (Detailed)'!AS687+'[1]FAR No. 1.A (Detailed)'!AS765+'[1]FAR No. 1.A (Detailed)'!AS843</f>
        <v>0</v>
      </c>
      <c r="S215" s="957">
        <f>'[1]FAR No. 1.A (Detailed)'!AW187+'[1]FAR No. 1.A (Detailed)'!AW264+'[1]FAR No. 1.A (Detailed)'!AW341+'[1]FAR No. 1.A (Detailed)'!AW418+'[1]FAR No. 1.A (Detailed)'!AW495+'[1]FAR No. 1.A (Detailed)'!AW599+'[1]FAR No. 1.A (Detailed)'!AW687+'[1]FAR No. 1.A (Detailed)'!AW765+'[1]FAR No. 1.A (Detailed)'!AW843</f>
        <v>0</v>
      </c>
      <c r="T215" s="957">
        <f>'[1]FAR No. 1.A (Detailed)'!BA187+'[1]FAR No. 1.A (Detailed)'!BA264+'[1]FAR No. 1.A (Detailed)'!BA341+'[1]FAR No. 1.A (Detailed)'!BA418+'[1]FAR No. 1.A (Detailed)'!BA495+'[1]FAR No. 1.A (Detailed)'!BA599+'[1]FAR No. 1.A (Detailed)'!BA687+'[1]FAR No. 1.A (Detailed)'!BA765+'[1]FAR No. 1.A (Detailed)'!BA843</f>
        <v>0</v>
      </c>
      <c r="U215" s="957">
        <f>'[1]FAR No. 1.A (Detailed)'!BE187+'[1]FAR No. 1.A (Detailed)'!BE264+'[1]FAR No. 1.A (Detailed)'!BE341+'[1]FAR No. 1.A (Detailed)'!BE418+'[1]FAR No. 1.A (Detailed)'!BE495+'[1]FAR No. 1.A (Detailed)'!BE599+'[1]FAR No. 1.A (Detailed)'!BE687+'[1]FAR No. 1.A (Detailed)'!BE765+'[1]FAR No. 1.A (Detailed)'!BE843</f>
        <v>0</v>
      </c>
      <c r="V215" s="918">
        <f t="shared" si="45"/>
        <v>0</v>
      </c>
      <c r="W215" s="918">
        <f t="shared" si="46"/>
        <v>0</v>
      </c>
      <c r="X215" s="918">
        <f t="shared" si="47"/>
        <v>0</v>
      </c>
      <c r="Y215" s="919">
        <f t="shared" si="48"/>
        <v>0</v>
      </c>
      <c r="Z215" s="920"/>
    </row>
    <row r="216" spans="2:26" s="856" customFormat="1">
      <c r="B216" s="925"/>
      <c r="C216" s="915" t="s">
        <v>985</v>
      </c>
      <c r="D216" s="916" t="s">
        <v>986</v>
      </c>
      <c r="E216" s="955">
        <f>'[1]FAR No. 1.A (Detailed)'!E188+'[1]FAR No. 1.A (Detailed)'!E265+'[1]FAR No. 1.A (Detailed)'!E342+'[1]FAR No. 1.A (Detailed)'!E419+'[1]FAR No. 1.A (Detailed)'!E496+'[1]FAR No. 1.A (Detailed)'!E600+'[1]FAR No. 1.A (Detailed)'!E688+'[1]FAR No. 1.A (Detailed)'!E766+'[1]FAR No. 1.A (Detailed)'!E844</f>
        <v>0</v>
      </c>
      <c r="F216" s="956">
        <f>'[1]FAR No. 1.A (Detailed)'!F188+'[1]FAR No. 1.A (Detailed)'!F265+'[1]FAR No. 1.A (Detailed)'!F342+'[1]FAR No. 1.A (Detailed)'!F419+'[1]FAR No. 1.A (Detailed)'!F496+'[1]FAR No. 1.A (Detailed)'!F600+'[1]FAR No. 1.A (Detailed)'!F688+'[1]FAR No. 1.A (Detailed)'!F766+'[1]FAR No. 1.A (Detailed)'!F844</f>
        <v>0</v>
      </c>
      <c r="G216" s="956">
        <f t="shared" si="42"/>
        <v>0</v>
      </c>
      <c r="H216" s="956">
        <f>'[1]FAR No. 1.A (Detailed)'!T188+'[1]FAR No. 1.A (Detailed)'!T265+'[1]FAR No. 1.A (Detailed)'!T342+'[1]FAR No. 1.A (Detailed)'!T419+'[1]FAR No. 1.A (Detailed)'!T496+'[1]FAR No. 1.A (Detailed)'!T600+'[1]FAR No. 1.A (Detailed)'!T688+'[1]FAR No. 1.A (Detailed)'!T766+'[1]FAR No. 1.A (Detailed)'!T844</f>
        <v>0</v>
      </c>
      <c r="I216" s="956">
        <f>'[1]FAR No. 1.A (Detailed)'!U188+'[1]FAR No. 1.A (Detailed)'!U265+'[1]FAR No. 1.A (Detailed)'!U342+'[1]FAR No. 1.A (Detailed)'!U419+'[1]FAR No. 1.A (Detailed)'!U496+'[1]FAR No. 1.A (Detailed)'!U600+'[1]FAR No. 1.A (Detailed)'!U688+'[1]FAR No. 1.A (Detailed)'!U766+'[1]FAR No. 1.A (Detailed)'!U844</f>
        <v>0</v>
      </c>
      <c r="J216" s="956">
        <f>'[1]FAR No. 1.A (Detailed)'!V188+'[1]FAR No. 1.A (Detailed)'!V265+'[1]FAR No. 1.A (Detailed)'!V342+'[1]FAR No. 1.A (Detailed)'!V419+'[1]FAR No. 1.A (Detailed)'!V496+'[1]FAR No. 1.A (Detailed)'!V600+'[1]FAR No. 1.A (Detailed)'!V688+'[1]FAR No. 1.A (Detailed)'!V766+'[1]FAR No. 1.A (Detailed)'!V844</f>
        <v>0</v>
      </c>
      <c r="K216" s="956">
        <f>'[1]FAR No. 1.A (Detailed)'!W96+'[1]FAR No. 1.A (Detailed)'!W188+'[1]FAR No. 1.A (Detailed)'!W265+'[1]FAR No. 1.A (Detailed)'!W342+'[1]FAR No. 1.A (Detailed)'!W419+'[1]FAR No. 1.A (Detailed)'!W496+'[1]FAR No. 1.A (Detailed)'!W600+'[1]FAR No. 1.A (Detailed)'!W688+'[1]FAR No. 1.A (Detailed)'!W766+'[1]FAR No. 1.A (Detailed)'!W844</f>
        <v>0</v>
      </c>
      <c r="L216" s="918">
        <f t="shared" si="43"/>
        <v>0</v>
      </c>
      <c r="M216" s="957">
        <f>'[1]FAR No. 1.A (Detailed)'!AB188+'[1]FAR No. 1.A (Detailed)'!AB265+'[1]FAR No. 1.A (Detailed)'!AB342+'[1]FAR No. 1.A (Detailed)'!AB419+'[1]FAR No. 1.A (Detailed)'!AB496+'[1]FAR No. 1.A (Detailed)'!AB600+'[1]FAR No. 1.A (Detailed)'!AB688+'[1]FAR No. 1.A (Detailed)'!AB766+'[1]FAR No. 1.A (Detailed)'!AB844</f>
        <v>0</v>
      </c>
      <c r="N216" s="957">
        <f>'[1]FAR No. 1.A (Detailed)'!AF188+'[1]FAR No. 1.A (Detailed)'!AF265+'[1]FAR No. 1.A (Detailed)'!AF342+'[1]FAR No. 1.A (Detailed)'!AF419+'[1]FAR No. 1.A (Detailed)'!AF496+'[1]FAR No. 1.A (Detailed)'!AF600+'[1]FAR No. 1.A (Detailed)'!AF688+'[1]FAR No. 1.A (Detailed)'!AF766+'[1]FAR No. 1.A (Detailed)'!AF844</f>
        <v>0</v>
      </c>
      <c r="O216" s="957">
        <f>'[1]FAR No. 1.A (Detailed)'!AJ188+'[1]FAR No. 1.A (Detailed)'!AJ265+'[1]FAR No. 1.A (Detailed)'!AJ342+'[1]FAR No. 1.A (Detailed)'!AJ419+'[1]FAR No. 1.A (Detailed)'!AJ496+'[1]FAR No. 1.A (Detailed)'!AJ600+'[1]FAR No. 1.A (Detailed)'!AJ688+'[1]FAR No. 1.A (Detailed)'!AJ766+'[1]FAR No. 1.A (Detailed)'!AJ844</f>
        <v>0</v>
      </c>
      <c r="P216" s="957">
        <f>'[1]FAR No. 1.A (Detailed)'!AN188+'[1]FAR No. 1.A (Detailed)'!AN265+'[1]FAR No. 1.A (Detailed)'!AN342+'[1]FAR No. 1.A (Detailed)'!AN419+'[1]FAR No. 1.A (Detailed)'!AN496+'[1]FAR No. 1.A (Detailed)'!AN600+'[1]FAR No. 1.A (Detailed)'!AN688+'[1]FAR No. 1.A (Detailed)'!AN766+'[1]FAR No. 1.A (Detailed)'!AN844</f>
        <v>0</v>
      </c>
      <c r="Q216" s="918">
        <f t="shared" si="44"/>
        <v>0</v>
      </c>
      <c r="R216" s="957">
        <f>'[1]FAR No. 1.A (Detailed)'!AS188+'[1]FAR No. 1.A (Detailed)'!AS265+'[1]FAR No. 1.A (Detailed)'!AS342+'[1]FAR No. 1.A (Detailed)'!AS419+'[1]FAR No. 1.A (Detailed)'!AS496+'[1]FAR No. 1.A (Detailed)'!AS600+'[1]FAR No. 1.A (Detailed)'!AS688+'[1]FAR No. 1.A (Detailed)'!AS766+'[1]FAR No. 1.A (Detailed)'!AS844</f>
        <v>0</v>
      </c>
      <c r="S216" s="957">
        <f>'[1]FAR No. 1.A (Detailed)'!AW188+'[1]FAR No. 1.A (Detailed)'!AW265+'[1]FAR No. 1.A (Detailed)'!AW342+'[1]FAR No. 1.A (Detailed)'!AW419+'[1]FAR No. 1.A (Detailed)'!AW496+'[1]FAR No. 1.A (Detailed)'!AW600+'[1]FAR No. 1.A (Detailed)'!AW688+'[1]FAR No. 1.A (Detailed)'!AW766+'[1]FAR No. 1.A (Detailed)'!AW844</f>
        <v>0</v>
      </c>
      <c r="T216" s="957">
        <f>'[1]FAR No. 1.A (Detailed)'!BA188+'[1]FAR No. 1.A (Detailed)'!BA265+'[1]FAR No. 1.A (Detailed)'!BA342+'[1]FAR No. 1.A (Detailed)'!BA419+'[1]FAR No. 1.A (Detailed)'!BA496+'[1]FAR No. 1.A (Detailed)'!BA600+'[1]FAR No. 1.A (Detailed)'!BA688+'[1]FAR No. 1.A (Detailed)'!BA766+'[1]FAR No. 1.A (Detailed)'!BA844</f>
        <v>0</v>
      </c>
      <c r="U216" s="957">
        <f>'[1]FAR No. 1.A (Detailed)'!BE188+'[1]FAR No. 1.A (Detailed)'!BE265+'[1]FAR No. 1.A (Detailed)'!BE342+'[1]FAR No. 1.A (Detailed)'!BE419+'[1]FAR No. 1.A (Detailed)'!BE496+'[1]FAR No. 1.A (Detailed)'!BE600+'[1]FAR No. 1.A (Detailed)'!BE688+'[1]FAR No. 1.A (Detailed)'!BE766+'[1]FAR No. 1.A (Detailed)'!BE844</f>
        <v>0</v>
      </c>
      <c r="V216" s="918">
        <f t="shared" si="45"/>
        <v>0</v>
      </c>
      <c r="W216" s="918">
        <f t="shared" si="46"/>
        <v>0</v>
      </c>
      <c r="X216" s="918">
        <f t="shared" si="47"/>
        <v>0</v>
      </c>
      <c r="Y216" s="919">
        <f t="shared" si="48"/>
        <v>0</v>
      </c>
      <c r="Z216" s="920"/>
    </row>
    <row r="217" spans="2:26" s="856" customFormat="1">
      <c r="B217" s="926"/>
      <c r="C217" s="611" t="s">
        <v>420</v>
      </c>
      <c r="D217" s="916" t="s">
        <v>987</v>
      </c>
      <c r="E217" s="955">
        <f>'[1]FAR No. 1.A (Detailed)'!E189+'[1]FAR No. 1.A (Detailed)'!E266+'[1]FAR No. 1.A (Detailed)'!E343+'[1]FAR No. 1.A (Detailed)'!E420+'[1]FAR No. 1.A (Detailed)'!E497+'[1]FAR No. 1.A (Detailed)'!E601+'[1]FAR No. 1.A (Detailed)'!E689+'[1]FAR No. 1.A (Detailed)'!E767+'[1]FAR No. 1.A (Detailed)'!E845</f>
        <v>0</v>
      </c>
      <c r="F217" s="956">
        <f>'[1]FAR No. 1.A (Detailed)'!F189+'[1]FAR No. 1.A (Detailed)'!F266+'[1]FAR No. 1.A (Detailed)'!F343+'[1]FAR No. 1.A (Detailed)'!F420+'[1]FAR No. 1.A (Detailed)'!F497+'[1]FAR No. 1.A (Detailed)'!F601+'[1]FAR No. 1.A (Detailed)'!F689+'[1]FAR No. 1.A (Detailed)'!F767+'[1]FAR No. 1.A (Detailed)'!F845</f>
        <v>0</v>
      </c>
      <c r="G217" s="956">
        <f t="shared" si="42"/>
        <v>0</v>
      </c>
      <c r="H217" s="956">
        <f>'[1]FAR No. 1.A (Detailed)'!T189+'[1]FAR No. 1.A (Detailed)'!T266+'[1]FAR No. 1.A (Detailed)'!T343+'[1]FAR No. 1.A (Detailed)'!T420+'[1]FAR No. 1.A (Detailed)'!T497+'[1]FAR No. 1.A (Detailed)'!T601+'[1]FAR No. 1.A (Detailed)'!T689+'[1]FAR No. 1.A (Detailed)'!T767+'[1]FAR No. 1.A (Detailed)'!T845</f>
        <v>0</v>
      </c>
      <c r="I217" s="956">
        <f>'[1]FAR No. 1.A (Detailed)'!U189+'[1]FAR No. 1.A (Detailed)'!U266+'[1]FAR No. 1.A (Detailed)'!U343+'[1]FAR No. 1.A (Detailed)'!U420+'[1]FAR No. 1.A (Detailed)'!U497+'[1]FAR No. 1.A (Detailed)'!U601+'[1]FAR No. 1.A (Detailed)'!U689+'[1]FAR No. 1.A (Detailed)'!U767+'[1]FAR No. 1.A (Detailed)'!U845</f>
        <v>0</v>
      </c>
      <c r="J217" s="956">
        <f>'[1]FAR No. 1.A (Detailed)'!V189+'[1]FAR No. 1.A (Detailed)'!V266+'[1]FAR No. 1.A (Detailed)'!V343+'[1]FAR No. 1.A (Detailed)'!V420+'[1]FAR No. 1.A (Detailed)'!V497+'[1]FAR No. 1.A (Detailed)'!V601+'[1]FAR No. 1.A (Detailed)'!V689+'[1]FAR No. 1.A (Detailed)'!V767+'[1]FAR No. 1.A (Detailed)'!V845</f>
        <v>0</v>
      </c>
      <c r="K217" s="956">
        <f>'[1]FAR No. 1.A (Detailed)'!W97+'[1]FAR No. 1.A (Detailed)'!W189+'[1]FAR No. 1.A (Detailed)'!W266+'[1]FAR No. 1.A (Detailed)'!W343+'[1]FAR No. 1.A (Detailed)'!W420+'[1]FAR No. 1.A (Detailed)'!W497+'[1]FAR No. 1.A (Detailed)'!W601+'[1]FAR No. 1.A (Detailed)'!W689+'[1]FAR No. 1.A (Detailed)'!W767+'[1]FAR No. 1.A (Detailed)'!W845</f>
        <v>0</v>
      </c>
      <c r="L217" s="918">
        <f t="shared" si="43"/>
        <v>0</v>
      </c>
      <c r="M217" s="957">
        <f>'[1]FAR No. 1.A (Detailed)'!AB189+'[1]FAR No. 1.A (Detailed)'!AB266+'[1]FAR No. 1.A (Detailed)'!AB343+'[1]FAR No. 1.A (Detailed)'!AB420+'[1]FAR No. 1.A (Detailed)'!AB497+'[1]FAR No. 1.A (Detailed)'!AB601+'[1]FAR No. 1.A (Detailed)'!AB689+'[1]FAR No. 1.A (Detailed)'!AB767+'[1]FAR No. 1.A (Detailed)'!AB845</f>
        <v>0</v>
      </c>
      <c r="N217" s="957">
        <f>'[1]FAR No. 1.A (Detailed)'!AF189+'[1]FAR No. 1.A (Detailed)'!AF266+'[1]FAR No. 1.A (Detailed)'!AF343+'[1]FAR No. 1.A (Detailed)'!AF420+'[1]FAR No. 1.A (Detailed)'!AF497+'[1]FAR No. 1.A (Detailed)'!AF601+'[1]FAR No. 1.A (Detailed)'!AF689+'[1]FAR No. 1.A (Detailed)'!AF767+'[1]FAR No. 1.A (Detailed)'!AF845</f>
        <v>0</v>
      </c>
      <c r="O217" s="957">
        <f>'[1]FAR No. 1.A (Detailed)'!AJ189+'[1]FAR No. 1.A (Detailed)'!AJ266+'[1]FAR No. 1.A (Detailed)'!AJ343+'[1]FAR No. 1.A (Detailed)'!AJ420+'[1]FAR No. 1.A (Detailed)'!AJ497+'[1]FAR No. 1.A (Detailed)'!AJ601+'[1]FAR No. 1.A (Detailed)'!AJ689+'[1]FAR No. 1.A (Detailed)'!AJ767+'[1]FAR No. 1.A (Detailed)'!AJ845</f>
        <v>0</v>
      </c>
      <c r="P217" s="957">
        <f>'[1]FAR No. 1.A (Detailed)'!AN189+'[1]FAR No. 1.A (Detailed)'!AN266+'[1]FAR No. 1.A (Detailed)'!AN343+'[1]FAR No. 1.A (Detailed)'!AN420+'[1]FAR No. 1.A (Detailed)'!AN497+'[1]FAR No. 1.A (Detailed)'!AN601+'[1]FAR No. 1.A (Detailed)'!AN689+'[1]FAR No. 1.A (Detailed)'!AN767+'[1]FAR No. 1.A (Detailed)'!AN845</f>
        <v>0</v>
      </c>
      <c r="Q217" s="918">
        <f t="shared" si="44"/>
        <v>0</v>
      </c>
      <c r="R217" s="957">
        <f>'[1]FAR No. 1.A (Detailed)'!AS189+'[1]FAR No. 1.A (Detailed)'!AS266+'[1]FAR No. 1.A (Detailed)'!AS343+'[1]FAR No. 1.A (Detailed)'!AS420+'[1]FAR No. 1.A (Detailed)'!AS497+'[1]FAR No. 1.A (Detailed)'!AS601+'[1]FAR No. 1.A (Detailed)'!AS689+'[1]FAR No. 1.A (Detailed)'!AS767+'[1]FAR No. 1.A (Detailed)'!AS845</f>
        <v>0</v>
      </c>
      <c r="S217" s="957">
        <f>'[1]FAR No. 1.A (Detailed)'!AW189+'[1]FAR No. 1.A (Detailed)'!AW266+'[1]FAR No. 1.A (Detailed)'!AW343+'[1]FAR No. 1.A (Detailed)'!AW420+'[1]FAR No. 1.A (Detailed)'!AW497+'[1]FAR No. 1.A (Detailed)'!AW601+'[1]FAR No. 1.A (Detailed)'!AW689+'[1]FAR No. 1.A (Detailed)'!AW767+'[1]FAR No. 1.A (Detailed)'!AW845</f>
        <v>0</v>
      </c>
      <c r="T217" s="957">
        <f>'[1]FAR No. 1.A (Detailed)'!BA189+'[1]FAR No. 1.A (Detailed)'!BA266+'[1]FAR No. 1.A (Detailed)'!BA343+'[1]FAR No. 1.A (Detailed)'!BA420+'[1]FAR No. 1.A (Detailed)'!BA497+'[1]FAR No. 1.A (Detailed)'!BA601+'[1]FAR No. 1.A (Detailed)'!BA689+'[1]FAR No. 1.A (Detailed)'!BA767+'[1]FAR No. 1.A (Detailed)'!BA845</f>
        <v>0</v>
      </c>
      <c r="U217" s="957">
        <f>'[1]FAR No. 1.A (Detailed)'!BE189+'[1]FAR No. 1.A (Detailed)'!BE266+'[1]FAR No. 1.A (Detailed)'!BE343+'[1]FAR No. 1.A (Detailed)'!BE420+'[1]FAR No. 1.A (Detailed)'!BE497+'[1]FAR No. 1.A (Detailed)'!BE601+'[1]FAR No. 1.A (Detailed)'!BE689+'[1]FAR No. 1.A (Detailed)'!BE767+'[1]FAR No. 1.A (Detailed)'!BE845</f>
        <v>0</v>
      </c>
      <c r="V217" s="918">
        <f t="shared" si="45"/>
        <v>0</v>
      </c>
      <c r="W217" s="918">
        <f t="shared" si="46"/>
        <v>0</v>
      </c>
      <c r="X217" s="918">
        <f t="shared" si="47"/>
        <v>0</v>
      </c>
      <c r="Y217" s="919">
        <f t="shared" si="48"/>
        <v>0</v>
      </c>
      <c r="Z217" s="920"/>
    </row>
    <row r="218" spans="2:26" s="856" customFormat="1">
      <c r="B218" s="927" t="s">
        <v>988</v>
      </c>
      <c r="C218" s="915"/>
      <c r="D218" s="916"/>
      <c r="E218" s="955"/>
      <c r="F218" s="956"/>
      <c r="G218" s="956"/>
      <c r="H218" s="956"/>
      <c r="I218" s="956"/>
      <c r="J218" s="956"/>
      <c r="K218" s="956"/>
      <c r="L218" s="918"/>
      <c r="M218" s="957"/>
      <c r="N218" s="957"/>
      <c r="O218" s="957"/>
      <c r="P218" s="957"/>
      <c r="Q218" s="918"/>
      <c r="R218" s="957"/>
      <c r="S218" s="957"/>
      <c r="T218" s="957"/>
      <c r="U218" s="957"/>
      <c r="V218" s="918"/>
      <c r="W218" s="918"/>
      <c r="X218" s="918"/>
      <c r="Y218" s="919"/>
      <c r="Z218" s="920"/>
    </row>
    <row r="219" spans="2:26" s="856" customFormat="1">
      <c r="B219" s="926"/>
      <c r="C219" s="611" t="s">
        <v>989</v>
      </c>
      <c r="D219" s="916" t="s">
        <v>990</v>
      </c>
      <c r="E219" s="955">
        <f>'[1]FAR No. 1.A (Detailed)'!E191+'[1]FAR No. 1.A (Detailed)'!E268+'[1]FAR No. 1.A (Detailed)'!E345+'[1]FAR No. 1.A (Detailed)'!E422+'[1]FAR No. 1.A (Detailed)'!E499+'[1]FAR No. 1.A (Detailed)'!E603+'[1]FAR No. 1.A (Detailed)'!E691+'[1]FAR No. 1.A (Detailed)'!E769+'[1]FAR No. 1.A (Detailed)'!E847</f>
        <v>0</v>
      </c>
      <c r="F219" s="956">
        <f>'[1]FAR No. 1.A (Detailed)'!F191+'[1]FAR No. 1.A (Detailed)'!F268+'[1]FAR No. 1.A (Detailed)'!F345+'[1]FAR No. 1.A (Detailed)'!F422+'[1]FAR No. 1.A (Detailed)'!F499+'[1]FAR No. 1.A (Detailed)'!F603+'[1]FAR No. 1.A (Detailed)'!F691+'[1]FAR No. 1.A (Detailed)'!F769+'[1]FAR No. 1.A (Detailed)'!F847</f>
        <v>0</v>
      </c>
      <c r="G219" s="956">
        <f t="shared" si="42"/>
        <v>0</v>
      </c>
      <c r="H219" s="956">
        <f>'[1]FAR No. 1.A (Detailed)'!T191+'[1]FAR No. 1.A (Detailed)'!T268+'[1]FAR No. 1.A (Detailed)'!T345+'[1]FAR No. 1.A (Detailed)'!T422+'[1]FAR No. 1.A (Detailed)'!T499+'[1]FAR No. 1.A (Detailed)'!T603+'[1]FAR No. 1.A (Detailed)'!T691+'[1]FAR No. 1.A (Detailed)'!T769+'[1]FAR No. 1.A (Detailed)'!T847</f>
        <v>0</v>
      </c>
      <c r="I219" s="956">
        <f>'[1]FAR No. 1.A (Detailed)'!U191+'[1]FAR No. 1.A (Detailed)'!U268+'[1]FAR No. 1.A (Detailed)'!U345+'[1]FAR No. 1.A (Detailed)'!U422+'[1]FAR No. 1.A (Detailed)'!U499+'[1]FAR No. 1.A (Detailed)'!U603+'[1]FAR No. 1.A (Detailed)'!U691+'[1]FAR No. 1.A (Detailed)'!U769+'[1]FAR No. 1.A (Detailed)'!U847</f>
        <v>0</v>
      </c>
      <c r="J219" s="956">
        <f>'[1]FAR No. 1.A (Detailed)'!V191+'[1]FAR No. 1.A (Detailed)'!V268+'[1]FAR No. 1.A (Detailed)'!V345+'[1]FAR No. 1.A (Detailed)'!V422+'[1]FAR No. 1.A (Detailed)'!V499+'[1]FAR No. 1.A (Detailed)'!V603+'[1]FAR No. 1.A (Detailed)'!V691+'[1]FAR No. 1.A (Detailed)'!V769+'[1]FAR No. 1.A (Detailed)'!V847</f>
        <v>0</v>
      </c>
      <c r="K219" s="956">
        <f>'[1]FAR No. 1.A (Detailed)'!W99+'[1]FAR No. 1.A (Detailed)'!W191+'[1]FAR No. 1.A (Detailed)'!W268+'[1]FAR No. 1.A (Detailed)'!W345+'[1]FAR No. 1.A (Detailed)'!W422+'[1]FAR No. 1.A (Detailed)'!W499+'[1]FAR No. 1.A (Detailed)'!W603+'[1]FAR No. 1.A (Detailed)'!W691+'[1]FAR No. 1.A (Detailed)'!W769+'[1]FAR No. 1.A (Detailed)'!W847</f>
        <v>0</v>
      </c>
      <c r="L219" s="918">
        <f t="shared" si="43"/>
        <v>0</v>
      </c>
      <c r="M219" s="957">
        <f>'[1]FAR No. 1.A (Detailed)'!AB191+'[1]FAR No. 1.A (Detailed)'!AB268+'[1]FAR No. 1.A (Detailed)'!AB345+'[1]FAR No. 1.A (Detailed)'!AB422+'[1]FAR No. 1.A (Detailed)'!AB499+'[1]FAR No. 1.A (Detailed)'!AB603+'[1]FAR No. 1.A (Detailed)'!AB691+'[1]FAR No. 1.A (Detailed)'!AB769+'[1]FAR No. 1.A (Detailed)'!AB847</f>
        <v>0</v>
      </c>
      <c r="N219" s="957">
        <f>'[1]FAR No. 1.A (Detailed)'!AF191+'[1]FAR No. 1.A (Detailed)'!AF268+'[1]FAR No. 1.A (Detailed)'!AF345+'[1]FAR No. 1.A (Detailed)'!AF422+'[1]FAR No. 1.A (Detailed)'!AF499+'[1]FAR No. 1.A (Detailed)'!AF603+'[1]FAR No. 1.A (Detailed)'!AF691+'[1]FAR No. 1.A (Detailed)'!AF769+'[1]FAR No. 1.A (Detailed)'!AF847</f>
        <v>0</v>
      </c>
      <c r="O219" s="957">
        <f>'[1]FAR No. 1.A (Detailed)'!AJ191+'[1]FAR No. 1.A (Detailed)'!AJ268+'[1]FAR No. 1.A (Detailed)'!AJ345+'[1]FAR No. 1.A (Detailed)'!AJ422+'[1]FAR No. 1.A (Detailed)'!AJ499+'[1]FAR No. 1.A (Detailed)'!AJ603+'[1]FAR No. 1.A (Detailed)'!AJ691+'[1]FAR No. 1.A (Detailed)'!AJ769+'[1]FAR No. 1.A (Detailed)'!AJ847</f>
        <v>0</v>
      </c>
      <c r="P219" s="957">
        <f>'[1]FAR No. 1.A (Detailed)'!AN191+'[1]FAR No. 1.A (Detailed)'!AN268+'[1]FAR No. 1.A (Detailed)'!AN345+'[1]FAR No. 1.A (Detailed)'!AN422+'[1]FAR No. 1.A (Detailed)'!AN499+'[1]FAR No. 1.A (Detailed)'!AN603+'[1]FAR No. 1.A (Detailed)'!AN691+'[1]FAR No. 1.A (Detailed)'!AN769+'[1]FAR No. 1.A (Detailed)'!AN847</f>
        <v>0</v>
      </c>
      <c r="Q219" s="918">
        <f t="shared" si="44"/>
        <v>0</v>
      </c>
      <c r="R219" s="957">
        <f>'[1]FAR No. 1.A (Detailed)'!AS191+'[1]FAR No. 1.A (Detailed)'!AS268+'[1]FAR No. 1.A (Detailed)'!AS345+'[1]FAR No. 1.A (Detailed)'!AS422+'[1]FAR No. 1.A (Detailed)'!AS499+'[1]FAR No. 1.A (Detailed)'!AS603+'[1]FAR No. 1.A (Detailed)'!AS691+'[1]FAR No. 1.A (Detailed)'!AS769+'[1]FAR No. 1.A (Detailed)'!AS847</f>
        <v>0</v>
      </c>
      <c r="S219" s="957">
        <f>'[1]FAR No. 1.A (Detailed)'!AW191+'[1]FAR No. 1.A (Detailed)'!AW268+'[1]FAR No. 1.A (Detailed)'!AW345+'[1]FAR No. 1.A (Detailed)'!AW422+'[1]FAR No. 1.A (Detailed)'!AW499+'[1]FAR No. 1.A (Detailed)'!AW603+'[1]FAR No. 1.A (Detailed)'!AW691+'[1]FAR No. 1.A (Detailed)'!AW769+'[1]FAR No. 1.A (Detailed)'!AW847</f>
        <v>0</v>
      </c>
      <c r="T219" s="957">
        <f>'[1]FAR No. 1.A (Detailed)'!BA191+'[1]FAR No. 1.A (Detailed)'!BA268+'[1]FAR No. 1.A (Detailed)'!BA345+'[1]FAR No. 1.A (Detailed)'!BA422+'[1]FAR No. 1.A (Detailed)'!BA499+'[1]FAR No. 1.A (Detailed)'!BA603+'[1]FAR No. 1.A (Detailed)'!BA691+'[1]FAR No. 1.A (Detailed)'!BA769+'[1]FAR No. 1.A (Detailed)'!BA847</f>
        <v>0</v>
      </c>
      <c r="U219" s="957">
        <f>'[1]FAR No. 1.A (Detailed)'!BE191+'[1]FAR No. 1.A (Detailed)'!BE268+'[1]FAR No. 1.A (Detailed)'!BE345+'[1]FAR No. 1.A (Detailed)'!BE422+'[1]FAR No. 1.A (Detailed)'!BE499+'[1]FAR No. 1.A (Detailed)'!BE603+'[1]FAR No. 1.A (Detailed)'!BE691+'[1]FAR No. 1.A (Detailed)'!BE769+'[1]FAR No. 1.A (Detailed)'!BE847</f>
        <v>0</v>
      </c>
      <c r="V219" s="918">
        <f t="shared" si="45"/>
        <v>0</v>
      </c>
      <c r="W219" s="918">
        <f t="shared" si="46"/>
        <v>0</v>
      </c>
      <c r="X219" s="918">
        <f t="shared" si="47"/>
        <v>0</v>
      </c>
      <c r="Y219" s="919">
        <f t="shared" si="48"/>
        <v>0</v>
      </c>
      <c r="Z219" s="920"/>
    </row>
    <row r="220" spans="2:26" s="856" customFormat="1">
      <c r="B220" s="927" t="s">
        <v>991</v>
      </c>
      <c r="C220" s="915"/>
      <c r="D220" s="916"/>
      <c r="E220" s="955"/>
      <c r="F220" s="956"/>
      <c r="G220" s="956"/>
      <c r="H220" s="956"/>
      <c r="I220" s="956"/>
      <c r="J220" s="956"/>
      <c r="K220" s="956"/>
      <c r="L220" s="918"/>
      <c r="M220" s="957"/>
      <c r="N220" s="957"/>
      <c r="O220" s="957"/>
      <c r="P220" s="957"/>
      <c r="Q220" s="918"/>
      <c r="R220" s="957"/>
      <c r="S220" s="957"/>
      <c r="T220" s="957"/>
      <c r="U220" s="957"/>
      <c r="V220" s="918"/>
      <c r="W220" s="918"/>
      <c r="X220" s="918"/>
      <c r="Y220" s="919"/>
      <c r="Z220" s="920"/>
    </row>
    <row r="221" spans="2:26" s="856" customFormat="1">
      <c r="B221" s="926"/>
      <c r="C221" s="611" t="s">
        <v>992</v>
      </c>
      <c r="D221" s="916" t="s">
        <v>993</v>
      </c>
      <c r="E221" s="955">
        <f>'[1]FAR No. 1.A (Detailed)'!E193+'[1]FAR No. 1.A (Detailed)'!E270+'[1]FAR No. 1.A (Detailed)'!E347+'[1]FAR No. 1.A (Detailed)'!E424+'[1]FAR No. 1.A (Detailed)'!E501+'[1]FAR No. 1.A (Detailed)'!E605+'[1]FAR No. 1.A (Detailed)'!E693+'[1]FAR No. 1.A (Detailed)'!E771+'[1]FAR No. 1.A (Detailed)'!E849</f>
        <v>19000</v>
      </c>
      <c r="F221" s="956">
        <f>'[1]FAR No. 1.A (Detailed)'!F193+'[1]FAR No. 1.A (Detailed)'!F270+'[1]FAR No. 1.A (Detailed)'!F347+'[1]FAR No. 1.A (Detailed)'!F424+'[1]FAR No. 1.A (Detailed)'!F501+'[1]FAR No. 1.A (Detailed)'!F605+'[1]FAR No. 1.A (Detailed)'!F693+'[1]FAR No. 1.A (Detailed)'!F771+'[1]FAR No. 1.A (Detailed)'!F849</f>
        <v>0</v>
      </c>
      <c r="G221" s="956">
        <f t="shared" si="42"/>
        <v>19000</v>
      </c>
      <c r="H221" s="956">
        <f>'[1]FAR No. 1.A (Detailed)'!T193+'[1]FAR No. 1.A (Detailed)'!T270+'[1]FAR No. 1.A (Detailed)'!T347+'[1]FAR No. 1.A (Detailed)'!T424+'[1]FAR No. 1.A (Detailed)'!T501+'[1]FAR No. 1.A (Detailed)'!T605+'[1]FAR No. 1.A (Detailed)'!T693+'[1]FAR No. 1.A (Detailed)'!T771+'[1]FAR No. 1.A (Detailed)'!T849</f>
        <v>19000</v>
      </c>
      <c r="I221" s="956">
        <f>'[1]FAR No. 1.A (Detailed)'!U193+'[1]FAR No. 1.A (Detailed)'!U270+'[1]FAR No. 1.A (Detailed)'!U347+'[1]FAR No. 1.A (Detailed)'!U424+'[1]FAR No. 1.A (Detailed)'!U501+'[1]FAR No. 1.A (Detailed)'!U605+'[1]FAR No. 1.A (Detailed)'!U693+'[1]FAR No. 1.A (Detailed)'!U771+'[1]FAR No. 1.A (Detailed)'!U849</f>
        <v>0</v>
      </c>
      <c r="J221" s="956">
        <f>'[1]FAR No. 1.A (Detailed)'!V193+'[1]FAR No. 1.A (Detailed)'!V270+'[1]FAR No. 1.A (Detailed)'!V347+'[1]FAR No. 1.A (Detailed)'!V424+'[1]FAR No. 1.A (Detailed)'!V501+'[1]FAR No. 1.A (Detailed)'!V605+'[1]FAR No. 1.A (Detailed)'!V693+'[1]FAR No. 1.A (Detailed)'!V771+'[1]FAR No. 1.A (Detailed)'!V849</f>
        <v>0</v>
      </c>
      <c r="K221" s="956">
        <f>'[1]FAR No. 1.A (Detailed)'!W101+'[1]FAR No. 1.A (Detailed)'!W193+'[1]FAR No. 1.A (Detailed)'!W270+'[1]FAR No. 1.A (Detailed)'!W347+'[1]FAR No. 1.A (Detailed)'!W424+'[1]FAR No. 1.A (Detailed)'!W501+'[1]FAR No. 1.A (Detailed)'!W605+'[1]FAR No. 1.A (Detailed)'!W693+'[1]FAR No. 1.A (Detailed)'!W771+'[1]FAR No. 1.A (Detailed)'!W849</f>
        <v>0</v>
      </c>
      <c r="L221" s="918">
        <f t="shared" si="43"/>
        <v>19000</v>
      </c>
      <c r="M221" s="957">
        <f>'[1]FAR No. 1.A (Detailed)'!AB193+'[1]FAR No. 1.A (Detailed)'!AB270+'[1]FAR No. 1.A (Detailed)'!AB347+'[1]FAR No. 1.A (Detailed)'!AB424+'[1]FAR No. 1.A (Detailed)'!AB501+'[1]FAR No. 1.A (Detailed)'!AB605+'[1]FAR No. 1.A (Detailed)'!AB693+'[1]FAR No. 1.A (Detailed)'!AB771+'[1]FAR No. 1.A (Detailed)'!AB849</f>
        <v>4459.0600000000004</v>
      </c>
      <c r="N221" s="957">
        <f>'[1]FAR No. 1.A (Detailed)'!AF193+'[1]FAR No. 1.A (Detailed)'!AF270+'[1]FAR No. 1.A (Detailed)'!AF347+'[1]FAR No. 1.A (Detailed)'!AF424+'[1]FAR No. 1.A (Detailed)'!AF501+'[1]FAR No. 1.A (Detailed)'!AF605+'[1]FAR No. 1.A (Detailed)'!AF693+'[1]FAR No. 1.A (Detailed)'!AF771+'[1]FAR No. 1.A (Detailed)'!AF849</f>
        <v>14540.94</v>
      </c>
      <c r="O221" s="957">
        <f>'[1]FAR No. 1.A (Detailed)'!AJ193+'[1]FAR No. 1.A (Detailed)'!AJ270+'[1]FAR No. 1.A (Detailed)'!AJ347+'[1]FAR No. 1.A (Detailed)'!AJ424+'[1]FAR No. 1.A (Detailed)'!AJ501+'[1]FAR No. 1.A (Detailed)'!AJ605+'[1]FAR No. 1.A (Detailed)'!AJ693+'[1]FAR No. 1.A (Detailed)'!AJ771+'[1]FAR No. 1.A (Detailed)'!AJ849</f>
        <v>0</v>
      </c>
      <c r="P221" s="957">
        <f>'[1]FAR No. 1.A (Detailed)'!AN193+'[1]FAR No. 1.A (Detailed)'!AN270+'[1]FAR No. 1.A (Detailed)'!AN347+'[1]FAR No. 1.A (Detailed)'!AN424+'[1]FAR No. 1.A (Detailed)'!AN501+'[1]FAR No. 1.A (Detailed)'!AN605+'[1]FAR No. 1.A (Detailed)'!AN693+'[1]FAR No. 1.A (Detailed)'!AN771+'[1]FAR No. 1.A (Detailed)'!AN849</f>
        <v>0</v>
      </c>
      <c r="Q221" s="918">
        <f t="shared" si="44"/>
        <v>19000</v>
      </c>
      <c r="R221" s="957">
        <f>'[1]FAR No. 1.A (Detailed)'!AS193+'[1]FAR No. 1.A (Detailed)'!AS270+'[1]FAR No. 1.A (Detailed)'!AS347+'[1]FAR No. 1.A (Detailed)'!AS424+'[1]FAR No. 1.A (Detailed)'!AS501+'[1]FAR No. 1.A (Detailed)'!AS605+'[1]FAR No. 1.A (Detailed)'!AS693+'[1]FAR No. 1.A (Detailed)'!AS771+'[1]FAR No. 1.A (Detailed)'!AS849</f>
        <v>4459.0600000000004</v>
      </c>
      <c r="S221" s="957">
        <f>'[1]FAR No. 1.A (Detailed)'!AW193+'[1]FAR No. 1.A (Detailed)'!AW270+'[1]FAR No. 1.A (Detailed)'!AW347+'[1]FAR No. 1.A (Detailed)'!AW424+'[1]FAR No. 1.A (Detailed)'!AW501+'[1]FAR No. 1.A (Detailed)'!AW605+'[1]FAR No. 1.A (Detailed)'!AW693+'[1]FAR No. 1.A (Detailed)'!AW771+'[1]FAR No. 1.A (Detailed)'!AW849</f>
        <v>14540.94</v>
      </c>
      <c r="T221" s="957">
        <f>'[1]FAR No. 1.A (Detailed)'!BA193+'[1]FAR No. 1.A (Detailed)'!BA270+'[1]FAR No. 1.A (Detailed)'!BA347+'[1]FAR No. 1.A (Detailed)'!BA424+'[1]FAR No. 1.A (Detailed)'!BA501+'[1]FAR No. 1.A (Detailed)'!BA605+'[1]FAR No. 1.A (Detailed)'!BA693+'[1]FAR No. 1.A (Detailed)'!BA771+'[1]FAR No. 1.A (Detailed)'!BA849</f>
        <v>0</v>
      </c>
      <c r="U221" s="957">
        <f>'[1]FAR No. 1.A (Detailed)'!BE193+'[1]FAR No. 1.A (Detailed)'!BE270+'[1]FAR No. 1.A (Detailed)'!BE347+'[1]FAR No. 1.A (Detailed)'!BE424+'[1]FAR No. 1.A (Detailed)'!BE501+'[1]FAR No. 1.A (Detailed)'!BE605+'[1]FAR No. 1.A (Detailed)'!BE693+'[1]FAR No. 1.A (Detailed)'!BE771+'[1]FAR No. 1.A (Detailed)'!BE849</f>
        <v>0</v>
      </c>
      <c r="V221" s="918">
        <f t="shared" si="45"/>
        <v>19000</v>
      </c>
      <c r="W221" s="918">
        <f t="shared" si="46"/>
        <v>0</v>
      </c>
      <c r="X221" s="918">
        <f t="shared" si="47"/>
        <v>0</v>
      </c>
      <c r="Y221" s="919">
        <f t="shared" si="48"/>
        <v>0</v>
      </c>
      <c r="Z221" s="920"/>
    </row>
    <row r="222" spans="2:26" s="856" customFormat="1">
      <c r="B222" s="927" t="s">
        <v>462</v>
      </c>
      <c r="C222" s="915"/>
      <c r="D222" s="916"/>
      <c r="E222" s="955"/>
      <c r="F222" s="956"/>
      <c r="G222" s="956"/>
      <c r="H222" s="956"/>
      <c r="I222" s="956"/>
      <c r="J222" s="956"/>
      <c r="K222" s="956"/>
      <c r="L222" s="918"/>
      <c r="M222" s="957"/>
      <c r="N222" s="957"/>
      <c r="O222" s="957"/>
      <c r="P222" s="957"/>
      <c r="Q222" s="918"/>
      <c r="R222" s="957"/>
      <c r="S222" s="957"/>
      <c r="T222" s="957"/>
      <c r="U222" s="957"/>
      <c r="V222" s="918"/>
      <c r="W222" s="918"/>
      <c r="X222" s="918"/>
      <c r="Y222" s="919"/>
      <c r="Z222" s="920"/>
    </row>
    <row r="223" spans="2:26" s="856" customFormat="1">
      <c r="B223" s="926"/>
      <c r="C223" s="611" t="s">
        <v>994</v>
      </c>
      <c r="D223" s="916" t="s">
        <v>995</v>
      </c>
      <c r="E223" s="955">
        <f>'[1]FAR No. 1.A (Detailed)'!E195+'[1]FAR No. 1.A (Detailed)'!E272+'[1]FAR No. 1.A (Detailed)'!E349+'[1]FAR No. 1.A (Detailed)'!E426+'[1]FAR No. 1.A (Detailed)'!E503+'[1]FAR No. 1.A (Detailed)'!E607+'[1]FAR No. 1.A (Detailed)'!E695+'[1]FAR No. 1.A (Detailed)'!E773+'[1]FAR No. 1.A (Detailed)'!E851</f>
        <v>0</v>
      </c>
      <c r="F223" s="956">
        <f>'[1]FAR No. 1.A (Detailed)'!F195+'[1]FAR No. 1.A (Detailed)'!F272+'[1]FAR No. 1.A (Detailed)'!F349+'[1]FAR No. 1.A (Detailed)'!F426+'[1]FAR No. 1.A (Detailed)'!F503+'[1]FAR No. 1.A (Detailed)'!F607+'[1]FAR No. 1.A (Detailed)'!F695+'[1]FAR No. 1.A (Detailed)'!F773+'[1]FAR No. 1.A (Detailed)'!F851</f>
        <v>0</v>
      </c>
      <c r="G223" s="956">
        <f t="shared" si="42"/>
        <v>0</v>
      </c>
      <c r="H223" s="956">
        <f>'[1]FAR No. 1.A (Detailed)'!T195+'[1]FAR No. 1.A (Detailed)'!T272+'[1]FAR No. 1.A (Detailed)'!T349+'[1]FAR No. 1.A (Detailed)'!T426+'[1]FAR No. 1.A (Detailed)'!T503+'[1]FAR No. 1.A (Detailed)'!T607+'[1]FAR No. 1.A (Detailed)'!T695+'[1]FAR No. 1.A (Detailed)'!T773+'[1]FAR No. 1.A (Detailed)'!T851</f>
        <v>0</v>
      </c>
      <c r="I223" s="956">
        <f>'[1]FAR No. 1.A (Detailed)'!U195+'[1]FAR No. 1.A (Detailed)'!U272+'[1]FAR No. 1.A (Detailed)'!U349+'[1]FAR No. 1.A (Detailed)'!U426+'[1]FAR No. 1.A (Detailed)'!U503+'[1]FAR No. 1.A (Detailed)'!U607+'[1]FAR No. 1.A (Detailed)'!U695+'[1]FAR No. 1.A (Detailed)'!U773+'[1]FAR No. 1.A (Detailed)'!U851</f>
        <v>0</v>
      </c>
      <c r="J223" s="956">
        <f>'[1]FAR No. 1.A (Detailed)'!V195+'[1]FAR No. 1.A (Detailed)'!V272+'[1]FAR No. 1.A (Detailed)'!V349+'[1]FAR No. 1.A (Detailed)'!V426+'[1]FAR No. 1.A (Detailed)'!V503+'[1]FAR No. 1.A (Detailed)'!V607+'[1]FAR No. 1.A (Detailed)'!V695+'[1]FAR No. 1.A (Detailed)'!V773+'[1]FAR No. 1.A (Detailed)'!V851</f>
        <v>0</v>
      </c>
      <c r="K223" s="956">
        <f>'[1]FAR No. 1.A (Detailed)'!W103+'[1]FAR No. 1.A (Detailed)'!W195+'[1]FAR No. 1.A (Detailed)'!W272+'[1]FAR No. 1.A (Detailed)'!W349+'[1]FAR No. 1.A (Detailed)'!W426+'[1]FAR No. 1.A (Detailed)'!W503+'[1]FAR No. 1.A (Detailed)'!W607+'[1]FAR No. 1.A (Detailed)'!W695+'[1]FAR No. 1.A (Detailed)'!W773+'[1]FAR No. 1.A (Detailed)'!W851</f>
        <v>0</v>
      </c>
      <c r="L223" s="918">
        <f t="shared" si="43"/>
        <v>0</v>
      </c>
      <c r="M223" s="957">
        <f>'[1]FAR No. 1.A (Detailed)'!AB195+'[1]FAR No. 1.A (Detailed)'!AB272+'[1]FAR No. 1.A (Detailed)'!AB349+'[1]FAR No. 1.A (Detailed)'!AB426+'[1]FAR No. 1.A (Detailed)'!AB503+'[1]FAR No. 1.A (Detailed)'!AB607+'[1]FAR No. 1.A (Detailed)'!AB695+'[1]FAR No. 1.A (Detailed)'!AB773+'[1]FAR No. 1.A (Detailed)'!AB851</f>
        <v>0</v>
      </c>
      <c r="N223" s="957">
        <f>'[1]FAR No. 1.A (Detailed)'!AF195+'[1]FAR No. 1.A (Detailed)'!AF272+'[1]FAR No. 1.A (Detailed)'!AF349+'[1]FAR No. 1.A (Detailed)'!AF426+'[1]FAR No. 1.A (Detailed)'!AF503+'[1]FAR No. 1.A (Detailed)'!AF607+'[1]FAR No. 1.A (Detailed)'!AF695+'[1]FAR No. 1.A (Detailed)'!AF773+'[1]FAR No. 1.A (Detailed)'!AF851</f>
        <v>0</v>
      </c>
      <c r="O223" s="957">
        <f>'[1]FAR No. 1.A (Detailed)'!AJ195+'[1]FAR No. 1.A (Detailed)'!AJ272+'[1]FAR No. 1.A (Detailed)'!AJ349+'[1]FAR No. 1.A (Detailed)'!AJ426+'[1]FAR No. 1.A (Detailed)'!AJ503+'[1]FAR No. 1.A (Detailed)'!AJ607+'[1]FAR No. 1.A (Detailed)'!AJ695+'[1]FAR No. 1.A (Detailed)'!AJ773+'[1]FAR No. 1.A (Detailed)'!AJ851</f>
        <v>0</v>
      </c>
      <c r="P223" s="957">
        <f>'[1]FAR No. 1.A (Detailed)'!AN195+'[1]FAR No. 1.A (Detailed)'!AN272+'[1]FAR No. 1.A (Detailed)'!AN349+'[1]FAR No. 1.A (Detailed)'!AN426+'[1]FAR No. 1.A (Detailed)'!AN503+'[1]FAR No. 1.A (Detailed)'!AN607+'[1]FAR No. 1.A (Detailed)'!AN695+'[1]FAR No. 1.A (Detailed)'!AN773+'[1]FAR No. 1.A (Detailed)'!AN851</f>
        <v>0</v>
      </c>
      <c r="Q223" s="918">
        <f t="shared" si="44"/>
        <v>0</v>
      </c>
      <c r="R223" s="957">
        <f>'[1]FAR No. 1.A (Detailed)'!AS195+'[1]FAR No. 1.A (Detailed)'!AS272+'[1]FAR No. 1.A (Detailed)'!AS349+'[1]FAR No. 1.A (Detailed)'!AS426+'[1]FAR No. 1.A (Detailed)'!AS503+'[1]FAR No. 1.A (Detailed)'!AS607+'[1]FAR No. 1.A (Detailed)'!AS695+'[1]FAR No. 1.A (Detailed)'!AS773+'[1]FAR No. 1.A (Detailed)'!AS851</f>
        <v>0</v>
      </c>
      <c r="S223" s="957">
        <f>'[1]FAR No. 1.A (Detailed)'!AW195+'[1]FAR No. 1.A (Detailed)'!AW272+'[1]FAR No. 1.A (Detailed)'!AW349+'[1]FAR No. 1.A (Detailed)'!AW426+'[1]FAR No. 1.A (Detailed)'!AW503+'[1]FAR No. 1.A (Detailed)'!AW607+'[1]FAR No. 1.A (Detailed)'!AW695+'[1]FAR No. 1.A (Detailed)'!AW773+'[1]FAR No. 1.A (Detailed)'!AW851</f>
        <v>0</v>
      </c>
      <c r="T223" s="957">
        <f>'[1]FAR No. 1.A (Detailed)'!BA195+'[1]FAR No. 1.A (Detailed)'!BA272+'[1]FAR No. 1.A (Detailed)'!BA349+'[1]FAR No. 1.A (Detailed)'!BA426+'[1]FAR No. 1.A (Detailed)'!BA503+'[1]FAR No. 1.A (Detailed)'!BA607+'[1]FAR No. 1.A (Detailed)'!BA695+'[1]FAR No. 1.A (Detailed)'!BA773+'[1]FAR No. 1.A (Detailed)'!BA851</f>
        <v>0</v>
      </c>
      <c r="U223" s="957">
        <f>'[1]FAR No. 1.A (Detailed)'!BE195+'[1]FAR No. 1.A (Detailed)'!BE272+'[1]FAR No. 1.A (Detailed)'!BE349+'[1]FAR No. 1.A (Detailed)'!BE426+'[1]FAR No. 1.A (Detailed)'!BE503+'[1]FAR No. 1.A (Detailed)'!BE607+'[1]FAR No. 1.A (Detailed)'!BE695+'[1]FAR No. 1.A (Detailed)'!BE773+'[1]FAR No. 1.A (Detailed)'!BE851</f>
        <v>0</v>
      </c>
      <c r="V223" s="918">
        <f t="shared" si="45"/>
        <v>0</v>
      </c>
      <c r="W223" s="918">
        <f t="shared" si="46"/>
        <v>0</v>
      </c>
      <c r="X223" s="918">
        <f t="shared" si="47"/>
        <v>0</v>
      </c>
      <c r="Y223" s="919">
        <f t="shared" si="48"/>
        <v>0</v>
      </c>
      <c r="Z223" s="920"/>
    </row>
    <row r="224" spans="2:26" s="856" customFormat="1">
      <c r="B224" s="925"/>
      <c r="C224" s="915" t="s">
        <v>468</v>
      </c>
      <c r="D224" s="916" t="s">
        <v>996</v>
      </c>
      <c r="E224" s="955">
        <f>'[1]FAR No. 1.A (Detailed)'!E196+'[1]FAR No. 1.A (Detailed)'!E273+'[1]FAR No. 1.A (Detailed)'!E350+'[1]FAR No. 1.A (Detailed)'!E427+'[1]FAR No. 1.A (Detailed)'!E504+'[1]FAR No. 1.A (Detailed)'!E608+'[1]FAR No. 1.A (Detailed)'!E696+'[1]FAR No. 1.A (Detailed)'!E774+'[1]FAR No. 1.A (Detailed)'!E852</f>
        <v>5000</v>
      </c>
      <c r="F224" s="956">
        <f>'[1]FAR No. 1.A (Detailed)'!F196+'[1]FAR No. 1.A (Detailed)'!F273+'[1]FAR No. 1.A (Detailed)'!F350+'[1]FAR No. 1.A (Detailed)'!F427+'[1]FAR No. 1.A (Detailed)'!F504+'[1]FAR No. 1.A (Detailed)'!F608+'[1]FAR No. 1.A (Detailed)'!F696+'[1]FAR No. 1.A (Detailed)'!F774+'[1]FAR No. 1.A (Detailed)'!F852</f>
        <v>0</v>
      </c>
      <c r="G224" s="956">
        <f t="shared" si="42"/>
        <v>5000</v>
      </c>
      <c r="H224" s="956">
        <f>'[1]FAR No. 1.A (Detailed)'!T196+'[1]FAR No. 1.A (Detailed)'!T273+'[1]FAR No. 1.A (Detailed)'!T350+'[1]FAR No. 1.A (Detailed)'!T427+'[1]FAR No. 1.A (Detailed)'!T504+'[1]FAR No. 1.A (Detailed)'!T608+'[1]FAR No. 1.A (Detailed)'!T696+'[1]FAR No. 1.A (Detailed)'!T774+'[1]FAR No. 1.A (Detailed)'!T852</f>
        <v>5000</v>
      </c>
      <c r="I224" s="956">
        <f>'[1]FAR No. 1.A (Detailed)'!U196+'[1]FAR No. 1.A (Detailed)'!U273+'[1]FAR No. 1.A (Detailed)'!U350+'[1]FAR No. 1.A (Detailed)'!U427+'[1]FAR No. 1.A (Detailed)'!U504+'[1]FAR No. 1.A (Detailed)'!U608+'[1]FAR No. 1.A (Detailed)'!U696+'[1]FAR No. 1.A (Detailed)'!U774+'[1]FAR No. 1.A (Detailed)'!U852</f>
        <v>0</v>
      </c>
      <c r="J224" s="956">
        <f>'[1]FAR No. 1.A (Detailed)'!V196+'[1]FAR No. 1.A (Detailed)'!V273+'[1]FAR No. 1.A (Detailed)'!V350+'[1]FAR No. 1.A (Detailed)'!V427+'[1]FAR No. 1.A (Detailed)'!V504+'[1]FAR No. 1.A (Detailed)'!V608+'[1]FAR No. 1.A (Detailed)'!V696+'[1]FAR No. 1.A (Detailed)'!V774+'[1]FAR No. 1.A (Detailed)'!V852</f>
        <v>0</v>
      </c>
      <c r="K224" s="956">
        <f>'[1]FAR No. 1.A (Detailed)'!W104+'[1]FAR No. 1.A (Detailed)'!W196+'[1]FAR No. 1.A (Detailed)'!W273+'[1]FAR No. 1.A (Detailed)'!W350+'[1]FAR No. 1.A (Detailed)'!W427+'[1]FAR No. 1.A (Detailed)'!W504+'[1]FAR No. 1.A (Detailed)'!W608+'[1]FAR No. 1.A (Detailed)'!W696+'[1]FAR No. 1.A (Detailed)'!W774+'[1]FAR No. 1.A (Detailed)'!W852</f>
        <v>0</v>
      </c>
      <c r="L224" s="918">
        <f t="shared" si="43"/>
        <v>5000</v>
      </c>
      <c r="M224" s="957">
        <f>'[1]FAR No. 1.A (Detailed)'!AB196+'[1]FAR No. 1.A (Detailed)'!AB273+'[1]FAR No. 1.A (Detailed)'!AB350+'[1]FAR No. 1.A (Detailed)'!AB427+'[1]FAR No. 1.A (Detailed)'!AB504+'[1]FAR No. 1.A (Detailed)'!AB608+'[1]FAR No. 1.A (Detailed)'!AB696+'[1]FAR No. 1.A (Detailed)'!AB774+'[1]FAR No. 1.A (Detailed)'!AB852</f>
        <v>0</v>
      </c>
      <c r="N224" s="957">
        <f>'[1]FAR No. 1.A (Detailed)'!AF196+'[1]FAR No. 1.A (Detailed)'!AF273+'[1]FAR No. 1.A (Detailed)'!AF350+'[1]FAR No. 1.A (Detailed)'!AF427+'[1]FAR No. 1.A (Detailed)'!AF504+'[1]FAR No. 1.A (Detailed)'!AF608+'[1]FAR No. 1.A (Detailed)'!AF696+'[1]FAR No. 1.A (Detailed)'!AF774+'[1]FAR No. 1.A (Detailed)'!AF852</f>
        <v>5000</v>
      </c>
      <c r="O224" s="957">
        <f>'[1]FAR No. 1.A (Detailed)'!AJ196+'[1]FAR No. 1.A (Detailed)'!AJ273+'[1]FAR No. 1.A (Detailed)'!AJ350+'[1]FAR No. 1.A (Detailed)'!AJ427+'[1]FAR No. 1.A (Detailed)'!AJ504+'[1]FAR No. 1.A (Detailed)'!AJ608+'[1]FAR No. 1.A (Detailed)'!AJ696+'[1]FAR No. 1.A (Detailed)'!AJ774+'[1]FAR No. 1.A (Detailed)'!AJ852</f>
        <v>0</v>
      </c>
      <c r="P224" s="957">
        <f>'[1]FAR No. 1.A (Detailed)'!AN196+'[1]FAR No. 1.A (Detailed)'!AN273+'[1]FAR No. 1.A (Detailed)'!AN350+'[1]FAR No. 1.A (Detailed)'!AN427+'[1]FAR No. 1.A (Detailed)'!AN504+'[1]FAR No. 1.A (Detailed)'!AN608+'[1]FAR No. 1.A (Detailed)'!AN696+'[1]FAR No. 1.A (Detailed)'!AN774+'[1]FAR No. 1.A (Detailed)'!AN852</f>
        <v>0</v>
      </c>
      <c r="Q224" s="918">
        <f t="shared" si="44"/>
        <v>5000</v>
      </c>
      <c r="R224" s="957">
        <f>'[1]FAR No. 1.A (Detailed)'!AS196+'[1]FAR No. 1.A (Detailed)'!AS273+'[1]FAR No. 1.A (Detailed)'!AS350+'[1]FAR No. 1.A (Detailed)'!AS427+'[1]FAR No. 1.A (Detailed)'!AS504+'[1]FAR No. 1.A (Detailed)'!AS608+'[1]FAR No. 1.A (Detailed)'!AS696+'[1]FAR No. 1.A (Detailed)'!AS774+'[1]FAR No. 1.A (Detailed)'!AS852</f>
        <v>0</v>
      </c>
      <c r="S224" s="957">
        <f>'[1]FAR No. 1.A (Detailed)'!AW196+'[1]FAR No. 1.A (Detailed)'!AW273+'[1]FAR No. 1.A (Detailed)'!AW350+'[1]FAR No. 1.A (Detailed)'!AW427+'[1]FAR No. 1.A (Detailed)'!AW504+'[1]FAR No. 1.A (Detailed)'!AW608+'[1]FAR No. 1.A (Detailed)'!AW696+'[1]FAR No. 1.A (Detailed)'!AW774+'[1]FAR No. 1.A (Detailed)'!AW852</f>
        <v>5000</v>
      </c>
      <c r="T224" s="957">
        <f>'[1]FAR No. 1.A (Detailed)'!BA196+'[1]FAR No. 1.A (Detailed)'!BA273+'[1]FAR No. 1.A (Detailed)'!BA350+'[1]FAR No. 1.A (Detailed)'!BA427+'[1]FAR No. 1.A (Detailed)'!BA504+'[1]FAR No. 1.A (Detailed)'!BA608+'[1]FAR No. 1.A (Detailed)'!BA696+'[1]FAR No. 1.A (Detailed)'!BA774+'[1]FAR No. 1.A (Detailed)'!BA852</f>
        <v>0</v>
      </c>
      <c r="U224" s="957">
        <f>'[1]FAR No. 1.A (Detailed)'!BE196+'[1]FAR No. 1.A (Detailed)'!BE273+'[1]FAR No. 1.A (Detailed)'!BE350+'[1]FAR No. 1.A (Detailed)'!BE427+'[1]FAR No. 1.A (Detailed)'!BE504+'[1]FAR No. 1.A (Detailed)'!BE608+'[1]FAR No. 1.A (Detailed)'!BE696+'[1]FAR No. 1.A (Detailed)'!BE774+'[1]FAR No. 1.A (Detailed)'!BE852</f>
        <v>0</v>
      </c>
      <c r="V224" s="918">
        <f t="shared" si="45"/>
        <v>5000</v>
      </c>
      <c r="W224" s="918">
        <f t="shared" si="46"/>
        <v>0</v>
      </c>
      <c r="X224" s="918">
        <f t="shared" si="47"/>
        <v>0</v>
      </c>
      <c r="Y224" s="919">
        <f t="shared" si="48"/>
        <v>0</v>
      </c>
      <c r="Z224" s="920"/>
    </row>
    <row r="225" spans="2:26" s="856" customFormat="1">
      <c r="B225" s="926"/>
      <c r="C225" s="611" t="s">
        <v>470</v>
      </c>
      <c r="D225" s="916" t="s">
        <v>997</v>
      </c>
      <c r="E225" s="955">
        <f>'[1]FAR No. 1.A (Detailed)'!E197+'[1]FAR No. 1.A (Detailed)'!E274+'[1]FAR No. 1.A (Detailed)'!E351+'[1]FAR No. 1.A (Detailed)'!E428+'[1]FAR No. 1.A (Detailed)'!E505+'[1]FAR No. 1.A (Detailed)'!E609+'[1]FAR No. 1.A (Detailed)'!E697+'[1]FAR No. 1.A (Detailed)'!E775+'[1]FAR No. 1.A (Detailed)'!E853</f>
        <v>0</v>
      </c>
      <c r="F225" s="956">
        <f>'[1]FAR No. 1.A (Detailed)'!F197+'[1]FAR No. 1.A (Detailed)'!F274+'[1]FAR No. 1.A (Detailed)'!F351+'[1]FAR No. 1.A (Detailed)'!F428+'[1]FAR No. 1.A (Detailed)'!F505+'[1]FAR No. 1.A (Detailed)'!F609+'[1]FAR No. 1.A (Detailed)'!F697+'[1]FAR No. 1.A (Detailed)'!F775+'[1]FAR No. 1.A (Detailed)'!F853</f>
        <v>0</v>
      </c>
      <c r="G225" s="956">
        <f t="shared" si="42"/>
        <v>0</v>
      </c>
      <c r="H225" s="956">
        <f>'[1]FAR No. 1.A (Detailed)'!T197+'[1]FAR No. 1.A (Detailed)'!T274+'[1]FAR No. 1.A (Detailed)'!T351+'[1]FAR No. 1.A (Detailed)'!T428+'[1]FAR No. 1.A (Detailed)'!T505+'[1]FAR No. 1.A (Detailed)'!T609+'[1]FAR No. 1.A (Detailed)'!T697+'[1]FAR No. 1.A (Detailed)'!T775+'[1]FAR No. 1.A (Detailed)'!T853</f>
        <v>0</v>
      </c>
      <c r="I225" s="956">
        <f>'[1]FAR No. 1.A (Detailed)'!U197+'[1]FAR No. 1.A (Detailed)'!U274+'[1]FAR No. 1.A (Detailed)'!U351+'[1]FAR No. 1.A (Detailed)'!U428+'[1]FAR No. 1.A (Detailed)'!U505+'[1]FAR No. 1.A (Detailed)'!U609+'[1]FAR No. 1.A (Detailed)'!U697+'[1]FAR No. 1.A (Detailed)'!U775+'[1]FAR No. 1.A (Detailed)'!U853</f>
        <v>0</v>
      </c>
      <c r="J225" s="956">
        <f>'[1]FAR No. 1.A (Detailed)'!V197+'[1]FAR No. 1.A (Detailed)'!V274+'[1]FAR No. 1.A (Detailed)'!V351+'[1]FAR No. 1.A (Detailed)'!V428+'[1]FAR No. 1.A (Detailed)'!V505+'[1]FAR No. 1.A (Detailed)'!V609+'[1]FAR No. 1.A (Detailed)'!V697+'[1]FAR No. 1.A (Detailed)'!V775+'[1]FAR No. 1.A (Detailed)'!V853</f>
        <v>0</v>
      </c>
      <c r="K225" s="956">
        <f>'[1]FAR No. 1.A (Detailed)'!W105+'[1]FAR No. 1.A (Detailed)'!W197+'[1]FAR No. 1.A (Detailed)'!W274+'[1]FAR No. 1.A (Detailed)'!W351+'[1]FAR No. 1.A (Detailed)'!W428+'[1]FAR No. 1.A (Detailed)'!W505+'[1]FAR No. 1.A (Detailed)'!W609+'[1]FAR No. 1.A (Detailed)'!W697+'[1]FAR No. 1.A (Detailed)'!W775+'[1]FAR No. 1.A (Detailed)'!W853</f>
        <v>0</v>
      </c>
      <c r="L225" s="918">
        <f t="shared" si="43"/>
        <v>0</v>
      </c>
      <c r="M225" s="957">
        <f>'[1]FAR No. 1.A (Detailed)'!AB197+'[1]FAR No. 1.A (Detailed)'!AB274+'[1]FAR No. 1.A (Detailed)'!AB351+'[1]FAR No. 1.A (Detailed)'!AB428+'[1]FAR No. 1.A (Detailed)'!AB505+'[1]FAR No. 1.A (Detailed)'!AB609+'[1]FAR No. 1.A (Detailed)'!AB697+'[1]FAR No. 1.A (Detailed)'!AB775+'[1]FAR No. 1.A (Detailed)'!AB853</f>
        <v>0</v>
      </c>
      <c r="N225" s="957">
        <f>'[1]FAR No. 1.A (Detailed)'!AF197+'[1]FAR No. 1.A (Detailed)'!AF274+'[1]FAR No. 1.A (Detailed)'!AF351+'[1]FAR No. 1.A (Detailed)'!AF428+'[1]FAR No. 1.A (Detailed)'!AF505+'[1]FAR No. 1.A (Detailed)'!AF609+'[1]FAR No. 1.A (Detailed)'!AF697+'[1]FAR No. 1.A (Detailed)'!AF775+'[1]FAR No. 1.A (Detailed)'!AF853</f>
        <v>0</v>
      </c>
      <c r="O225" s="957">
        <f>'[1]FAR No. 1.A (Detailed)'!AJ197+'[1]FAR No. 1.A (Detailed)'!AJ274+'[1]FAR No. 1.A (Detailed)'!AJ351+'[1]FAR No. 1.A (Detailed)'!AJ428+'[1]FAR No. 1.A (Detailed)'!AJ505+'[1]FAR No. 1.A (Detailed)'!AJ609+'[1]FAR No. 1.A (Detailed)'!AJ697+'[1]FAR No. 1.A (Detailed)'!AJ775+'[1]FAR No. 1.A (Detailed)'!AJ853</f>
        <v>0</v>
      </c>
      <c r="P225" s="957">
        <f>'[1]FAR No. 1.A (Detailed)'!AN197+'[1]FAR No. 1.A (Detailed)'!AN274+'[1]FAR No. 1.A (Detailed)'!AN351+'[1]FAR No. 1.A (Detailed)'!AN428+'[1]FAR No. 1.A (Detailed)'!AN505+'[1]FAR No. 1.A (Detailed)'!AN609+'[1]FAR No. 1.A (Detailed)'!AN697+'[1]FAR No. 1.A (Detailed)'!AN775+'[1]FAR No. 1.A (Detailed)'!AN853</f>
        <v>0</v>
      </c>
      <c r="Q225" s="918">
        <f t="shared" si="44"/>
        <v>0</v>
      </c>
      <c r="R225" s="957">
        <f>'[1]FAR No. 1.A (Detailed)'!AS197+'[1]FAR No. 1.A (Detailed)'!AS274+'[1]FAR No. 1.A (Detailed)'!AS351+'[1]FAR No. 1.A (Detailed)'!AS428+'[1]FAR No. 1.A (Detailed)'!AS505+'[1]FAR No. 1.A (Detailed)'!AS609+'[1]FAR No. 1.A (Detailed)'!AS697+'[1]FAR No. 1.A (Detailed)'!AS775+'[1]FAR No. 1.A (Detailed)'!AS853</f>
        <v>0</v>
      </c>
      <c r="S225" s="957">
        <f>'[1]FAR No. 1.A (Detailed)'!AW197+'[1]FAR No. 1.A (Detailed)'!AW274+'[1]FAR No. 1.A (Detailed)'!AW351+'[1]FAR No. 1.A (Detailed)'!AW428+'[1]FAR No. 1.A (Detailed)'!AW505+'[1]FAR No. 1.A (Detailed)'!AW609+'[1]FAR No. 1.A (Detailed)'!AW697+'[1]FAR No. 1.A (Detailed)'!AW775+'[1]FAR No. 1.A (Detailed)'!AW853</f>
        <v>0</v>
      </c>
      <c r="T225" s="957">
        <f>'[1]FAR No. 1.A (Detailed)'!BA197+'[1]FAR No. 1.A (Detailed)'!BA274+'[1]FAR No. 1.A (Detailed)'!BA351+'[1]FAR No. 1.A (Detailed)'!BA428+'[1]FAR No. 1.A (Detailed)'!BA505+'[1]FAR No. 1.A (Detailed)'!BA609+'[1]FAR No. 1.A (Detailed)'!BA697+'[1]FAR No. 1.A (Detailed)'!BA775+'[1]FAR No. 1.A (Detailed)'!BA853</f>
        <v>0</v>
      </c>
      <c r="U225" s="957">
        <f>'[1]FAR No. 1.A (Detailed)'!BE197+'[1]FAR No. 1.A (Detailed)'!BE274+'[1]FAR No. 1.A (Detailed)'!BE351+'[1]FAR No. 1.A (Detailed)'!BE428+'[1]FAR No. 1.A (Detailed)'!BE505+'[1]FAR No. 1.A (Detailed)'!BE609+'[1]FAR No. 1.A (Detailed)'!BE697+'[1]FAR No. 1.A (Detailed)'!BE775+'[1]FAR No. 1.A (Detailed)'!BE853</f>
        <v>0</v>
      </c>
      <c r="V225" s="918">
        <f t="shared" si="45"/>
        <v>0</v>
      </c>
      <c r="W225" s="918">
        <f t="shared" si="46"/>
        <v>0</v>
      </c>
      <c r="X225" s="918">
        <f t="shared" si="47"/>
        <v>0</v>
      </c>
      <c r="Y225" s="919">
        <f t="shared" si="48"/>
        <v>0</v>
      </c>
      <c r="Z225" s="920"/>
    </row>
    <row r="226" spans="2:26" s="856" customFormat="1">
      <c r="B226" s="927" t="s">
        <v>998</v>
      </c>
      <c r="C226" s="915"/>
      <c r="D226" s="916"/>
      <c r="E226" s="955"/>
      <c r="F226" s="956"/>
      <c r="G226" s="956"/>
      <c r="H226" s="956"/>
      <c r="I226" s="956"/>
      <c r="J226" s="956"/>
      <c r="K226" s="956"/>
      <c r="L226" s="918"/>
      <c r="M226" s="957"/>
      <c r="N226" s="957"/>
      <c r="O226" s="957"/>
      <c r="P226" s="957"/>
      <c r="Q226" s="918"/>
      <c r="R226" s="957"/>
      <c r="S226" s="957"/>
      <c r="T226" s="957"/>
      <c r="U226" s="957"/>
      <c r="V226" s="918"/>
      <c r="W226" s="918"/>
      <c r="X226" s="918"/>
      <c r="Y226" s="919"/>
      <c r="Z226" s="920"/>
    </row>
    <row r="227" spans="2:26" s="856" customFormat="1">
      <c r="B227" s="926"/>
      <c r="C227" s="611" t="s">
        <v>475</v>
      </c>
      <c r="D227" s="916" t="s">
        <v>999</v>
      </c>
      <c r="E227" s="955">
        <f>'[1]FAR No. 1.A (Detailed)'!E199+'[1]FAR No. 1.A (Detailed)'!E276+'[1]FAR No. 1.A (Detailed)'!E353+'[1]FAR No. 1.A (Detailed)'!E430+'[1]FAR No. 1.A (Detailed)'!E507+'[1]FAR No. 1.A (Detailed)'!E611+'[1]FAR No. 1.A (Detailed)'!E699+'[1]FAR No. 1.A (Detailed)'!E777+'[1]FAR No. 1.A (Detailed)'!E855</f>
        <v>0</v>
      </c>
      <c r="F227" s="956">
        <f>'[1]FAR No. 1.A (Detailed)'!F199+'[1]FAR No. 1.A (Detailed)'!F276+'[1]FAR No. 1.A (Detailed)'!F353+'[1]FAR No. 1.A (Detailed)'!F430+'[1]FAR No. 1.A (Detailed)'!F507+'[1]FAR No. 1.A (Detailed)'!F611+'[1]FAR No. 1.A (Detailed)'!F699+'[1]FAR No. 1.A (Detailed)'!F777+'[1]FAR No. 1.A (Detailed)'!F855</f>
        <v>0</v>
      </c>
      <c r="G227" s="956">
        <f t="shared" si="42"/>
        <v>0</v>
      </c>
      <c r="H227" s="956">
        <f>'[1]FAR No. 1.A (Detailed)'!T199+'[1]FAR No. 1.A (Detailed)'!T276+'[1]FAR No. 1.A (Detailed)'!T353+'[1]FAR No. 1.A (Detailed)'!T430+'[1]FAR No. 1.A (Detailed)'!T507+'[1]FAR No. 1.A (Detailed)'!T611+'[1]FAR No. 1.A (Detailed)'!T699+'[1]FAR No. 1.A (Detailed)'!T777+'[1]FAR No. 1.A (Detailed)'!T855</f>
        <v>0</v>
      </c>
      <c r="I227" s="956">
        <f>'[1]FAR No. 1.A (Detailed)'!U199+'[1]FAR No. 1.A (Detailed)'!U276+'[1]FAR No. 1.A (Detailed)'!U353+'[1]FAR No. 1.A (Detailed)'!U430+'[1]FAR No. 1.A (Detailed)'!U507+'[1]FAR No. 1.A (Detailed)'!U611+'[1]FAR No. 1.A (Detailed)'!U699+'[1]FAR No. 1.A (Detailed)'!U777+'[1]FAR No. 1.A (Detailed)'!U855</f>
        <v>0</v>
      </c>
      <c r="J227" s="956">
        <f>'[1]FAR No. 1.A (Detailed)'!V199+'[1]FAR No. 1.A (Detailed)'!V276+'[1]FAR No. 1.A (Detailed)'!V353+'[1]FAR No. 1.A (Detailed)'!V430+'[1]FAR No. 1.A (Detailed)'!V507+'[1]FAR No. 1.A (Detailed)'!V611+'[1]FAR No. 1.A (Detailed)'!V699+'[1]FAR No. 1.A (Detailed)'!V777+'[1]FAR No. 1.A (Detailed)'!V855</f>
        <v>0</v>
      </c>
      <c r="K227" s="956">
        <f>'[1]FAR No. 1.A (Detailed)'!W107+'[1]FAR No. 1.A (Detailed)'!W199+'[1]FAR No. 1.A (Detailed)'!W276+'[1]FAR No. 1.A (Detailed)'!W353+'[1]FAR No. 1.A (Detailed)'!W430+'[1]FAR No. 1.A (Detailed)'!W507+'[1]FAR No. 1.A (Detailed)'!W611+'[1]FAR No. 1.A (Detailed)'!W699+'[1]FAR No. 1.A (Detailed)'!W777+'[1]FAR No. 1.A (Detailed)'!W855</f>
        <v>0</v>
      </c>
      <c r="L227" s="918">
        <f t="shared" si="43"/>
        <v>0</v>
      </c>
      <c r="M227" s="957">
        <f>'[1]FAR No. 1.A (Detailed)'!AB199+'[1]FAR No. 1.A (Detailed)'!AB276+'[1]FAR No. 1.A (Detailed)'!AB353+'[1]FAR No. 1.A (Detailed)'!AB430+'[1]FAR No. 1.A (Detailed)'!AB507+'[1]FAR No. 1.A (Detailed)'!AB611+'[1]FAR No. 1.A (Detailed)'!AB699+'[1]FAR No. 1.A (Detailed)'!AB777+'[1]FAR No. 1.A (Detailed)'!AB855</f>
        <v>0</v>
      </c>
      <c r="N227" s="957">
        <f>'[1]FAR No. 1.A (Detailed)'!AF199+'[1]FAR No. 1.A (Detailed)'!AF276+'[1]FAR No. 1.A (Detailed)'!AF353+'[1]FAR No. 1.A (Detailed)'!AF430+'[1]FAR No. 1.A (Detailed)'!AF507+'[1]FAR No. 1.A (Detailed)'!AF611+'[1]FAR No. 1.A (Detailed)'!AF699+'[1]FAR No. 1.A (Detailed)'!AF777+'[1]FAR No. 1.A (Detailed)'!AF855</f>
        <v>0</v>
      </c>
      <c r="O227" s="957">
        <f>'[1]FAR No. 1.A (Detailed)'!AJ199+'[1]FAR No. 1.A (Detailed)'!AJ276+'[1]FAR No. 1.A (Detailed)'!AJ353+'[1]FAR No. 1.A (Detailed)'!AJ430+'[1]FAR No. 1.A (Detailed)'!AJ507+'[1]FAR No. 1.A (Detailed)'!AJ611+'[1]FAR No. 1.A (Detailed)'!AJ699+'[1]FAR No. 1.A (Detailed)'!AJ777+'[1]FAR No. 1.A (Detailed)'!AJ855</f>
        <v>0</v>
      </c>
      <c r="P227" s="957">
        <f>'[1]FAR No. 1.A (Detailed)'!AN199+'[1]FAR No. 1.A (Detailed)'!AN276+'[1]FAR No. 1.A (Detailed)'!AN353+'[1]FAR No. 1.A (Detailed)'!AN430+'[1]FAR No. 1.A (Detailed)'!AN507+'[1]FAR No. 1.A (Detailed)'!AN611+'[1]FAR No. 1.A (Detailed)'!AN699+'[1]FAR No. 1.A (Detailed)'!AN777+'[1]FAR No. 1.A (Detailed)'!AN855</f>
        <v>0</v>
      </c>
      <c r="Q227" s="918">
        <f t="shared" si="44"/>
        <v>0</v>
      </c>
      <c r="R227" s="957">
        <f>'[1]FAR No. 1.A (Detailed)'!AS199+'[1]FAR No. 1.A (Detailed)'!AS276+'[1]FAR No. 1.A (Detailed)'!AS353+'[1]FAR No. 1.A (Detailed)'!AS430+'[1]FAR No. 1.A (Detailed)'!AS507+'[1]FAR No. 1.A (Detailed)'!AS611+'[1]FAR No. 1.A (Detailed)'!AS699+'[1]FAR No. 1.A (Detailed)'!AS777+'[1]FAR No. 1.A (Detailed)'!AS855</f>
        <v>0</v>
      </c>
      <c r="S227" s="957">
        <f>'[1]FAR No. 1.A (Detailed)'!AW199+'[1]FAR No. 1.A (Detailed)'!AW276+'[1]FAR No. 1.A (Detailed)'!AW353+'[1]FAR No. 1.A (Detailed)'!AW430+'[1]FAR No. 1.A (Detailed)'!AW507+'[1]FAR No. 1.A (Detailed)'!AW611+'[1]FAR No. 1.A (Detailed)'!AW699+'[1]FAR No. 1.A (Detailed)'!AW777+'[1]FAR No. 1.A (Detailed)'!AW855</f>
        <v>0</v>
      </c>
      <c r="T227" s="957">
        <f>'[1]FAR No. 1.A (Detailed)'!BA199+'[1]FAR No. 1.A (Detailed)'!BA276+'[1]FAR No. 1.A (Detailed)'!BA353+'[1]FAR No. 1.A (Detailed)'!BA430+'[1]FAR No. 1.A (Detailed)'!BA507+'[1]FAR No. 1.A (Detailed)'!BA611+'[1]FAR No. 1.A (Detailed)'!BA699+'[1]FAR No. 1.A (Detailed)'!BA777+'[1]FAR No. 1.A (Detailed)'!BA855</f>
        <v>0</v>
      </c>
      <c r="U227" s="957">
        <f>'[1]FAR No. 1.A (Detailed)'!BE199+'[1]FAR No. 1.A (Detailed)'!BE276+'[1]FAR No. 1.A (Detailed)'!BE353+'[1]FAR No. 1.A (Detailed)'!BE430+'[1]FAR No. 1.A (Detailed)'!BE507+'[1]FAR No. 1.A (Detailed)'!BE611+'[1]FAR No. 1.A (Detailed)'!BE699+'[1]FAR No. 1.A (Detailed)'!BE777+'[1]FAR No. 1.A (Detailed)'!BE855</f>
        <v>0</v>
      </c>
      <c r="V227" s="918">
        <f t="shared" si="45"/>
        <v>0</v>
      </c>
      <c r="W227" s="918">
        <f t="shared" si="46"/>
        <v>0</v>
      </c>
      <c r="X227" s="918">
        <f t="shared" si="47"/>
        <v>0</v>
      </c>
      <c r="Y227" s="919">
        <f t="shared" si="48"/>
        <v>0</v>
      </c>
      <c r="Z227" s="920"/>
    </row>
    <row r="228" spans="2:26" s="856" customFormat="1">
      <c r="B228" s="925"/>
      <c r="C228" s="915" t="s">
        <v>477</v>
      </c>
      <c r="D228" s="916" t="s">
        <v>1000</v>
      </c>
      <c r="E228" s="955">
        <f>'[1]FAR No. 1.A (Detailed)'!E200+'[1]FAR No. 1.A (Detailed)'!E277+'[1]FAR No. 1.A (Detailed)'!E354+'[1]FAR No. 1.A (Detailed)'!E431+'[1]FAR No. 1.A (Detailed)'!E508+'[1]FAR No. 1.A (Detailed)'!E612+'[1]FAR No. 1.A (Detailed)'!E700+'[1]FAR No. 1.A (Detailed)'!E778+'[1]FAR No. 1.A (Detailed)'!E856</f>
        <v>360000</v>
      </c>
      <c r="F228" s="956">
        <f>'[1]FAR No. 1.A (Detailed)'!F200+'[1]FAR No. 1.A (Detailed)'!F277+'[1]FAR No. 1.A (Detailed)'!F354+'[1]FAR No. 1.A (Detailed)'!F431+'[1]FAR No. 1.A (Detailed)'!F508+'[1]FAR No. 1.A (Detailed)'!F612+'[1]FAR No. 1.A (Detailed)'!F700+'[1]FAR No. 1.A (Detailed)'!F778+'[1]FAR No. 1.A (Detailed)'!F856</f>
        <v>0</v>
      </c>
      <c r="G228" s="956">
        <f t="shared" si="42"/>
        <v>360000</v>
      </c>
      <c r="H228" s="956">
        <f>'[1]FAR No. 1.A (Detailed)'!T200+'[1]FAR No. 1.A (Detailed)'!T277+'[1]FAR No. 1.A (Detailed)'!T354+'[1]FAR No. 1.A (Detailed)'!T431+'[1]FAR No. 1.A (Detailed)'!T508+'[1]FAR No. 1.A (Detailed)'!T612+'[1]FAR No. 1.A (Detailed)'!T700+'[1]FAR No. 1.A (Detailed)'!T778+'[1]FAR No. 1.A (Detailed)'!T856</f>
        <v>360000</v>
      </c>
      <c r="I228" s="956">
        <f>'[1]FAR No. 1.A (Detailed)'!U200+'[1]FAR No. 1.A (Detailed)'!U277+'[1]FAR No. 1.A (Detailed)'!U354+'[1]FAR No. 1.A (Detailed)'!U431+'[1]FAR No. 1.A (Detailed)'!U508+'[1]FAR No. 1.A (Detailed)'!U612+'[1]FAR No. 1.A (Detailed)'!U700+'[1]FAR No. 1.A (Detailed)'!U778+'[1]FAR No. 1.A (Detailed)'!U856</f>
        <v>0</v>
      </c>
      <c r="J228" s="956">
        <f>'[1]FAR No. 1.A (Detailed)'!V200+'[1]FAR No. 1.A (Detailed)'!V277+'[1]FAR No. 1.A (Detailed)'!V354+'[1]FAR No. 1.A (Detailed)'!V431+'[1]FAR No. 1.A (Detailed)'!V508+'[1]FAR No. 1.A (Detailed)'!V612+'[1]FAR No. 1.A (Detailed)'!V700+'[1]FAR No. 1.A (Detailed)'!V778+'[1]FAR No. 1.A (Detailed)'!V856</f>
        <v>0</v>
      </c>
      <c r="K228" s="956">
        <f>'[1]FAR No. 1.A (Detailed)'!W108+'[1]FAR No. 1.A (Detailed)'!W200+'[1]FAR No. 1.A (Detailed)'!W277+'[1]FAR No. 1.A (Detailed)'!W354+'[1]FAR No. 1.A (Detailed)'!W431+'[1]FAR No. 1.A (Detailed)'!W508+'[1]FAR No. 1.A (Detailed)'!W612+'[1]FAR No. 1.A (Detailed)'!W700+'[1]FAR No. 1.A (Detailed)'!W778+'[1]FAR No. 1.A (Detailed)'!W856</f>
        <v>0</v>
      </c>
      <c r="L228" s="918">
        <f t="shared" si="43"/>
        <v>360000</v>
      </c>
      <c r="M228" s="957">
        <f>'[1]FAR No. 1.A (Detailed)'!AB200+'[1]FAR No. 1.A (Detailed)'!AB277+'[1]FAR No. 1.A (Detailed)'!AB354+'[1]FAR No. 1.A (Detailed)'!AB431+'[1]FAR No. 1.A (Detailed)'!AB508+'[1]FAR No. 1.A (Detailed)'!AB612+'[1]FAR No. 1.A (Detailed)'!AB700+'[1]FAR No. 1.A (Detailed)'!AB778+'[1]FAR No. 1.A (Detailed)'!AB856</f>
        <v>8320.61</v>
      </c>
      <c r="N228" s="957">
        <f>'[1]FAR No. 1.A (Detailed)'!AF200+'[1]FAR No. 1.A (Detailed)'!AF277+'[1]FAR No. 1.A (Detailed)'!AF354+'[1]FAR No. 1.A (Detailed)'!AF431+'[1]FAR No. 1.A (Detailed)'!AF508+'[1]FAR No. 1.A (Detailed)'!AF612+'[1]FAR No. 1.A (Detailed)'!AF700+'[1]FAR No. 1.A (Detailed)'!AF778+'[1]FAR No. 1.A (Detailed)'!AF856</f>
        <v>331442.5</v>
      </c>
      <c r="O228" s="957">
        <f>'[1]FAR No. 1.A (Detailed)'!AJ200+'[1]FAR No. 1.A (Detailed)'!AJ277+'[1]FAR No. 1.A (Detailed)'!AJ354+'[1]FAR No. 1.A (Detailed)'!AJ431+'[1]FAR No. 1.A (Detailed)'!AJ508+'[1]FAR No. 1.A (Detailed)'!AJ612+'[1]FAR No. 1.A (Detailed)'!AJ700+'[1]FAR No. 1.A (Detailed)'!AJ778+'[1]FAR No. 1.A (Detailed)'!AJ856</f>
        <v>0</v>
      </c>
      <c r="P228" s="957">
        <f>'[1]FAR No. 1.A (Detailed)'!AN200+'[1]FAR No. 1.A (Detailed)'!AN277+'[1]FAR No. 1.A (Detailed)'!AN354+'[1]FAR No. 1.A (Detailed)'!AN431+'[1]FAR No. 1.A (Detailed)'!AN508+'[1]FAR No. 1.A (Detailed)'!AN612+'[1]FAR No. 1.A (Detailed)'!AN700+'[1]FAR No. 1.A (Detailed)'!AN778+'[1]FAR No. 1.A (Detailed)'!AN856</f>
        <v>0</v>
      </c>
      <c r="Q228" s="918">
        <f t="shared" si="44"/>
        <v>339763.11</v>
      </c>
      <c r="R228" s="957">
        <f>'[1]FAR No. 1.A (Detailed)'!AS200+'[1]FAR No. 1.A (Detailed)'!AS277+'[1]FAR No. 1.A (Detailed)'!AS354+'[1]FAR No. 1.A (Detailed)'!AS431+'[1]FAR No. 1.A (Detailed)'!AS508+'[1]FAR No. 1.A (Detailed)'!AS612+'[1]FAR No. 1.A (Detailed)'!AS700+'[1]FAR No. 1.A (Detailed)'!AS778+'[1]FAR No. 1.A (Detailed)'!AS856</f>
        <v>7320.61</v>
      </c>
      <c r="S228" s="957">
        <f>'[1]FAR No. 1.A (Detailed)'!AW200+'[1]FAR No. 1.A (Detailed)'!AW277+'[1]FAR No. 1.A (Detailed)'!AW354+'[1]FAR No. 1.A (Detailed)'!AW431+'[1]FAR No. 1.A (Detailed)'!AW508+'[1]FAR No. 1.A (Detailed)'!AW612+'[1]FAR No. 1.A (Detailed)'!AW700+'[1]FAR No. 1.A (Detailed)'!AW778+'[1]FAR No. 1.A (Detailed)'!AW856</f>
        <v>332442.5</v>
      </c>
      <c r="T228" s="957">
        <f>'[1]FAR No. 1.A (Detailed)'!BA200+'[1]FAR No. 1.A (Detailed)'!BA277+'[1]FAR No. 1.A (Detailed)'!BA354+'[1]FAR No. 1.A (Detailed)'!BA431+'[1]FAR No. 1.A (Detailed)'!BA508+'[1]FAR No. 1.A (Detailed)'!BA612+'[1]FAR No. 1.A (Detailed)'!BA700+'[1]FAR No. 1.A (Detailed)'!BA778+'[1]FAR No. 1.A (Detailed)'!BA856</f>
        <v>0</v>
      </c>
      <c r="U228" s="957">
        <f>'[1]FAR No. 1.A (Detailed)'!BE200+'[1]FAR No. 1.A (Detailed)'!BE277+'[1]FAR No. 1.A (Detailed)'!BE354+'[1]FAR No. 1.A (Detailed)'!BE431+'[1]FAR No. 1.A (Detailed)'!BE508+'[1]FAR No. 1.A (Detailed)'!BE612+'[1]FAR No. 1.A (Detailed)'!BE700+'[1]FAR No. 1.A (Detailed)'!BE778+'[1]FAR No. 1.A (Detailed)'!BE856</f>
        <v>0</v>
      </c>
      <c r="V228" s="918">
        <f t="shared" si="45"/>
        <v>339763.11</v>
      </c>
      <c r="W228" s="918">
        <f t="shared" si="46"/>
        <v>0</v>
      </c>
      <c r="X228" s="918">
        <f t="shared" si="47"/>
        <v>20236.890000000014</v>
      </c>
      <c r="Y228" s="919">
        <f t="shared" si="48"/>
        <v>0</v>
      </c>
      <c r="Z228" s="920"/>
    </row>
    <row r="229" spans="2:26" s="856" customFormat="1">
      <c r="B229" s="926"/>
      <c r="C229" s="611" t="s">
        <v>1001</v>
      </c>
      <c r="D229" s="916" t="s">
        <v>1002</v>
      </c>
      <c r="E229" s="955">
        <f>'[1]FAR No. 1.A (Detailed)'!E201+'[1]FAR No. 1.A (Detailed)'!E278+'[1]FAR No. 1.A (Detailed)'!E355+'[1]FAR No. 1.A (Detailed)'!E432+'[1]FAR No. 1.A (Detailed)'!E509+'[1]FAR No. 1.A (Detailed)'!E613+'[1]FAR No. 1.A (Detailed)'!E701+'[1]FAR No. 1.A (Detailed)'!E779+'[1]FAR No. 1.A (Detailed)'!E857</f>
        <v>0</v>
      </c>
      <c r="F229" s="956">
        <f>'[1]FAR No. 1.A (Detailed)'!F201+'[1]FAR No. 1.A (Detailed)'!F278+'[1]FAR No. 1.A (Detailed)'!F355+'[1]FAR No. 1.A (Detailed)'!F432+'[1]FAR No. 1.A (Detailed)'!F509+'[1]FAR No. 1.A (Detailed)'!F613+'[1]FAR No. 1.A (Detailed)'!F701+'[1]FAR No. 1.A (Detailed)'!F779+'[1]FAR No. 1.A (Detailed)'!F857</f>
        <v>0</v>
      </c>
      <c r="G229" s="956">
        <f t="shared" si="42"/>
        <v>0</v>
      </c>
      <c r="H229" s="956">
        <f>'[1]FAR No. 1.A (Detailed)'!T201+'[1]FAR No. 1.A (Detailed)'!T278+'[1]FAR No. 1.A (Detailed)'!T355+'[1]FAR No. 1.A (Detailed)'!T432+'[1]FAR No. 1.A (Detailed)'!T509+'[1]FAR No. 1.A (Detailed)'!T613+'[1]FAR No. 1.A (Detailed)'!T701+'[1]FAR No. 1.A (Detailed)'!T779+'[1]FAR No. 1.A (Detailed)'!T857</f>
        <v>0</v>
      </c>
      <c r="I229" s="956">
        <f>'[1]FAR No. 1.A (Detailed)'!U201+'[1]FAR No. 1.A (Detailed)'!U278+'[1]FAR No. 1.A (Detailed)'!U355+'[1]FAR No. 1.A (Detailed)'!U432+'[1]FAR No. 1.A (Detailed)'!U509+'[1]FAR No. 1.A (Detailed)'!U613+'[1]FAR No. 1.A (Detailed)'!U701+'[1]FAR No. 1.A (Detailed)'!U779+'[1]FAR No. 1.A (Detailed)'!U857</f>
        <v>0</v>
      </c>
      <c r="J229" s="956">
        <f>'[1]FAR No. 1.A (Detailed)'!V201+'[1]FAR No. 1.A (Detailed)'!V278+'[1]FAR No. 1.A (Detailed)'!V355+'[1]FAR No. 1.A (Detailed)'!V432+'[1]FAR No. 1.A (Detailed)'!V509+'[1]FAR No. 1.A (Detailed)'!V613+'[1]FAR No. 1.A (Detailed)'!V701+'[1]FAR No. 1.A (Detailed)'!V779+'[1]FAR No. 1.A (Detailed)'!V857</f>
        <v>0</v>
      </c>
      <c r="K229" s="956">
        <f>'[1]FAR No. 1.A (Detailed)'!W109+'[1]FAR No. 1.A (Detailed)'!W201+'[1]FAR No. 1.A (Detailed)'!W278+'[1]FAR No. 1.A (Detailed)'!W355+'[1]FAR No. 1.A (Detailed)'!W432+'[1]FAR No. 1.A (Detailed)'!W509+'[1]FAR No. 1.A (Detailed)'!W613+'[1]FAR No. 1.A (Detailed)'!W701+'[1]FAR No. 1.A (Detailed)'!W779+'[1]FAR No. 1.A (Detailed)'!W857</f>
        <v>0</v>
      </c>
      <c r="L229" s="918">
        <f t="shared" si="43"/>
        <v>0</v>
      </c>
      <c r="M229" s="957">
        <f>'[1]FAR No. 1.A (Detailed)'!AB201+'[1]FAR No. 1.A (Detailed)'!AB278+'[1]FAR No. 1.A (Detailed)'!AB355+'[1]FAR No. 1.A (Detailed)'!AB432+'[1]FAR No. 1.A (Detailed)'!AB509+'[1]FAR No. 1.A (Detailed)'!AB613+'[1]FAR No. 1.A (Detailed)'!AB701+'[1]FAR No. 1.A (Detailed)'!AB779+'[1]FAR No. 1.A (Detailed)'!AB857</f>
        <v>0</v>
      </c>
      <c r="N229" s="957">
        <f>'[1]FAR No. 1.A (Detailed)'!AF201+'[1]FAR No. 1.A (Detailed)'!AF278+'[1]FAR No. 1.A (Detailed)'!AF355+'[1]FAR No. 1.A (Detailed)'!AF432+'[1]FAR No. 1.A (Detailed)'!AF509+'[1]FAR No. 1.A (Detailed)'!AF613+'[1]FAR No. 1.A (Detailed)'!AF701+'[1]FAR No. 1.A (Detailed)'!AF779+'[1]FAR No. 1.A (Detailed)'!AF857</f>
        <v>0</v>
      </c>
      <c r="O229" s="957">
        <f>'[1]FAR No. 1.A (Detailed)'!AJ201+'[1]FAR No. 1.A (Detailed)'!AJ278+'[1]FAR No. 1.A (Detailed)'!AJ355+'[1]FAR No. 1.A (Detailed)'!AJ432+'[1]FAR No. 1.A (Detailed)'!AJ509+'[1]FAR No. 1.A (Detailed)'!AJ613+'[1]FAR No. 1.A (Detailed)'!AJ701+'[1]FAR No. 1.A (Detailed)'!AJ779+'[1]FAR No. 1.A (Detailed)'!AJ857</f>
        <v>0</v>
      </c>
      <c r="P229" s="957">
        <f>'[1]FAR No. 1.A (Detailed)'!AN201+'[1]FAR No. 1.A (Detailed)'!AN278+'[1]FAR No. 1.A (Detailed)'!AN355+'[1]FAR No. 1.A (Detailed)'!AN432+'[1]FAR No. 1.A (Detailed)'!AN509+'[1]FAR No. 1.A (Detailed)'!AN613+'[1]FAR No. 1.A (Detailed)'!AN701+'[1]FAR No. 1.A (Detailed)'!AN779+'[1]FAR No. 1.A (Detailed)'!AN857</f>
        <v>0</v>
      </c>
      <c r="Q229" s="918">
        <f t="shared" si="44"/>
        <v>0</v>
      </c>
      <c r="R229" s="957">
        <f>'[1]FAR No. 1.A (Detailed)'!AS201+'[1]FAR No. 1.A (Detailed)'!AS278+'[1]FAR No. 1.A (Detailed)'!AS355+'[1]FAR No. 1.A (Detailed)'!AS432+'[1]FAR No. 1.A (Detailed)'!AS509+'[1]FAR No. 1.A (Detailed)'!AS613+'[1]FAR No. 1.A (Detailed)'!AS701+'[1]FAR No. 1.A (Detailed)'!AS779+'[1]FAR No. 1.A (Detailed)'!AS857</f>
        <v>0</v>
      </c>
      <c r="S229" s="957">
        <f>'[1]FAR No. 1.A (Detailed)'!AW201+'[1]FAR No. 1.A (Detailed)'!AW278+'[1]FAR No. 1.A (Detailed)'!AW355+'[1]FAR No. 1.A (Detailed)'!AW432+'[1]FAR No. 1.A (Detailed)'!AW509+'[1]FAR No. 1.A (Detailed)'!AW613+'[1]FAR No. 1.A (Detailed)'!AW701+'[1]FAR No. 1.A (Detailed)'!AW779+'[1]FAR No. 1.A (Detailed)'!AW857</f>
        <v>0</v>
      </c>
      <c r="T229" s="957">
        <f>'[1]FAR No. 1.A (Detailed)'!BA201+'[1]FAR No. 1.A (Detailed)'!BA278+'[1]FAR No. 1.A (Detailed)'!BA355+'[1]FAR No. 1.A (Detailed)'!BA432+'[1]FAR No. 1.A (Detailed)'!BA509+'[1]FAR No. 1.A (Detailed)'!BA613+'[1]FAR No. 1.A (Detailed)'!BA701+'[1]FAR No. 1.A (Detailed)'!BA779+'[1]FAR No. 1.A (Detailed)'!BA857</f>
        <v>0</v>
      </c>
      <c r="U229" s="957">
        <f>'[1]FAR No. 1.A (Detailed)'!BE201+'[1]FAR No. 1.A (Detailed)'!BE278+'[1]FAR No. 1.A (Detailed)'!BE355+'[1]FAR No. 1.A (Detailed)'!BE432+'[1]FAR No. 1.A (Detailed)'!BE509+'[1]FAR No. 1.A (Detailed)'!BE613+'[1]FAR No. 1.A (Detailed)'!BE701+'[1]FAR No. 1.A (Detailed)'!BE779+'[1]FAR No. 1.A (Detailed)'!BE857</f>
        <v>0</v>
      </c>
      <c r="V229" s="918">
        <f t="shared" si="45"/>
        <v>0</v>
      </c>
      <c r="W229" s="918">
        <f t="shared" si="46"/>
        <v>0</v>
      </c>
      <c r="X229" s="918">
        <f t="shared" si="47"/>
        <v>0</v>
      </c>
      <c r="Y229" s="919">
        <f t="shared" si="48"/>
        <v>0</v>
      </c>
      <c r="Z229" s="920"/>
    </row>
    <row r="230" spans="2:26" s="856" customFormat="1">
      <c r="B230" s="925"/>
      <c r="C230" s="915" t="s">
        <v>481</v>
      </c>
      <c r="D230" s="916" t="s">
        <v>1003</v>
      </c>
      <c r="E230" s="955">
        <f>'[1]FAR No. 1.A (Detailed)'!E202+'[1]FAR No. 1.A (Detailed)'!E279+'[1]FAR No. 1.A (Detailed)'!E356+'[1]FAR No. 1.A (Detailed)'!E433+'[1]FAR No. 1.A (Detailed)'!E510+'[1]FAR No. 1.A (Detailed)'!E614+'[1]FAR No. 1.A (Detailed)'!E702+'[1]FAR No. 1.A (Detailed)'!E780+'[1]FAR No. 1.A (Detailed)'!E858</f>
        <v>0</v>
      </c>
      <c r="F230" s="956">
        <f>'[1]FAR No. 1.A (Detailed)'!F202+'[1]FAR No. 1.A (Detailed)'!F279+'[1]FAR No. 1.A (Detailed)'!F356+'[1]FAR No. 1.A (Detailed)'!F433+'[1]FAR No. 1.A (Detailed)'!F510+'[1]FAR No. 1.A (Detailed)'!F614+'[1]FAR No. 1.A (Detailed)'!F702+'[1]FAR No. 1.A (Detailed)'!F780+'[1]FAR No. 1.A (Detailed)'!F858</f>
        <v>0</v>
      </c>
      <c r="G230" s="956">
        <f t="shared" si="42"/>
        <v>0</v>
      </c>
      <c r="H230" s="956">
        <f>'[1]FAR No. 1.A (Detailed)'!T202+'[1]FAR No. 1.A (Detailed)'!T279+'[1]FAR No. 1.A (Detailed)'!T356+'[1]FAR No. 1.A (Detailed)'!T433+'[1]FAR No. 1.A (Detailed)'!T510+'[1]FAR No. 1.A (Detailed)'!T614+'[1]FAR No. 1.A (Detailed)'!T702+'[1]FAR No. 1.A (Detailed)'!T780+'[1]FAR No. 1.A (Detailed)'!T858</f>
        <v>0</v>
      </c>
      <c r="I230" s="956">
        <f>'[1]FAR No. 1.A (Detailed)'!U202+'[1]FAR No. 1.A (Detailed)'!U279+'[1]FAR No. 1.A (Detailed)'!U356+'[1]FAR No. 1.A (Detailed)'!U433+'[1]FAR No. 1.A (Detailed)'!U510+'[1]FAR No. 1.A (Detailed)'!U614+'[1]FAR No. 1.A (Detailed)'!U702+'[1]FAR No. 1.A (Detailed)'!U780+'[1]FAR No. 1.A (Detailed)'!U858</f>
        <v>0</v>
      </c>
      <c r="J230" s="956">
        <f>'[1]FAR No. 1.A (Detailed)'!V202+'[1]FAR No. 1.A (Detailed)'!V279+'[1]FAR No. 1.A (Detailed)'!V356+'[1]FAR No. 1.A (Detailed)'!V433+'[1]FAR No. 1.A (Detailed)'!V510+'[1]FAR No. 1.A (Detailed)'!V614+'[1]FAR No. 1.A (Detailed)'!V702+'[1]FAR No. 1.A (Detailed)'!V780+'[1]FAR No. 1.A (Detailed)'!V858</f>
        <v>0</v>
      </c>
      <c r="K230" s="956">
        <f>'[1]FAR No. 1.A (Detailed)'!W110+'[1]FAR No. 1.A (Detailed)'!W202+'[1]FAR No. 1.A (Detailed)'!W279+'[1]FAR No. 1.A (Detailed)'!W356+'[1]FAR No. 1.A (Detailed)'!W433+'[1]FAR No. 1.A (Detailed)'!W510+'[1]FAR No. 1.A (Detailed)'!W614+'[1]FAR No. 1.A (Detailed)'!W702+'[1]FAR No. 1.A (Detailed)'!W780+'[1]FAR No. 1.A (Detailed)'!W858</f>
        <v>0</v>
      </c>
      <c r="L230" s="918">
        <f t="shared" si="43"/>
        <v>0</v>
      </c>
      <c r="M230" s="957">
        <f>'[1]FAR No. 1.A (Detailed)'!AB202+'[1]FAR No. 1.A (Detailed)'!AB279+'[1]FAR No. 1.A (Detailed)'!AB356+'[1]FAR No. 1.A (Detailed)'!AB433+'[1]FAR No. 1.A (Detailed)'!AB510+'[1]FAR No. 1.A (Detailed)'!AB614+'[1]FAR No. 1.A (Detailed)'!AB702+'[1]FAR No. 1.A (Detailed)'!AB780+'[1]FAR No. 1.A (Detailed)'!AB858</f>
        <v>0</v>
      </c>
      <c r="N230" s="957">
        <f>'[1]FAR No. 1.A (Detailed)'!AF202+'[1]FAR No. 1.A (Detailed)'!AF279+'[1]FAR No. 1.A (Detailed)'!AF356+'[1]FAR No. 1.A (Detailed)'!AF433+'[1]FAR No. 1.A (Detailed)'!AF510+'[1]FAR No. 1.A (Detailed)'!AF614+'[1]FAR No. 1.A (Detailed)'!AF702+'[1]FAR No. 1.A (Detailed)'!AF780+'[1]FAR No. 1.A (Detailed)'!AF858</f>
        <v>0</v>
      </c>
      <c r="O230" s="957">
        <f>'[1]FAR No. 1.A (Detailed)'!AJ202+'[1]FAR No. 1.A (Detailed)'!AJ279+'[1]FAR No. 1.A (Detailed)'!AJ356+'[1]FAR No. 1.A (Detailed)'!AJ433+'[1]FAR No. 1.A (Detailed)'!AJ510+'[1]FAR No. 1.A (Detailed)'!AJ614+'[1]FAR No. 1.A (Detailed)'!AJ702+'[1]FAR No. 1.A (Detailed)'!AJ780+'[1]FAR No. 1.A (Detailed)'!AJ858</f>
        <v>0</v>
      </c>
      <c r="P230" s="957">
        <f>'[1]FAR No. 1.A (Detailed)'!AN202+'[1]FAR No. 1.A (Detailed)'!AN279+'[1]FAR No. 1.A (Detailed)'!AN356+'[1]FAR No. 1.A (Detailed)'!AN433+'[1]FAR No. 1.A (Detailed)'!AN510+'[1]FAR No. 1.A (Detailed)'!AN614+'[1]FAR No. 1.A (Detailed)'!AN702+'[1]FAR No. 1.A (Detailed)'!AN780+'[1]FAR No. 1.A (Detailed)'!AN858</f>
        <v>0</v>
      </c>
      <c r="Q230" s="918">
        <f t="shared" si="44"/>
        <v>0</v>
      </c>
      <c r="R230" s="957">
        <f>'[1]FAR No. 1.A (Detailed)'!AS202+'[1]FAR No. 1.A (Detailed)'!AS279+'[1]FAR No. 1.A (Detailed)'!AS356+'[1]FAR No. 1.A (Detailed)'!AS433+'[1]FAR No. 1.A (Detailed)'!AS510+'[1]FAR No. 1.A (Detailed)'!AS614+'[1]FAR No. 1.A (Detailed)'!AS702+'[1]FAR No. 1.A (Detailed)'!AS780+'[1]FAR No. 1.A (Detailed)'!AS858</f>
        <v>0</v>
      </c>
      <c r="S230" s="957">
        <f>'[1]FAR No. 1.A (Detailed)'!AW202+'[1]FAR No. 1.A (Detailed)'!AW279+'[1]FAR No. 1.A (Detailed)'!AW356+'[1]FAR No. 1.A (Detailed)'!AW433+'[1]FAR No. 1.A (Detailed)'!AW510+'[1]FAR No. 1.A (Detailed)'!AW614+'[1]FAR No. 1.A (Detailed)'!AW702+'[1]FAR No. 1.A (Detailed)'!AW780+'[1]FAR No. 1.A (Detailed)'!AW858</f>
        <v>0</v>
      </c>
      <c r="T230" s="957">
        <f>'[1]FAR No. 1.A (Detailed)'!BA202+'[1]FAR No. 1.A (Detailed)'!BA279+'[1]FAR No. 1.A (Detailed)'!BA356+'[1]FAR No. 1.A (Detailed)'!BA433+'[1]FAR No. 1.A (Detailed)'!BA510+'[1]FAR No. 1.A (Detailed)'!BA614+'[1]FAR No. 1.A (Detailed)'!BA702+'[1]FAR No. 1.A (Detailed)'!BA780+'[1]FAR No. 1.A (Detailed)'!BA858</f>
        <v>0</v>
      </c>
      <c r="U230" s="957">
        <f>'[1]FAR No. 1.A (Detailed)'!BE202+'[1]FAR No. 1.A (Detailed)'!BE279+'[1]FAR No. 1.A (Detailed)'!BE356+'[1]FAR No. 1.A (Detailed)'!BE433+'[1]FAR No. 1.A (Detailed)'!BE510+'[1]FAR No. 1.A (Detailed)'!BE614+'[1]FAR No. 1.A (Detailed)'!BE702+'[1]FAR No. 1.A (Detailed)'!BE780+'[1]FAR No. 1.A (Detailed)'!BE858</f>
        <v>0</v>
      </c>
      <c r="V230" s="918">
        <f t="shared" si="45"/>
        <v>0</v>
      </c>
      <c r="W230" s="918">
        <f t="shared" si="46"/>
        <v>0</v>
      </c>
      <c r="X230" s="918">
        <f t="shared" si="47"/>
        <v>0</v>
      </c>
      <c r="Y230" s="919">
        <f t="shared" si="48"/>
        <v>0</v>
      </c>
      <c r="Z230" s="920"/>
    </row>
    <row r="231" spans="2:26" s="856" customFormat="1">
      <c r="B231" s="921" t="s">
        <v>1004</v>
      </c>
      <c r="C231" s="611"/>
      <c r="D231" s="916"/>
      <c r="E231" s="955"/>
      <c r="F231" s="956"/>
      <c r="G231" s="956"/>
      <c r="H231" s="956"/>
      <c r="I231" s="956"/>
      <c r="J231" s="956"/>
      <c r="K231" s="956"/>
      <c r="L231" s="918"/>
      <c r="M231" s="957"/>
      <c r="N231" s="957"/>
      <c r="O231" s="957"/>
      <c r="P231" s="957"/>
      <c r="Q231" s="918"/>
      <c r="R231" s="957"/>
      <c r="S231" s="957"/>
      <c r="T231" s="957"/>
      <c r="U231" s="957"/>
      <c r="V231" s="918"/>
      <c r="W231" s="918"/>
      <c r="X231" s="918"/>
      <c r="Y231" s="919"/>
      <c r="Z231" s="920"/>
    </row>
    <row r="232" spans="2:26" s="856" customFormat="1">
      <c r="B232" s="925"/>
      <c r="C232" s="915" t="s">
        <v>1005</v>
      </c>
      <c r="D232" s="916" t="s">
        <v>1006</v>
      </c>
      <c r="E232" s="955">
        <f>'[1]FAR No. 1.A (Detailed)'!E204+'[1]FAR No. 1.A (Detailed)'!E281+'[1]FAR No. 1.A (Detailed)'!E358+'[1]FAR No. 1.A (Detailed)'!E435+'[1]FAR No. 1.A (Detailed)'!E512+'[1]FAR No. 1.A (Detailed)'!E616+'[1]FAR No. 1.A (Detailed)'!E704+'[1]FAR No. 1.A (Detailed)'!E782+'[1]FAR No. 1.A (Detailed)'!E860</f>
        <v>0</v>
      </c>
      <c r="F232" s="956">
        <f>'[1]FAR No. 1.A (Detailed)'!F204+'[1]FAR No. 1.A (Detailed)'!F281+'[1]FAR No. 1.A (Detailed)'!F358+'[1]FAR No. 1.A (Detailed)'!F435+'[1]FAR No. 1.A (Detailed)'!F512+'[1]FAR No. 1.A (Detailed)'!F616+'[1]FAR No. 1.A (Detailed)'!F704+'[1]FAR No. 1.A (Detailed)'!F782+'[1]FAR No. 1.A (Detailed)'!F860</f>
        <v>0</v>
      </c>
      <c r="G232" s="956">
        <f t="shared" si="42"/>
        <v>0</v>
      </c>
      <c r="H232" s="956">
        <f>'[1]FAR No. 1.A (Detailed)'!T204+'[1]FAR No. 1.A (Detailed)'!T281+'[1]FAR No. 1.A (Detailed)'!T358+'[1]FAR No. 1.A (Detailed)'!T435+'[1]FAR No. 1.A (Detailed)'!T512+'[1]FAR No. 1.A (Detailed)'!T616+'[1]FAR No. 1.A (Detailed)'!T704+'[1]FAR No. 1.A (Detailed)'!T782+'[1]FAR No. 1.A (Detailed)'!T860</f>
        <v>0</v>
      </c>
      <c r="I232" s="956">
        <f>'[1]FAR No. 1.A (Detailed)'!U204+'[1]FAR No. 1.A (Detailed)'!U281+'[1]FAR No. 1.A (Detailed)'!U358+'[1]FAR No. 1.A (Detailed)'!U435+'[1]FAR No. 1.A (Detailed)'!U512+'[1]FAR No. 1.A (Detailed)'!U616+'[1]FAR No. 1.A (Detailed)'!U704+'[1]FAR No. 1.A (Detailed)'!U782+'[1]FAR No. 1.A (Detailed)'!U860</f>
        <v>0</v>
      </c>
      <c r="J232" s="956">
        <f>'[1]FAR No. 1.A (Detailed)'!V204+'[1]FAR No. 1.A (Detailed)'!V281+'[1]FAR No. 1.A (Detailed)'!V358+'[1]FAR No. 1.A (Detailed)'!V435+'[1]FAR No. 1.A (Detailed)'!V512+'[1]FAR No. 1.A (Detailed)'!V616+'[1]FAR No. 1.A (Detailed)'!V704+'[1]FAR No. 1.A (Detailed)'!V782+'[1]FAR No. 1.A (Detailed)'!V860</f>
        <v>0</v>
      </c>
      <c r="K232" s="956">
        <f>'[1]FAR No. 1.A (Detailed)'!W112+'[1]FAR No. 1.A (Detailed)'!W204+'[1]FAR No. 1.A (Detailed)'!W281+'[1]FAR No. 1.A (Detailed)'!W358+'[1]FAR No. 1.A (Detailed)'!W435+'[1]FAR No. 1.A (Detailed)'!W512+'[1]FAR No. 1.A (Detailed)'!W616+'[1]FAR No. 1.A (Detailed)'!W704+'[1]FAR No. 1.A (Detailed)'!W782+'[1]FAR No. 1.A (Detailed)'!W860</f>
        <v>0</v>
      </c>
      <c r="L232" s="918">
        <f t="shared" si="43"/>
        <v>0</v>
      </c>
      <c r="M232" s="957">
        <f>'[1]FAR No. 1.A (Detailed)'!AB204+'[1]FAR No. 1.A (Detailed)'!AB281+'[1]FAR No. 1.A (Detailed)'!AB358+'[1]FAR No. 1.A (Detailed)'!AB435+'[1]FAR No. 1.A (Detailed)'!AB512+'[1]FAR No. 1.A (Detailed)'!AB616+'[1]FAR No. 1.A (Detailed)'!AB704+'[1]FAR No. 1.A (Detailed)'!AB782+'[1]FAR No. 1.A (Detailed)'!AB860</f>
        <v>0</v>
      </c>
      <c r="N232" s="957">
        <f>'[1]FAR No. 1.A (Detailed)'!AF204+'[1]FAR No. 1.A (Detailed)'!AF281+'[1]FAR No. 1.A (Detailed)'!AF358+'[1]FAR No. 1.A (Detailed)'!AF435+'[1]FAR No. 1.A (Detailed)'!AF512+'[1]FAR No. 1.A (Detailed)'!AF616+'[1]FAR No. 1.A (Detailed)'!AF704+'[1]FAR No. 1.A (Detailed)'!AF782+'[1]FAR No. 1.A (Detailed)'!AF860</f>
        <v>0</v>
      </c>
      <c r="O232" s="957">
        <f>'[1]FAR No. 1.A (Detailed)'!AJ204+'[1]FAR No. 1.A (Detailed)'!AJ281+'[1]FAR No. 1.A (Detailed)'!AJ358+'[1]FAR No. 1.A (Detailed)'!AJ435+'[1]FAR No. 1.A (Detailed)'!AJ512+'[1]FAR No. 1.A (Detailed)'!AJ616+'[1]FAR No. 1.A (Detailed)'!AJ704+'[1]FAR No. 1.A (Detailed)'!AJ782+'[1]FAR No. 1.A (Detailed)'!AJ860</f>
        <v>0</v>
      </c>
      <c r="P232" s="957">
        <f>'[1]FAR No. 1.A (Detailed)'!AN204+'[1]FAR No. 1.A (Detailed)'!AN281+'[1]FAR No. 1.A (Detailed)'!AN358+'[1]FAR No. 1.A (Detailed)'!AN435+'[1]FAR No. 1.A (Detailed)'!AN512+'[1]FAR No. 1.A (Detailed)'!AN616+'[1]FAR No. 1.A (Detailed)'!AN704+'[1]FAR No. 1.A (Detailed)'!AN782+'[1]FAR No. 1.A (Detailed)'!AN860</f>
        <v>0</v>
      </c>
      <c r="Q232" s="918">
        <f t="shared" si="44"/>
        <v>0</v>
      </c>
      <c r="R232" s="957">
        <f>'[1]FAR No. 1.A (Detailed)'!AS204+'[1]FAR No. 1.A (Detailed)'!AS281+'[1]FAR No. 1.A (Detailed)'!AS358+'[1]FAR No. 1.A (Detailed)'!AS435+'[1]FAR No. 1.A (Detailed)'!AS512+'[1]FAR No. 1.A (Detailed)'!AS616+'[1]FAR No. 1.A (Detailed)'!AS704+'[1]FAR No. 1.A (Detailed)'!AS782+'[1]FAR No. 1.A (Detailed)'!AS860</f>
        <v>0</v>
      </c>
      <c r="S232" s="957">
        <f>'[1]FAR No. 1.A (Detailed)'!AW204+'[1]FAR No. 1.A (Detailed)'!AW281+'[1]FAR No. 1.A (Detailed)'!AW358+'[1]FAR No. 1.A (Detailed)'!AW435+'[1]FAR No. 1.A (Detailed)'!AW512+'[1]FAR No. 1.A (Detailed)'!AW616+'[1]FAR No. 1.A (Detailed)'!AW704+'[1]FAR No. 1.A (Detailed)'!AW782+'[1]FAR No. 1.A (Detailed)'!AW860</f>
        <v>0</v>
      </c>
      <c r="T232" s="957">
        <f>'[1]FAR No. 1.A (Detailed)'!BA204+'[1]FAR No. 1.A (Detailed)'!BA281+'[1]FAR No. 1.A (Detailed)'!BA358+'[1]FAR No. 1.A (Detailed)'!BA435+'[1]FAR No. 1.A (Detailed)'!BA512+'[1]FAR No. 1.A (Detailed)'!BA616+'[1]FAR No. 1.A (Detailed)'!BA704+'[1]FAR No. 1.A (Detailed)'!BA782+'[1]FAR No. 1.A (Detailed)'!BA860</f>
        <v>0</v>
      </c>
      <c r="U232" s="957">
        <f>'[1]FAR No. 1.A (Detailed)'!BE204+'[1]FAR No. 1.A (Detailed)'!BE281+'[1]FAR No. 1.A (Detailed)'!BE358+'[1]FAR No. 1.A (Detailed)'!BE435+'[1]FAR No. 1.A (Detailed)'!BE512+'[1]FAR No. 1.A (Detailed)'!BE616+'[1]FAR No. 1.A (Detailed)'!BE704+'[1]FAR No. 1.A (Detailed)'!BE782+'[1]FAR No. 1.A (Detailed)'!BE860</f>
        <v>0</v>
      </c>
      <c r="V232" s="918">
        <f t="shared" si="45"/>
        <v>0</v>
      </c>
      <c r="W232" s="918">
        <f t="shared" si="46"/>
        <v>0</v>
      </c>
      <c r="X232" s="918">
        <f t="shared" si="47"/>
        <v>0</v>
      </c>
      <c r="Y232" s="919">
        <f t="shared" si="48"/>
        <v>0</v>
      </c>
      <c r="Z232" s="920"/>
    </row>
    <row r="233" spans="2:26" s="856" customFormat="1">
      <c r="B233" s="926"/>
      <c r="C233" s="611" t="s">
        <v>1007</v>
      </c>
      <c r="D233" s="916" t="s">
        <v>1008</v>
      </c>
      <c r="E233" s="955">
        <f>'[1]FAR No. 1.A (Detailed)'!E205+'[1]FAR No. 1.A (Detailed)'!E282+'[1]FAR No. 1.A (Detailed)'!E359+'[1]FAR No. 1.A (Detailed)'!E436+'[1]FAR No. 1.A (Detailed)'!E513+'[1]FAR No. 1.A (Detailed)'!E617+'[1]FAR No. 1.A (Detailed)'!E705+'[1]FAR No. 1.A (Detailed)'!E783+'[1]FAR No. 1.A (Detailed)'!E861</f>
        <v>14000</v>
      </c>
      <c r="F233" s="956">
        <f>'[1]FAR No. 1.A (Detailed)'!F205+'[1]FAR No. 1.A (Detailed)'!F282+'[1]FAR No. 1.A (Detailed)'!F359+'[1]FAR No. 1.A (Detailed)'!F436+'[1]FAR No. 1.A (Detailed)'!F513+'[1]FAR No. 1.A (Detailed)'!F617+'[1]FAR No. 1.A (Detailed)'!F705+'[1]FAR No. 1.A (Detailed)'!F783+'[1]FAR No. 1.A (Detailed)'!F861</f>
        <v>0</v>
      </c>
      <c r="G233" s="956">
        <f t="shared" si="42"/>
        <v>14000</v>
      </c>
      <c r="H233" s="956">
        <f>'[1]FAR No. 1.A (Detailed)'!T205+'[1]FAR No. 1.A (Detailed)'!T282+'[1]FAR No. 1.A (Detailed)'!T359+'[1]FAR No. 1.A (Detailed)'!T436+'[1]FAR No. 1.A (Detailed)'!T513+'[1]FAR No. 1.A (Detailed)'!T617+'[1]FAR No. 1.A (Detailed)'!T705+'[1]FAR No. 1.A (Detailed)'!T783+'[1]FAR No. 1.A (Detailed)'!T861</f>
        <v>14000</v>
      </c>
      <c r="I233" s="956">
        <f>'[1]FAR No. 1.A (Detailed)'!U205+'[1]FAR No. 1.A (Detailed)'!U282+'[1]FAR No. 1.A (Detailed)'!U359+'[1]FAR No. 1.A (Detailed)'!U436+'[1]FAR No. 1.A (Detailed)'!U513+'[1]FAR No. 1.A (Detailed)'!U617+'[1]FAR No. 1.A (Detailed)'!U705+'[1]FAR No. 1.A (Detailed)'!U783+'[1]FAR No. 1.A (Detailed)'!U861</f>
        <v>0</v>
      </c>
      <c r="J233" s="956">
        <f>'[1]FAR No. 1.A (Detailed)'!V205+'[1]FAR No. 1.A (Detailed)'!V282+'[1]FAR No. 1.A (Detailed)'!V359+'[1]FAR No. 1.A (Detailed)'!V436+'[1]FAR No. 1.A (Detailed)'!V513+'[1]FAR No. 1.A (Detailed)'!V617+'[1]FAR No. 1.A (Detailed)'!V705+'[1]FAR No. 1.A (Detailed)'!V783+'[1]FAR No. 1.A (Detailed)'!V861</f>
        <v>0</v>
      </c>
      <c r="K233" s="956">
        <f>'[1]FAR No. 1.A (Detailed)'!W113+'[1]FAR No. 1.A (Detailed)'!W205+'[1]FAR No. 1.A (Detailed)'!W282+'[1]FAR No. 1.A (Detailed)'!W359+'[1]FAR No. 1.A (Detailed)'!W436+'[1]FAR No. 1.A (Detailed)'!W513+'[1]FAR No. 1.A (Detailed)'!W617+'[1]FAR No. 1.A (Detailed)'!W705+'[1]FAR No. 1.A (Detailed)'!W783+'[1]FAR No. 1.A (Detailed)'!W861</f>
        <v>0</v>
      </c>
      <c r="L233" s="918">
        <f t="shared" si="43"/>
        <v>14000</v>
      </c>
      <c r="M233" s="957">
        <f>'[1]FAR No. 1.A (Detailed)'!AB205+'[1]FAR No. 1.A (Detailed)'!AB282+'[1]FAR No. 1.A (Detailed)'!AB359+'[1]FAR No. 1.A (Detailed)'!AB436+'[1]FAR No. 1.A (Detailed)'!AB513+'[1]FAR No. 1.A (Detailed)'!AB617+'[1]FAR No. 1.A (Detailed)'!AB705+'[1]FAR No. 1.A (Detailed)'!AB783+'[1]FAR No. 1.A (Detailed)'!AB861</f>
        <v>3999.99</v>
      </c>
      <c r="N233" s="957">
        <f>'[1]FAR No. 1.A (Detailed)'!AF205+'[1]FAR No. 1.A (Detailed)'!AF282+'[1]FAR No. 1.A (Detailed)'!AF359+'[1]FAR No. 1.A (Detailed)'!AF436+'[1]FAR No. 1.A (Detailed)'!AF513+'[1]FAR No. 1.A (Detailed)'!AF617+'[1]FAR No. 1.A (Detailed)'!AF705+'[1]FAR No. 1.A (Detailed)'!AF783+'[1]FAR No. 1.A (Detailed)'!AF861</f>
        <v>10000.01</v>
      </c>
      <c r="O233" s="957">
        <f>'[1]FAR No. 1.A (Detailed)'!AJ205+'[1]FAR No. 1.A (Detailed)'!AJ282+'[1]FAR No. 1.A (Detailed)'!AJ359+'[1]FAR No. 1.A (Detailed)'!AJ436+'[1]FAR No. 1.A (Detailed)'!AJ513+'[1]FAR No. 1.A (Detailed)'!AJ617+'[1]FAR No. 1.A (Detailed)'!AJ705+'[1]FAR No. 1.A (Detailed)'!AJ783+'[1]FAR No. 1.A (Detailed)'!AJ861</f>
        <v>0</v>
      </c>
      <c r="P233" s="957">
        <f>'[1]FAR No. 1.A (Detailed)'!AN205+'[1]FAR No. 1.A (Detailed)'!AN282+'[1]FAR No. 1.A (Detailed)'!AN359+'[1]FAR No. 1.A (Detailed)'!AN436+'[1]FAR No. 1.A (Detailed)'!AN513+'[1]FAR No. 1.A (Detailed)'!AN617+'[1]FAR No. 1.A (Detailed)'!AN705+'[1]FAR No. 1.A (Detailed)'!AN783+'[1]FAR No. 1.A (Detailed)'!AN861</f>
        <v>0</v>
      </c>
      <c r="Q233" s="918">
        <f t="shared" si="44"/>
        <v>14000</v>
      </c>
      <c r="R233" s="957">
        <f>'[1]FAR No. 1.A (Detailed)'!AS205+'[1]FAR No. 1.A (Detailed)'!AS282+'[1]FAR No. 1.A (Detailed)'!AS359+'[1]FAR No. 1.A (Detailed)'!AS436+'[1]FAR No. 1.A (Detailed)'!AS513+'[1]FAR No. 1.A (Detailed)'!AS617+'[1]FAR No. 1.A (Detailed)'!AS705+'[1]FAR No. 1.A (Detailed)'!AS783+'[1]FAR No. 1.A (Detailed)'!AS861</f>
        <v>3999.99</v>
      </c>
      <c r="S233" s="957">
        <f>'[1]FAR No. 1.A (Detailed)'!AW205+'[1]FAR No. 1.A (Detailed)'!AW282+'[1]FAR No. 1.A (Detailed)'!AW359+'[1]FAR No. 1.A (Detailed)'!AW436+'[1]FAR No. 1.A (Detailed)'!AW513+'[1]FAR No. 1.A (Detailed)'!AW617+'[1]FAR No. 1.A (Detailed)'!AW705+'[1]FAR No. 1.A (Detailed)'!AW783+'[1]FAR No. 1.A (Detailed)'!AW861</f>
        <v>10000.01</v>
      </c>
      <c r="T233" s="957">
        <f>'[1]FAR No. 1.A (Detailed)'!BA205+'[1]FAR No. 1.A (Detailed)'!BA282+'[1]FAR No. 1.A (Detailed)'!BA359+'[1]FAR No. 1.A (Detailed)'!BA436+'[1]FAR No. 1.A (Detailed)'!BA513+'[1]FAR No. 1.A (Detailed)'!BA617+'[1]FAR No. 1.A (Detailed)'!BA705+'[1]FAR No. 1.A (Detailed)'!BA783+'[1]FAR No. 1.A (Detailed)'!BA861</f>
        <v>0</v>
      </c>
      <c r="U233" s="957">
        <f>'[1]FAR No. 1.A (Detailed)'!BE205+'[1]FAR No. 1.A (Detailed)'!BE282+'[1]FAR No. 1.A (Detailed)'!BE359+'[1]FAR No. 1.A (Detailed)'!BE436+'[1]FAR No. 1.A (Detailed)'!BE513+'[1]FAR No. 1.A (Detailed)'!BE617+'[1]FAR No. 1.A (Detailed)'!BE705+'[1]FAR No. 1.A (Detailed)'!BE783+'[1]FAR No. 1.A (Detailed)'!BE861</f>
        <v>0</v>
      </c>
      <c r="V233" s="918">
        <f t="shared" si="45"/>
        <v>14000</v>
      </c>
      <c r="W233" s="918">
        <f t="shared" si="46"/>
        <v>0</v>
      </c>
      <c r="X233" s="918">
        <f t="shared" si="47"/>
        <v>0</v>
      </c>
      <c r="Y233" s="919">
        <f t="shared" si="48"/>
        <v>0</v>
      </c>
      <c r="Z233" s="920"/>
    </row>
    <row r="234" spans="2:26" s="856" customFormat="1">
      <c r="B234" s="925"/>
      <c r="C234" s="915" t="s">
        <v>1009</v>
      </c>
      <c r="D234" s="916" t="s">
        <v>1010</v>
      </c>
      <c r="E234" s="955">
        <f>'[1]FAR No. 1.A (Detailed)'!E206+'[1]FAR No. 1.A (Detailed)'!E283+'[1]FAR No. 1.A (Detailed)'!E360+'[1]FAR No. 1.A (Detailed)'!E437+'[1]FAR No. 1.A (Detailed)'!E514+'[1]FAR No. 1.A (Detailed)'!E618+'[1]FAR No. 1.A (Detailed)'!E706+'[1]FAR No. 1.A (Detailed)'!E784+'[1]FAR No. 1.A (Detailed)'!E862</f>
        <v>0</v>
      </c>
      <c r="F234" s="956">
        <f>'[1]FAR No. 1.A (Detailed)'!F206+'[1]FAR No. 1.A (Detailed)'!F283+'[1]FAR No. 1.A (Detailed)'!F360+'[1]FAR No. 1.A (Detailed)'!F437+'[1]FAR No. 1.A (Detailed)'!F514+'[1]FAR No. 1.A (Detailed)'!F618+'[1]FAR No. 1.A (Detailed)'!F706+'[1]FAR No. 1.A (Detailed)'!F784+'[1]FAR No. 1.A (Detailed)'!F862</f>
        <v>0</v>
      </c>
      <c r="G234" s="956">
        <f t="shared" ref="G234:G240" si="49">E234-F234</f>
        <v>0</v>
      </c>
      <c r="H234" s="956">
        <f>'[1]FAR No. 1.A (Detailed)'!T206+'[1]FAR No. 1.A (Detailed)'!T283+'[1]FAR No. 1.A (Detailed)'!T360+'[1]FAR No. 1.A (Detailed)'!T437+'[1]FAR No. 1.A (Detailed)'!T514+'[1]FAR No. 1.A (Detailed)'!T618+'[1]FAR No. 1.A (Detailed)'!T706+'[1]FAR No. 1.A (Detailed)'!T784+'[1]FAR No. 1.A (Detailed)'!T862</f>
        <v>0</v>
      </c>
      <c r="I234" s="956">
        <f>'[1]FAR No. 1.A (Detailed)'!U206+'[1]FAR No. 1.A (Detailed)'!U283+'[1]FAR No. 1.A (Detailed)'!U360+'[1]FAR No. 1.A (Detailed)'!U437+'[1]FAR No. 1.A (Detailed)'!U514+'[1]FAR No. 1.A (Detailed)'!U618+'[1]FAR No. 1.A (Detailed)'!U706+'[1]FAR No. 1.A (Detailed)'!U784+'[1]FAR No. 1.A (Detailed)'!U862</f>
        <v>0</v>
      </c>
      <c r="J234" s="956">
        <f>'[1]FAR No. 1.A (Detailed)'!V206+'[1]FAR No. 1.A (Detailed)'!V283+'[1]FAR No. 1.A (Detailed)'!V360+'[1]FAR No. 1.A (Detailed)'!V437+'[1]FAR No. 1.A (Detailed)'!V514+'[1]FAR No. 1.A (Detailed)'!V618+'[1]FAR No. 1.A (Detailed)'!V706+'[1]FAR No. 1.A (Detailed)'!V784+'[1]FAR No. 1.A (Detailed)'!V862</f>
        <v>0</v>
      </c>
      <c r="K234" s="956">
        <f>'[1]FAR No. 1.A (Detailed)'!W114+'[1]FAR No. 1.A (Detailed)'!W206+'[1]FAR No. 1.A (Detailed)'!W283+'[1]FAR No. 1.A (Detailed)'!W360+'[1]FAR No. 1.A (Detailed)'!W437+'[1]FAR No. 1.A (Detailed)'!W514+'[1]FAR No. 1.A (Detailed)'!W618+'[1]FAR No. 1.A (Detailed)'!W706+'[1]FAR No. 1.A (Detailed)'!W784+'[1]FAR No. 1.A (Detailed)'!W862</f>
        <v>0</v>
      </c>
      <c r="L234" s="918">
        <f t="shared" ref="L234:L240" si="50">H234+I234-J234+K234</f>
        <v>0</v>
      </c>
      <c r="M234" s="957">
        <f>'[1]FAR No. 1.A (Detailed)'!AB206+'[1]FAR No. 1.A (Detailed)'!AB283+'[1]FAR No. 1.A (Detailed)'!AB360+'[1]FAR No. 1.A (Detailed)'!AB437+'[1]FAR No. 1.A (Detailed)'!AB514+'[1]FAR No. 1.A (Detailed)'!AB618+'[1]FAR No. 1.A (Detailed)'!AB706+'[1]FAR No. 1.A (Detailed)'!AB784+'[1]FAR No. 1.A (Detailed)'!AB862</f>
        <v>0</v>
      </c>
      <c r="N234" s="957">
        <f>'[1]FAR No. 1.A (Detailed)'!AF206+'[1]FAR No. 1.A (Detailed)'!AF283+'[1]FAR No. 1.A (Detailed)'!AF360+'[1]FAR No. 1.A (Detailed)'!AF437+'[1]FAR No. 1.A (Detailed)'!AF514+'[1]FAR No. 1.A (Detailed)'!AF618+'[1]FAR No. 1.A (Detailed)'!AF706+'[1]FAR No. 1.A (Detailed)'!AF784+'[1]FAR No. 1.A (Detailed)'!AF862</f>
        <v>0</v>
      </c>
      <c r="O234" s="957">
        <f>'[1]FAR No. 1.A (Detailed)'!AJ206+'[1]FAR No. 1.A (Detailed)'!AJ283+'[1]FAR No. 1.A (Detailed)'!AJ360+'[1]FAR No. 1.A (Detailed)'!AJ437+'[1]FAR No. 1.A (Detailed)'!AJ514+'[1]FAR No. 1.A (Detailed)'!AJ618+'[1]FAR No. 1.A (Detailed)'!AJ706+'[1]FAR No. 1.A (Detailed)'!AJ784+'[1]FAR No. 1.A (Detailed)'!AJ862</f>
        <v>0</v>
      </c>
      <c r="P234" s="957">
        <f>'[1]FAR No. 1.A (Detailed)'!AN206+'[1]FAR No. 1.A (Detailed)'!AN283+'[1]FAR No. 1.A (Detailed)'!AN360+'[1]FAR No. 1.A (Detailed)'!AN437+'[1]FAR No. 1.A (Detailed)'!AN514+'[1]FAR No. 1.A (Detailed)'!AN618+'[1]FAR No. 1.A (Detailed)'!AN706+'[1]FAR No. 1.A (Detailed)'!AN784+'[1]FAR No. 1.A (Detailed)'!AN862</f>
        <v>0</v>
      </c>
      <c r="Q234" s="918">
        <f t="shared" ref="Q234:Q240" si="51">M234+N234+O234+P234</f>
        <v>0</v>
      </c>
      <c r="R234" s="957">
        <f>'[1]FAR No. 1.A (Detailed)'!AS206+'[1]FAR No. 1.A (Detailed)'!AS283+'[1]FAR No. 1.A (Detailed)'!AS360+'[1]FAR No. 1.A (Detailed)'!AS437+'[1]FAR No. 1.A (Detailed)'!AS514+'[1]FAR No. 1.A (Detailed)'!AS618+'[1]FAR No. 1.A (Detailed)'!AS706+'[1]FAR No. 1.A (Detailed)'!AS784+'[1]FAR No. 1.A (Detailed)'!AS862</f>
        <v>0</v>
      </c>
      <c r="S234" s="957">
        <f>'[1]FAR No. 1.A (Detailed)'!AW206+'[1]FAR No. 1.A (Detailed)'!AW283+'[1]FAR No. 1.A (Detailed)'!AW360+'[1]FAR No. 1.A (Detailed)'!AW437+'[1]FAR No. 1.A (Detailed)'!AW514+'[1]FAR No. 1.A (Detailed)'!AW618+'[1]FAR No. 1.A (Detailed)'!AW706+'[1]FAR No. 1.A (Detailed)'!AW784+'[1]FAR No. 1.A (Detailed)'!AW862</f>
        <v>0</v>
      </c>
      <c r="T234" s="957">
        <f>'[1]FAR No. 1.A (Detailed)'!BA206+'[1]FAR No. 1.A (Detailed)'!BA283+'[1]FAR No. 1.A (Detailed)'!BA360+'[1]FAR No. 1.A (Detailed)'!BA437+'[1]FAR No. 1.A (Detailed)'!BA514+'[1]FAR No. 1.A (Detailed)'!BA618+'[1]FAR No. 1.A (Detailed)'!BA706+'[1]FAR No. 1.A (Detailed)'!BA784+'[1]FAR No. 1.A (Detailed)'!BA862</f>
        <v>0</v>
      </c>
      <c r="U234" s="957">
        <f>'[1]FAR No. 1.A (Detailed)'!BE206+'[1]FAR No. 1.A (Detailed)'!BE283+'[1]FAR No. 1.A (Detailed)'!BE360+'[1]FAR No. 1.A (Detailed)'!BE437+'[1]FAR No. 1.A (Detailed)'!BE514+'[1]FAR No. 1.A (Detailed)'!BE618+'[1]FAR No. 1.A (Detailed)'!BE706+'[1]FAR No. 1.A (Detailed)'!BE784+'[1]FAR No. 1.A (Detailed)'!BE862</f>
        <v>0</v>
      </c>
      <c r="V234" s="918">
        <f t="shared" ref="V234:V240" si="52">R234+S234+T234+U234</f>
        <v>0</v>
      </c>
      <c r="W234" s="918">
        <f t="shared" ref="W234:W240" si="53">G234-L234</f>
        <v>0</v>
      </c>
      <c r="X234" s="918">
        <f t="shared" ref="X234:X240" si="54">L234-Q234</f>
        <v>0</v>
      </c>
      <c r="Y234" s="919">
        <f t="shared" ref="Y234:Y240" si="55">Q234-V234</f>
        <v>0</v>
      </c>
      <c r="Z234" s="920"/>
    </row>
    <row r="235" spans="2:26" s="856" customFormat="1">
      <c r="B235" s="926"/>
      <c r="C235" s="611" t="s">
        <v>1011</v>
      </c>
      <c r="D235" s="916" t="s">
        <v>1012</v>
      </c>
      <c r="E235" s="955">
        <f>'[1]FAR No. 1.A (Detailed)'!E207+'[1]FAR No. 1.A (Detailed)'!E284+'[1]FAR No. 1.A (Detailed)'!E361+'[1]FAR No. 1.A (Detailed)'!E438+'[1]FAR No. 1.A (Detailed)'!E515+'[1]FAR No. 1.A (Detailed)'!E619+'[1]FAR No. 1.A (Detailed)'!E707+'[1]FAR No. 1.A (Detailed)'!E785+'[1]FAR No. 1.A (Detailed)'!E863</f>
        <v>0</v>
      </c>
      <c r="F235" s="956">
        <f>'[1]FAR No. 1.A (Detailed)'!F207+'[1]FAR No. 1.A (Detailed)'!F284+'[1]FAR No. 1.A (Detailed)'!F361+'[1]FAR No. 1.A (Detailed)'!F438+'[1]FAR No. 1.A (Detailed)'!F515+'[1]FAR No. 1.A (Detailed)'!F619+'[1]FAR No. 1.A (Detailed)'!F707+'[1]FAR No. 1.A (Detailed)'!F785+'[1]FAR No. 1.A (Detailed)'!F863</f>
        <v>0</v>
      </c>
      <c r="G235" s="956">
        <f t="shared" si="49"/>
        <v>0</v>
      </c>
      <c r="H235" s="956">
        <f>'[1]FAR No. 1.A (Detailed)'!T207+'[1]FAR No. 1.A (Detailed)'!T284+'[1]FAR No. 1.A (Detailed)'!T361+'[1]FAR No. 1.A (Detailed)'!T438+'[1]FAR No. 1.A (Detailed)'!T515+'[1]FAR No. 1.A (Detailed)'!T619+'[1]FAR No. 1.A (Detailed)'!T707+'[1]FAR No. 1.A (Detailed)'!T785+'[1]FAR No. 1.A (Detailed)'!T863</f>
        <v>0</v>
      </c>
      <c r="I235" s="956">
        <f>'[1]FAR No. 1.A (Detailed)'!U207+'[1]FAR No. 1.A (Detailed)'!U284+'[1]FAR No. 1.A (Detailed)'!U361+'[1]FAR No. 1.A (Detailed)'!U438+'[1]FAR No. 1.A (Detailed)'!U515+'[1]FAR No. 1.A (Detailed)'!U619+'[1]FAR No. 1.A (Detailed)'!U707+'[1]FAR No. 1.A (Detailed)'!U785+'[1]FAR No. 1.A (Detailed)'!U863</f>
        <v>0</v>
      </c>
      <c r="J235" s="956">
        <f>'[1]FAR No. 1.A (Detailed)'!V207+'[1]FAR No. 1.A (Detailed)'!V284+'[1]FAR No. 1.A (Detailed)'!V361+'[1]FAR No. 1.A (Detailed)'!V438+'[1]FAR No. 1.A (Detailed)'!V515+'[1]FAR No. 1.A (Detailed)'!V619+'[1]FAR No. 1.A (Detailed)'!V707+'[1]FAR No. 1.A (Detailed)'!V785+'[1]FAR No. 1.A (Detailed)'!V863</f>
        <v>0</v>
      </c>
      <c r="K235" s="956">
        <f>'[1]FAR No. 1.A (Detailed)'!W115+'[1]FAR No. 1.A (Detailed)'!W207+'[1]FAR No. 1.A (Detailed)'!W284+'[1]FAR No. 1.A (Detailed)'!W361+'[1]FAR No. 1.A (Detailed)'!W438+'[1]FAR No. 1.A (Detailed)'!W515+'[1]FAR No. 1.A (Detailed)'!W619+'[1]FAR No. 1.A (Detailed)'!W707+'[1]FAR No. 1.A (Detailed)'!W785+'[1]FAR No. 1.A (Detailed)'!W863</f>
        <v>0</v>
      </c>
      <c r="L235" s="918">
        <f t="shared" si="50"/>
        <v>0</v>
      </c>
      <c r="M235" s="957">
        <f>'[1]FAR No. 1.A (Detailed)'!AB207+'[1]FAR No. 1.A (Detailed)'!AB284+'[1]FAR No. 1.A (Detailed)'!AB361+'[1]FAR No. 1.A (Detailed)'!AB438+'[1]FAR No. 1.A (Detailed)'!AB515+'[1]FAR No. 1.A (Detailed)'!AB619+'[1]FAR No. 1.A (Detailed)'!AB707+'[1]FAR No. 1.A (Detailed)'!AB785+'[1]FAR No. 1.A (Detailed)'!AB863</f>
        <v>0</v>
      </c>
      <c r="N235" s="957">
        <f>'[1]FAR No. 1.A (Detailed)'!AF207+'[1]FAR No. 1.A (Detailed)'!AF284+'[1]FAR No. 1.A (Detailed)'!AF361+'[1]FAR No. 1.A (Detailed)'!AF438+'[1]FAR No. 1.A (Detailed)'!AF515+'[1]FAR No. 1.A (Detailed)'!AF619+'[1]FAR No. 1.A (Detailed)'!AF707+'[1]FAR No. 1.A (Detailed)'!AF785+'[1]FAR No. 1.A (Detailed)'!AF863</f>
        <v>0</v>
      </c>
      <c r="O235" s="957">
        <f>'[1]FAR No. 1.A (Detailed)'!AJ207+'[1]FAR No. 1.A (Detailed)'!AJ284+'[1]FAR No. 1.A (Detailed)'!AJ361+'[1]FAR No. 1.A (Detailed)'!AJ438+'[1]FAR No. 1.A (Detailed)'!AJ515+'[1]FAR No. 1.A (Detailed)'!AJ619+'[1]FAR No. 1.A (Detailed)'!AJ707+'[1]FAR No. 1.A (Detailed)'!AJ785+'[1]FAR No. 1.A (Detailed)'!AJ863</f>
        <v>0</v>
      </c>
      <c r="P235" s="957">
        <f>'[1]FAR No. 1.A (Detailed)'!AN207+'[1]FAR No. 1.A (Detailed)'!AN284+'[1]FAR No. 1.A (Detailed)'!AN361+'[1]FAR No. 1.A (Detailed)'!AN438+'[1]FAR No. 1.A (Detailed)'!AN515+'[1]FAR No. 1.A (Detailed)'!AN619+'[1]FAR No. 1.A (Detailed)'!AN707+'[1]FAR No. 1.A (Detailed)'!AN785+'[1]FAR No. 1.A (Detailed)'!AN863</f>
        <v>0</v>
      </c>
      <c r="Q235" s="918">
        <f t="shared" si="51"/>
        <v>0</v>
      </c>
      <c r="R235" s="957">
        <f>'[1]FAR No. 1.A (Detailed)'!AS207+'[1]FAR No. 1.A (Detailed)'!AS284+'[1]FAR No. 1.A (Detailed)'!AS361+'[1]FAR No. 1.A (Detailed)'!AS438+'[1]FAR No. 1.A (Detailed)'!AS515+'[1]FAR No. 1.A (Detailed)'!AS619+'[1]FAR No. 1.A (Detailed)'!AS707+'[1]FAR No. 1.A (Detailed)'!AS785+'[1]FAR No. 1.A (Detailed)'!AS863</f>
        <v>0</v>
      </c>
      <c r="S235" s="957">
        <f>'[1]FAR No. 1.A (Detailed)'!AW207+'[1]FAR No. 1.A (Detailed)'!AW284+'[1]FAR No. 1.A (Detailed)'!AW361+'[1]FAR No. 1.A (Detailed)'!AW438+'[1]FAR No. 1.A (Detailed)'!AW515+'[1]FAR No. 1.A (Detailed)'!AW619+'[1]FAR No. 1.A (Detailed)'!AW707+'[1]FAR No. 1.A (Detailed)'!AW785+'[1]FAR No. 1.A (Detailed)'!AW863</f>
        <v>0</v>
      </c>
      <c r="T235" s="957">
        <f>'[1]FAR No. 1.A (Detailed)'!BA207+'[1]FAR No. 1.A (Detailed)'!BA284+'[1]FAR No. 1.A (Detailed)'!BA361+'[1]FAR No. 1.A (Detailed)'!BA438+'[1]FAR No. 1.A (Detailed)'!BA515+'[1]FAR No. 1.A (Detailed)'!BA619+'[1]FAR No. 1.A (Detailed)'!BA707+'[1]FAR No. 1.A (Detailed)'!BA785+'[1]FAR No. 1.A (Detailed)'!BA863</f>
        <v>0</v>
      </c>
      <c r="U235" s="957">
        <f>'[1]FAR No. 1.A (Detailed)'!BE207+'[1]FAR No. 1.A (Detailed)'!BE284+'[1]FAR No. 1.A (Detailed)'!BE361+'[1]FAR No. 1.A (Detailed)'!BE438+'[1]FAR No. 1.A (Detailed)'!BE515+'[1]FAR No. 1.A (Detailed)'!BE619+'[1]FAR No. 1.A (Detailed)'!BE707+'[1]FAR No. 1.A (Detailed)'!BE785+'[1]FAR No. 1.A (Detailed)'!BE863</f>
        <v>0</v>
      </c>
      <c r="V235" s="918">
        <f t="shared" si="52"/>
        <v>0</v>
      </c>
      <c r="W235" s="918">
        <f t="shared" si="53"/>
        <v>0</v>
      </c>
      <c r="X235" s="918">
        <f t="shared" si="54"/>
        <v>0</v>
      </c>
      <c r="Y235" s="919">
        <f t="shared" si="55"/>
        <v>0</v>
      </c>
      <c r="Z235" s="920"/>
    </row>
    <row r="236" spans="2:26" s="856" customFormat="1">
      <c r="B236" s="927" t="s">
        <v>1013</v>
      </c>
      <c r="C236" s="915"/>
      <c r="D236" s="916"/>
      <c r="E236" s="955"/>
      <c r="F236" s="956"/>
      <c r="G236" s="956"/>
      <c r="H236" s="956"/>
      <c r="I236" s="956"/>
      <c r="J236" s="956"/>
      <c r="K236" s="956"/>
      <c r="L236" s="918"/>
      <c r="M236" s="957"/>
      <c r="N236" s="957"/>
      <c r="O236" s="957"/>
      <c r="P236" s="957"/>
      <c r="Q236" s="918"/>
      <c r="R236" s="957"/>
      <c r="S236" s="957"/>
      <c r="T236" s="957"/>
      <c r="U236" s="957"/>
      <c r="V236" s="918"/>
      <c r="W236" s="918"/>
      <c r="X236" s="918"/>
      <c r="Y236" s="919"/>
      <c r="Z236" s="920"/>
    </row>
    <row r="237" spans="2:26" s="856" customFormat="1">
      <c r="B237" s="926"/>
      <c r="C237" s="611" t="s">
        <v>1014</v>
      </c>
      <c r="D237" s="916" t="s">
        <v>1015</v>
      </c>
      <c r="E237" s="955">
        <f>'[1]FAR No. 1.A (Detailed)'!E209+'[1]FAR No. 1.A (Detailed)'!E286+'[1]FAR No. 1.A (Detailed)'!E363+'[1]FAR No. 1.A (Detailed)'!E440+'[1]FAR No. 1.A (Detailed)'!E517+'[1]FAR No. 1.A (Detailed)'!E621+'[1]FAR No. 1.A (Detailed)'!E709+'[1]FAR No. 1.A (Detailed)'!E787+'[1]FAR No. 1.A (Detailed)'!E865</f>
        <v>0</v>
      </c>
      <c r="F237" s="956">
        <f>'[1]FAR No. 1.A (Detailed)'!F209+'[1]FAR No. 1.A (Detailed)'!F286+'[1]FAR No. 1.A (Detailed)'!F363+'[1]FAR No. 1.A (Detailed)'!F440+'[1]FAR No. 1.A (Detailed)'!F517+'[1]FAR No. 1.A (Detailed)'!F621+'[1]FAR No. 1.A (Detailed)'!F709+'[1]FAR No. 1.A (Detailed)'!F787+'[1]FAR No. 1.A (Detailed)'!F865</f>
        <v>0</v>
      </c>
      <c r="G237" s="956">
        <f t="shared" si="49"/>
        <v>0</v>
      </c>
      <c r="H237" s="956">
        <f>'[1]FAR No. 1.A (Detailed)'!T209+'[1]FAR No. 1.A (Detailed)'!T286+'[1]FAR No. 1.A (Detailed)'!T363+'[1]FAR No. 1.A (Detailed)'!T440+'[1]FAR No. 1.A (Detailed)'!T517+'[1]FAR No. 1.A (Detailed)'!T621+'[1]FAR No. 1.A (Detailed)'!T709+'[1]FAR No. 1.A (Detailed)'!T787+'[1]FAR No. 1.A (Detailed)'!T865</f>
        <v>0</v>
      </c>
      <c r="I237" s="956">
        <f>'[1]FAR No. 1.A (Detailed)'!U209+'[1]FAR No. 1.A (Detailed)'!U286+'[1]FAR No. 1.A (Detailed)'!U363+'[1]FAR No. 1.A (Detailed)'!U440+'[1]FAR No. 1.A (Detailed)'!U517+'[1]FAR No. 1.A (Detailed)'!U621+'[1]FAR No. 1.A (Detailed)'!U709+'[1]FAR No. 1.A (Detailed)'!U787+'[1]FAR No. 1.A (Detailed)'!U865</f>
        <v>0</v>
      </c>
      <c r="J237" s="956">
        <f>'[1]FAR No. 1.A (Detailed)'!V209+'[1]FAR No. 1.A (Detailed)'!V286+'[1]FAR No. 1.A (Detailed)'!V363+'[1]FAR No. 1.A (Detailed)'!V440+'[1]FAR No. 1.A (Detailed)'!V517+'[1]FAR No. 1.A (Detailed)'!V621+'[1]FAR No. 1.A (Detailed)'!V709+'[1]FAR No. 1.A (Detailed)'!V787+'[1]FAR No. 1.A (Detailed)'!V865</f>
        <v>0</v>
      </c>
      <c r="K237" s="956">
        <f>'[1]FAR No. 1.A (Detailed)'!W117+'[1]FAR No. 1.A (Detailed)'!W209+'[1]FAR No. 1.A (Detailed)'!W286+'[1]FAR No. 1.A (Detailed)'!W363+'[1]FAR No. 1.A (Detailed)'!W440+'[1]FAR No. 1.A (Detailed)'!W517+'[1]FAR No. 1.A (Detailed)'!W621+'[1]FAR No. 1.A (Detailed)'!W709+'[1]FAR No. 1.A (Detailed)'!W787+'[1]FAR No. 1.A (Detailed)'!W865</f>
        <v>0</v>
      </c>
      <c r="L237" s="918">
        <f t="shared" si="50"/>
        <v>0</v>
      </c>
      <c r="M237" s="957">
        <f>'[1]FAR No. 1.A (Detailed)'!AB209+'[1]FAR No. 1.A (Detailed)'!AB286+'[1]FAR No. 1.A (Detailed)'!AB363+'[1]FAR No. 1.A (Detailed)'!AB440+'[1]FAR No. 1.A (Detailed)'!AB517+'[1]FAR No. 1.A (Detailed)'!AB621+'[1]FAR No. 1.A (Detailed)'!AB709+'[1]FAR No. 1.A (Detailed)'!AB787+'[1]FAR No. 1.A (Detailed)'!AB865</f>
        <v>0</v>
      </c>
      <c r="N237" s="957">
        <f>'[1]FAR No. 1.A (Detailed)'!AF209+'[1]FAR No. 1.A (Detailed)'!AF286+'[1]FAR No. 1.A (Detailed)'!AF363+'[1]FAR No. 1.A (Detailed)'!AF440+'[1]FAR No. 1.A (Detailed)'!AF517+'[1]FAR No. 1.A (Detailed)'!AF621+'[1]FAR No. 1.A (Detailed)'!AF709+'[1]FAR No. 1.A (Detailed)'!AF787+'[1]FAR No. 1.A (Detailed)'!AF865</f>
        <v>0</v>
      </c>
      <c r="O237" s="957">
        <f>'[1]FAR No. 1.A (Detailed)'!AJ209+'[1]FAR No. 1.A (Detailed)'!AJ286+'[1]FAR No. 1.A (Detailed)'!AJ363+'[1]FAR No. 1.A (Detailed)'!AJ440+'[1]FAR No. 1.A (Detailed)'!AJ517+'[1]FAR No. 1.A (Detailed)'!AJ621+'[1]FAR No. 1.A (Detailed)'!AJ709+'[1]FAR No. 1.A (Detailed)'!AJ787+'[1]FAR No. 1.A (Detailed)'!AJ865</f>
        <v>0</v>
      </c>
      <c r="P237" s="957">
        <f>'[1]FAR No. 1.A (Detailed)'!AN209+'[1]FAR No. 1.A (Detailed)'!AN286+'[1]FAR No. 1.A (Detailed)'!AN363+'[1]FAR No. 1.A (Detailed)'!AN440+'[1]FAR No. 1.A (Detailed)'!AN517+'[1]FAR No. 1.A (Detailed)'!AN621+'[1]FAR No. 1.A (Detailed)'!AN709+'[1]FAR No. 1.A (Detailed)'!AN787+'[1]FAR No. 1.A (Detailed)'!AN865</f>
        <v>0</v>
      </c>
      <c r="Q237" s="918">
        <f t="shared" si="51"/>
        <v>0</v>
      </c>
      <c r="R237" s="957">
        <f>'[1]FAR No. 1.A (Detailed)'!AS209+'[1]FAR No. 1.A (Detailed)'!AS286+'[1]FAR No. 1.A (Detailed)'!AS363+'[1]FAR No. 1.A (Detailed)'!AS440+'[1]FAR No. 1.A (Detailed)'!AS517+'[1]FAR No. 1.A (Detailed)'!AS621+'[1]FAR No. 1.A (Detailed)'!AS709+'[1]FAR No. 1.A (Detailed)'!AS787+'[1]FAR No. 1.A (Detailed)'!AS865</f>
        <v>0</v>
      </c>
      <c r="S237" s="957">
        <f>'[1]FAR No. 1.A (Detailed)'!AW209+'[1]FAR No. 1.A (Detailed)'!AW286+'[1]FAR No. 1.A (Detailed)'!AW363+'[1]FAR No. 1.A (Detailed)'!AW440+'[1]FAR No. 1.A (Detailed)'!AW517+'[1]FAR No. 1.A (Detailed)'!AW621+'[1]FAR No. 1.A (Detailed)'!AW709+'[1]FAR No. 1.A (Detailed)'!AW787+'[1]FAR No. 1.A (Detailed)'!AW865</f>
        <v>0</v>
      </c>
      <c r="T237" s="957">
        <f>'[1]FAR No. 1.A (Detailed)'!BA209+'[1]FAR No. 1.A (Detailed)'!BA286+'[1]FAR No. 1.A (Detailed)'!BA363+'[1]FAR No. 1.A (Detailed)'!BA440+'[1]FAR No. 1.A (Detailed)'!BA517+'[1]FAR No. 1.A (Detailed)'!BA621+'[1]FAR No. 1.A (Detailed)'!BA709+'[1]FAR No. 1.A (Detailed)'!BA787+'[1]FAR No. 1.A (Detailed)'!BA865</f>
        <v>0</v>
      </c>
      <c r="U237" s="957">
        <f>'[1]FAR No. 1.A (Detailed)'!BE209+'[1]FAR No. 1.A (Detailed)'!BE286+'[1]FAR No. 1.A (Detailed)'!BE363+'[1]FAR No. 1.A (Detailed)'!BE440+'[1]FAR No. 1.A (Detailed)'!BE517+'[1]FAR No. 1.A (Detailed)'!BE621+'[1]FAR No. 1.A (Detailed)'!BE709+'[1]FAR No. 1.A (Detailed)'!BE787+'[1]FAR No. 1.A (Detailed)'!BE865</f>
        <v>0</v>
      </c>
      <c r="V237" s="918">
        <f t="shared" si="52"/>
        <v>0</v>
      </c>
      <c r="W237" s="918">
        <f t="shared" si="53"/>
        <v>0</v>
      </c>
      <c r="X237" s="918">
        <f t="shared" si="54"/>
        <v>0</v>
      </c>
      <c r="Y237" s="919">
        <f t="shared" si="55"/>
        <v>0</v>
      </c>
      <c r="Z237" s="920"/>
    </row>
    <row r="238" spans="2:26" s="856" customFormat="1">
      <c r="B238" s="925"/>
      <c r="C238" s="915" t="s">
        <v>1016</v>
      </c>
      <c r="D238" s="916" t="s">
        <v>1017</v>
      </c>
      <c r="E238" s="955">
        <f>'[1]FAR No. 1.A (Detailed)'!E210+'[1]FAR No. 1.A (Detailed)'!E287+'[1]FAR No. 1.A (Detailed)'!E364+'[1]FAR No. 1.A (Detailed)'!E441+'[1]FAR No. 1.A (Detailed)'!E518+'[1]FAR No. 1.A (Detailed)'!E622+'[1]FAR No. 1.A (Detailed)'!E710+'[1]FAR No. 1.A (Detailed)'!E788+'[1]FAR No. 1.A (Detailed)'!E866</f>
        <v>0</v>
      </c>
      <c r="F238" s="956">
        <f>'[1]FAR No. 1.A (Detailed)'!F210+'[1]FAR No. 1.A (Detailed)'!F287+'[1]FAR No. 1.A (Detailed)'!F364+'[1]FAR No. 1.A (Detailed)'!F441+'[1]FAR No. 1.A (Detailed)'!F518+'[1]FAR No. 1.A (Detailed)'!F622+'[1]FAR No. 1.A (Detailed)'!F710+'[1]FAR No. 1.A (Detailed)'!F788+'[1]FAR No. 1.A (Detailed)'!F866</f>
        <v>0</v>
      </c>
      <c r="G238" s="956">
        <f t="shared" si="49"/>
        <v>0</v>
      </c>
      <c r="H238" s="956">
        <f>'[1]FAR No. 1.A (Detailed)'!T210+'[1]FAR No. 1.A (Detailed)'!T287+'[1]FAR No. 1.A (Detailed)'!T364+'[1]FAR No. 1.A (Detailed)'!T441+'[1]FAR No. 1.A (Detailed)'!T518+'[1]FAR No. 1.A (Detailed)'!T622+'[1]FAR No. 1.A (Detailed)'!T710+'[1]FAR No. 1.A (Detailed)'!T788+'[1]FAR No. 1.A (Detailed)'!T866</f>
        <v>0</v>
      </c>
      <c r="I238" s="956">
        <f>'[1]FAR No. 1.A (Detailed)'!U210+'[1]FAR No. 1.A (Detailed)'!U287+'[1]FAR No. 1.A (Detailed)'!U364+'[1]FAR No. 1.A (Detailed)'!U441+'[1]FAR No. 1.A (Detailed)'!U518+'[1]FAR No. 1.A (Detailed)'!U622+'[1]FAR No. 1.A (Detailed)'!U710+'[1]FAR No. 1.A (Detailed)'!U788+'[1]FAR No. 1.A (Detailed)'!U866</f>
        <v>0</v>
      </c>
      <c r="J238" s="956">
        <f>'[1]FAR No. 1.A (Detailed)'!V210+'[1]FAR No. 1.A (Detailed)'!V287+'[1]FAR No. 1.A (Detailed)'!V364+'[1]FAR No. 1.A (Detailed)'!V441+'[1]FAR No. 1.A (Detailed)'!V518+'[1]FAR No. 1.A (Detailed)'!V622+'[1]FAR No. 1.A (Detailed)'!V710+'[1]FAR No. 1.A (Detailed)'!V788+'[1]FAR No. 1.A (Detailed)'!V866</f>
        <v>0</v>
      </c>
      <c r="K238" s="956">
        <f>'[1]FAR No. 1.A (Detailed)'!W118+'[1]FAR No. 1.A (Detailed)'!W210+'[1]FAR No. 1.A (Detailed)'!W287+'[1]FAR No. 1.A (Detailed)'!W364+'[1]FAR No. 1.A (Detailed)'!W441+'[1]FAR No. 1.A (Detailed)'!W518+'[1]FAR No. 1.A (Detailed)'!W622+'[1]FAR No. 1.A (Detailed)'!W710+'[1]FAR No. 1.A (Detailed)'!W788+'[1]FAR No. 1.A (Detailed)'!W866</f>
        <v>0</v>
      </c>
      <c r="L238" s="918">
        <f t="shared" si="50"/>
        <v>0</v>
      </c>
      <c r="M238" s="957">
        <f>'[1]FAR No. 1.A (Detailed)'!AB210+'[1]FAR No. 1.A (Detailed)'!AB287+'[1]FAR No. 1.A (Detailed)'!AB364+'[1]FAR No. 1.A (Detailed)'!AB441+'[1]FAR No. 1.A (Detailed)'!AB518+'[1]FAR No. 1.A (Detailed)'!AB622+'[1]FAR No. 1.A (Detailed)'!AB710+'[1]FAR No. 1.A (Detailed)'!AB788+'[1]FAR No. 1.A (Detailed)'!AB866</f>
        <v>0</v>
      </c>
      <c r="N238" s="957">
        <f>'[1]FAR No. 1.A (Detailed)'!AF210+'[1]FAR No. 1.A (Detailed)'!AF287+'[1]FAR No. 1.A (Detailed)'!AF364+'[1]FAR No. 1.A (Detailed)'!AF441+'[1]FAR No. 1.A (Detailed)'!AF518+'[1]FAR No. 1.A (Detailed)'!AF622+'[1]FAR No. 1.A (Detailed)'!AF710+'[1]FAR No. 1.A (Detailed)'!AF788+'[1]FAR No. 1.A (Detailed)'!AF866</f>
        <v>0</v>
      </c>
      <c r="O238" s="957">
        <f>'[1]FAR No. 1.A (Detailed)'!AJ210+'[1]FAR No. 1.A (Detailed)'!AJ287+'[1]FAR No. 1.A (Detailed)'!AJ364+'[1]FAR No. 1.A (Detailed)'!AJ441+'[1]FAR No. 1.A (Detailed)'!AJ518+'[1]FAR No. 1.A (Detailed)'!AJ622+'[1]FAR No. 1.A (Detailed)'!AJ710+'[1]FAR No. 1.A (Detailed)'!AJ788+'[1]FAR No. 1.A (Detailed)'!AJ866</f>
        <v>0</v>
      </c>
      <c r="P238" s="957">
        <f>'[1]FAR No. 1.A (Detailed)'!AN210+'[1]FAR No. 1.A (Detailed)'!AN287+'[1]FAR No. 1.A (Detailed)'!AN364+'[1]FAR No. 1.A (Detailed)'!AN441+'[1]FAR No. 1.A (Detailed)'!AN518+'[1]FAR No. 1.A (Detailed)'!AN622+'[1]FAR No. 1.A (Detailed)'!AN710+'[1]FAR No. 1.A (Detailed)'!AN788+'[1]FAR No. 1.A (Detailed)'!AN866</f>
        <v>0</v>
      </c>
      <c r="Q238" s="918">
        <f t="shared" si="51"/>
        <v>0</v>
      </c>
      <c r="R238" s="957">
        <f>'[1]FAR No. 1.A (Detailed)'!AS210+'[1]FAR No. 1.A (Detailed)'!AS287+'[1]FAR No. 1.A (Detailed)'!AS364+'[1]FAR No. 1.A (Detailed)'!AS441+'[1]FAR No. 1.A (Detailed)'!AS518+'[1]FAR No. 1.A (Detailed)'!AS622+'[1]FAR No. 1.A (Detailed)'!AS710+'[1]FAR No. 1.A (Detailed)'!AS788+'[1]FAR No. 1.A (Detailed)'!AS866</f>
        <v>0</v>
      </c>
      <c r="S238" s="957">
        <f>'[1]FAR No. 1.A (Detailed)'!AW210+'[1]FAR No. 1.A (Detailed)'!AW287+'[1]FAR No. 1.A (Detailed)'!AW364+'[1]FAR No. 1.A (Detailed)'!AW441+'[1]FAR No. 1.A (Detailed)'!AW518+'[1]FAR No. 1.A (Detailed)'!AW622+'[1]FAR No. 1.A (Detailed)'!AW710+'[1]FAR No. 1.A (Detailed)'!AW788+'[1]FAR No. 1.A (Detailed)'!AW866</f>
        <v>0</v>
      </c>
      <c r="T238" s="957">
        <f>'[1]FAR No. 1.A (Detailed)'!BA210+'[1]FAR No. 1.A (Detailed)'!BA287+'[1]FAR No. 1.A (Detailed)'!BA364+'[1]FAR No. 1.A (Detailed)'!BA441+'[1]FAR No. 1.A (Detailed)'!BA518+'[1]FAR No. 1.A (Detailed)'!BA622+'[1]FAR No. 1.A (Detailed)'!BA710+'[1]FAR No. 1.A (Detailed)'!BA788+'[1]FAR No. 1.A (Detailed)'!BA866</f>
        <v>0</v>
      </c>
      <c r="U238" s="957">
        <f>'[1]FAR No. 1.A (Detailed)'!BE210+'[1]FAR No. 1.A (Detailed)'!BE287+'[1]FAR No. 1.A (Detailed)'!BE364+'[1]FAR No. 1.A (Detailed)'!BE441+'[1]FAR No. 1.A (Detailed)'!BE518+'[1]FAR No. 1.A (Detailed)'!BE622+'[1]FAR No. 1.A (Detailed)'!BE710+'[1]FAR No. 1.A (Detailed)'!BE788+'[1]FAR No. 1.A (Detailed)'!BE866</f>
        <v>0</v>
      </c>
      <c r="V238" s="918">
        <f t="shared" si="52"/>
        <v>0</v>
      </c>
      <c r="W238" s="918">
        <f t="shared" si="53"/>
        <v>0</v>
      </c>
      <c r="X238" s="918">
        <f t="shared" si="54"/>
        <v>0</v>
      </c>
      <c r="Y238" s="919">
        <f t="shared" si="55"/>
        <v>0</v>
      </c>
      <c r="Z238" s="920"/>
    </row>
    <row r="239" spans="2:26" s="856" customFormat="1">
      <c r="B239" s="926"/>
      <c r="C239" s="611" t="s">
        <v>503</v>
      </c>
      <c r="D239" s="916" t="s">
        <v>1018</v>
      </c>
      <c r="E239" s="955">
        <f>'[1]FAR No. 1.A (Detailed)'!E211+'[1]FAR No. 1.A (Detailed)'!E288+'[1]FAR No. 1.A (Detailed)'!E365+'[1]FAR No. 1.A (Detailed)'!E442+'[1]FAR No. 1.A (Detailed)'!E519+'[1]FAR No. 1.A (Detailed)'!E623+'[1]FAR No. 1.A (Detailed)'!E711+'[1]FAR No. 1.A (Detailed)'!E789+'[1]FAR No. 1.A (Detailed)'!E867</f>
        <v>850000</v>
      </c>
      <c r="F239" s="956">
        <f>'[1]FAR No. 1.A (Detailed)'!F211+'[1]FAR No. 1.A (Detailed)'!F288+'[1]FAR No. 1.A (Detailed)'!F365+'[1]FAR No. 1.A (Detailed)'!F442+'[1]FAR No. 1.A (Detailed)'!F519+'[1]FAR No. 1.A (Detailed)'!F623+'[1]FAR No. 1.A (Detailed)'!F711+'[1]FAR No. 1.A (Detailed)'!F789+'[1]FAR No. 1.A (Detailed)'!F867</f>
        <v>0</v>
      </c>
      <c r="G239" s="956">
        <f t="shared" si="49"/>
        <v>850000</v>
      </c>
      <c r="H239" s="956">
        <f>'[1]FAR No. 1.A (Detailed)'!T211+'[1]FAR No. 1.A (Detailed)'!T288+'[1]FAR No. 1.A (Detailed)'!T365+'[1]FAR No. 1.A (Detailed)'!T442+'[1]FAR No. 1.A (Detailed)'!T519+'[1]FAR No. 1.A (Detailed)'!T623+'[1]FAR No. 1.A (Detailed)'!T711+'[1]FAR No. 1.A (Detailed)'!T789+'[1]FAR No. 1.A (Detailed)'!T867</f>
        <v>850000</v>
      </c>
      <c r="I239" s="956">
        <f>'[1]FAR No. 1.A (Detailed)'!U211+'[1]FAR No. 1.A (Detailed)'!U288+'[1]FAR No. 1.A (Detailed)'!U365+'[1]FAR No. 1.A (Detailed)'!U442+'[1]FAR No. 1.A (Detailed)'!U519+'[1]FAR No. 1.A (Detailed)'!U623+'[1]FAR No. 1.A (Detailed)'!U711+'[1]FAR No. 1.A (Detailed)'!U789+'[1]FAR No. 1.A (Detailed)'!U867</f>
        <v>0</v>
      </c>
      <c r="J239" s="956">
        <f>'[1]FAR No. 1.A (Detailed)'!V211+'[1]FAR No. 1.A (Detailed)'!V288+'[1]FAR No. 1.A (Detailed)'!V365+'[1]FAR No. 1.A (Detailed)'!V442+'[1]FAR No. 1.A (Detailed)'!V519+'[1]FAR No. 1.A (Detailed)'!V623+'[1]FAR No. 1.A (Detailed)'!V711+'[1]FAR No. 1.A (Detailed)'!V789+'[1]FAR No. 1.A (Detailed)'!V867</f>
        <v>0</v>
      </c>
      <c r="K239" s="956">
        <f>'[1]FAR No. 1.A (Detailed)'!W119+'[1]FAR No. 1.A (Detailed)'!W211+'[1]FAR No. 1.A (Detailed)'!W288+'[1]FAR No. 1.A (Detailed)'!W365+'[1]FAR No. 1.A (Detailed)'!W442+'[1]FAR No. 1.A (Detailed)'!W519+'[1]FAR No. 1.A (Detailed)'!W623+'[1]FAR No. 1.A (Detailed)'!W711+'[1]FAR No. 1.A (Detailed)'!W789+'[1]FAR No. 1.A (Detailed)'!W867</f>
        <v>0</v>
      </c>
      <c r="L239" s="918">
        <f t="shared" si="50"/>
        <v>850000</v>
      </c>
      <c r="M239" s="957">
        <f>'[1]FAR No. 1.A (Detailed)'!AB211+'[1]FAR No. 1.A (Detailed)'!AB288+'[1]FAR No. 1.A (Detailed)'!AB365+'[1]FAR No. 1.A (Detailed)'!AB442+'[1]FAR No. 1.A (Detailed)'!AB519+'[1]FAR No. 1.A (Detailed)'!AB623+'[1]FAR No. 1.A (Detailed)'!AB711+'[1]FAR No. 1.A (Detailed)'!AB789+'[1]FAR No. 1.A (Detailed)'!AB867</f>
        <v>0</v>
      </c>
      <c r="N239" s="957">
        <f>'[1]FAR No. 1.A (Detailed)'!AF211+'[1]FAR No. 1.A (Detailed)'!AF288+'[1]FAR No. 1.A (Detailed)'!AF365+'[1]FAR No. 1.A (Detailed)'!AF442+'[1]FAR No. 1.A (Detailed)'!AF519+'[1]FAR No. 1.A (Detailed)'!AF623+'[1]FAR No. 1.A (Detailed)'!AF711+'[1]FAR No. 1.A (Detailed)'!AF789+'[1]FAR No. 1.A (Detailed)'!AF867</f>
        <v>850000</v>
      </c>
      <c r="O239" s="957">
        <f>'[1]FAR No. 1.A (Detailed)'!AJ211+'[1]FAR No. 1.A (Detailed)'!AJ288+'[1]FAR No. 1.A (Detailed)'!AJ365+'[1]FAR No. 1.A (Detailed)'!AJ442+'[1]FAR No. 1.A (Detailed)'!AJ519+'[1]FAR No. 1.A (Detailed)'!AJ623+'[1]FAR No. 1.A (Detailed)'!AJ711+'[1]FAR No. 1.A (Detailed)'!AJ789+'[1]FAR No. 1.A (Detailed)'!AJ867</f>
        <v>0</v>
      </c>
      <c r="P239" s="957">
        <f>'[1]FAR No. 1.A (Detailed)'!AN211+'[1]FAR No. 1.A (Detailed)'!AN288+'[1]FAR No. 1.A (Detailed)'!AN365+'[1]FAR No. 1.A (Detailed)'!AN442+'[1]FAR No. 1.A (Detailed)'!AN519+'[1]FAR No. 1.A (Detailed)'!AN623+'[1]FAR No. 1.A (Detailed)'!AN711+'[1]FAR No. 1.A (Detailed)'!AN789+'[1]FAR No. 1.A (Detailed)'!AN867</f>
        <v>0</v>
      </c>
      <c r="Q239" s="918">
        <f t="shared" si="51"/>
        <v>850000</v>
      </c>
      <c r="R239" s="957">
        <f>'[1]FAR No. 1.A (Detailed)'!AS211+'[1]FAR No. 1.A (Detailed)'!AS288+'[1]FAR No. 1.A (Detailed)'!AS365+'[1]FAR No. 1.A (Detailed)'!AS442+'[1]FAR No. 1.A (Detailed)'!AS519+'[1]FAR No. 1.A (Detailed)'!AS623+'[1]FAR No. 1.A (Detailed)'!AS711+'[1]FAR No. 1.A (Detailed)'!AS789+'[1]FAR No. 1.A (Detailed)'!AS867</f>
        <v>0</v>
      </c>
      <c r="S239" s="957">
        <f>'[1]FAR No. 1.A (Detailed)'!AW211+'[1]FAR No. 1.A (Detailed)'!AW288+'[1]FAR No. 1.A (Detailed)'!AW365+'[1]FAR No. 1.A (Detailed)'!AW442+'[1]FAR No. 1.A (Detailed)'!AW519+'[1]FAR No. 1.A (Detailed)'!AW623+'[1]FAR No. 1.A (Detailed)'!AW711+'[1]FAR No. 1.A (Detailed)'!AW789+'[1]FAR No. 1.A (Detailed)'!AW867</f>
        <v>850000</v>
      </c>
      <c r="T239" s="957">
        <f>'[1]FAR No. 1.A (Detailed)'!BA211+'[1]FAR No. 1.A (Detailed)'!BA288+'[1]FAR No. 1.A (Detailed)'!BA365+'[1]FAR No. 1.A (Detailed)'!BA442+'[1]FAR No. 1.A (Detailed)'!BA519+'[1]FAR No. 1.A (Detailed)'!BA623+'[1]FAR No. 1.A (Detailed)'!BA711+'[1]FAR No. 1.A (Detailed)'!BA789+'[1]FAR No. 1.A (Detailed)'!BA867</f>
        <v>0</v>
      </c>
      <c r="U239" s="957">
        <f>'[1]FAR No. 1.A (Detailed)'!BE211+'[1]FAR No. 1.A (Detailed)'!BE288+'[1]FAR No. 1.A (Detailed)'!BE365+'[1]FAR No. 1.A (Detailed)'!BE442+'[1]FAR No. 1.A (Detailed)'!BE519+'[1]FAR No. 1.A (Detailed)'!BE623+'[1]FAR No. 1.A (Detailed)'!BE711+'[1]FAR No. 1.A (Detailed)'!BE789+'[1]FAR No. 1.A (Detailed)'!BE867</f>
        <v>0</v>
      </c>
      <c r="V239" s="918">
        <f t="shared" si="52"/>
        <v>850000</v>
      </c>
      <c r="W239" s="918">
        <f t="shared" si="53"/>
        <v>0</v>
      </c>
      <c r="X239" s="918">
        <f t="shared" si="54"/>
        <v>0</v>
      </c>
      <c r="Y239" s="919">
        <f t="shared" si="55"/>
        <v>0</v>
      </c>
      <c r="Z239" s="920"/>
    </row>
    <row r="240" spans="2:26" s="856" customFormat="1" ht="19.5" thickBot="1">
      <c r="B240" s="958"/>
      <c r="C240" s="931" t="s">
        <v>1019</v>
      </c>
      <c r="D240" s="932" t="s">
        <v>1020</v>
      </c>
      <c r="E240" s="955">
        <f>'[1]FAR No. 1.A (Detailed)'!E212+'[1]FAR No. 1.A (Detailed)'!E289+'[1]FAR No. 1.A (Detailed)'!E366+'[1]FAR No. 1.A (Detailed)'!E443+'[1]FAR No. 1.A (Detailed)'!E520+'[1]FAR No. 1.A (Detailed)'!E624+'[1]FAR No. 1.A (Detailed)'!E712+'[1]FAR No. 1.A (Detailed)'!E790+'[1]FAR No. 1.A (Detailed)'!E868</f>
        <v>50000</v>
      </c>
      <c r="F240" s="956">
        <f>'[1]FAR No. 1.A (Detailed)'!F212+'[1]FAR No. 1.A (Detailed)'!F289+'[1]FAR No. 1.A (Detailed)'!F366+'[1]FAR No. 1.A (Detailed)'!F443+'[1]FAR No. 1.A (Detailed)'!F520+'[1]FAR No. 1.A (Detailed)'!F624+'[1]FAR No. 1.A (Detailed)'!F712+'[1]FAR No. 1.A (Detailed)'!F790+'[1]FAR No. 1.A (Detailed)'!F868</f>
        <v>0</v>
      </c>
      <c r="G240" s="956">
        <f t="shared" si="49"/>
        <v>50000</v>
      </c>
      <c r="H240" s="956">
        <f>'[1]FAR No. 1.A (Detailed)'!T212+'[1]FAR No. 1.A (Detailed)'!T289+'[1]FAR No. 1.A (Detailed)'!T366+'[1]FAR No. 1.A (Detailed)'!T443+'[1]FAR No. 1.A (Detailed)'!T520+'[1]FAR No. 1.A (Detailed)'!T624+'[1]FAR No. 1.A (Detailed)'!T712+'[1]FAR No. 1.A (Detailed)'!T790+'[1]FAR No. 1.A (Detailed)'!T868</f>
        <v>50000</v>
      </c>
      <c r="I240" s="956">
        <f>'[1]FAR No. 1.A (Detailed)'!U212+'[1]FAR No. 1.A (Detailed)'!U289+'[1]FAR No. 1.A (Detailed)'!U366+'[1]FAR No. 1.A (Detailed)'!U443+'[1]FAR No. 1.A (Detailed)'!U520+'[1]FAR No. 1.A (Detailed)'!U624+'[1]FAR No. 1.A (Detailed)'!U712+'[1]FAR No. 1.A (Detailed)'!U790+'[1]FAR No. 1.A (Detailed)'!U868</f>
        <v>0</v>
      </c>
      <c r="J240" s="956">
        <f>'[1]FAR No. 1.A (Detailed)'!V212+'[1]FAR No. 1.A (Detailed)'!V289+'[1]FAR No. 1.A (Detailed)'!V366+'[1]FAR No. 1.A (Detailed)'!V443+'[1]FAR No. 1.A (Detailed)'!V520+'[1]FAR No. 1.A (Detailed)'!V624+'[1]FAR No. 1.A (Detailed)'!V712+'[1]FAR No. 1.A (Detailed)'!V790+'[1]FAR No. 1.A (Detailed)'!V868</f>
        <v>0</v>
      </c>
      <c r="K240" s="956">
        <f>'[1]FAR No. 1.A (Detailed)'!W120+'[1]FAR No. 1.A (Detailed)'!W212+'[1]FAR No. 1.A (Detailed)'!W289+'[1]FAR No. 1.A (Detailed)'!W366+'[1]FAR No. 1.A (Detailed)'!W443+'[1]FAR No. 1.A (Detailed)'!W520+'[1]FAR No. 1.A (Detailed)'!W624+'[1]FAR No. 1.A (Detailed)'!W712+'[1]FAR No. 1.A (Detailed)'!W790+'[1]FAR No. 1.A (Detailed)'!W868</f>
        <v>0</v>
      </c>
      <c r="L240" s="918">
        <f t="shared" si="50"/>
        <v>50000</v>
      </c>
      <c r="M240" s="957">
        <f>'[1]FAR No. 1.A (Detailed)'!AB212+'[1]FAR No. 1.A (Detailed)'!AB289+'[1]FAR No. 1.A (Detailed)'!AB366+'[1]FAR No. 1.A (Detailed)'!AB443+'[1]FAR No. 1.A (Detailed)'!AB520+'[1]FAR No. 1.A (Detailed)'!AB624+'[1]FAR No. 1.A (Detailed)'!AB712+'[1]FAR No. 1.A (Detailed)'!AB790+'[1]FAR No. 1.A (Detailed)'!AB868</f>
        <v>12516.28</v>
      </c>
      <c r="N240" s="957">
        <f>'[1]FAR No. 1.A (Detailed)'!AF212+'[1]FAR No. 1.A (Detailed)'!AF289+'[1]FAR No. 1.A (Detailed)'!AF366+'[1]FAR No. 1.A (Detailed)'!AF443+'[1]FAR No. 1.A (Detailed)'!AF520+'[1]FAR No. 1.A (Detailed)'!AF624+'[1]FAR No. 1.A (Detailed)'!AF712+'[1]FAR No. 1.A (Detailed)'!AF790+'[1]FAR No. 1.A (Detailed)'!AF868</f>
        <v>37483.72</v>
      </c>
      <c r="O240" s="957">
        <f>'[1]FAR No. 1.A (Detailed)'!AJ212+'[1]FAR No. 1.A (Detailed)'!AJ289+'[1]FAR No. 1.A (Detailed)'!AJ366+'[1]FAR No. 1.A (Detailed)'!AJ443+'[1]FAR No. 1.A (Detailed)'!AJ520+'[1]FAR No. 1.A (Detailed)'!AJ624+'[1]FAR No. 1.A (Detailed)'!AJ712+'[1]FAR No. 1.A (Detailed)'!AJ790+'[1]FAR No. 1.A (Detailed)'!AJ868</f>
        <v>0</v>
      </c>
      <c r="P240" s="957">
        <f>'[1]FAR No. 1.A (Detailed)'!AN212+'[1]FAR No. 1.A (Detailed)'!AN289+'[1]FAR No. 1.A (Detailed)'!AN366+'[1]FAR No. 1.A (Detailed)'!AN443+'[1]FAR No. 1.A (Detailed)'!AN520+'[1]FAR No. 1.A (Detailed)'!AN624+'[1]FAR No. 1.A (Detailed)'!AN712+'[1]FAR No. 1.A (Detailed)'!AN790+'[1]FAR No. 1.A (Detailed)'!AN868</f>
        <v>0</v>
      </c>
      <c r="Q240" s="918">
        <f t="shared" si="51"/>
        <v>50000</v>
      </c>
      <c r="R240" s="957">
        <f>'[1]FAR No. 1.A (Detailed)'!AS212+'[1]FAR No. 1.A (Detailed)'!AS289+'[1]FAR No. 1.A (Detailed)'!AS366+'[1]FAR No. 1.A (Detailed)'!AS443+'[1]FAR No. 1.A (Detailed)'!AS520+'[1]FAR No. 1.A (Detailed)'!AS624+'[1]FAR No. 1.A (Detailed)'!AS712+'[1]FAR No. 1.A (Detailed)'!AS790+'[1]FAR No. 1.A (Detailed)'!AS868</f>
        <v>12516.28</v>
      </c>
      <c r="S240" s="957">
        <f>'[1]FAR No. 1.A (Detailed)'!AW212+'[1]FAR No. 1.A (Detailed)'!AW289+'[1]FAR No. 1.A (Detailed)'!AW366+'[1]FAR No. 1.A (Detailed)'!AW443+'[1]FAR No. 1.A (Detailed)'!AW520+'[1]FAR No. 1.A (Detailed)'!AW624+'[1]FAR No. 1.A (Detailed)'!AW712+'[1]FAR No. 1.A (Detailed)'!AW790+'[1]FAR No. 1.A (Detailed)'!AW868</f>
        <v>37483.72</v>
      </c>
      <c r="T240" s="957">
        <f>'[1]FAR No. 1.A (Detailed)'!BA212+'[1]FAR No. 1.A (Detailed)'!BA289+'[1]FAR No. 1.A (Detailed)'!BA366+'[1]FAR No. 1.A (Detailed)'!BA443+'[1]FAR No. 1.A (Detailed)'!BA520+'[1]FAR No. 1.A (Detailed)'!BA624+'[1]FAR No. 1.A (Detailed)'!BA712+'[1]FAR No. 1.A (Detailed)'!BA790+'[1]FAR No. 1.A (Detailed)'!BA868</f>
        <v>0</v>
      </c>
      <c r="U240" s="957">
        <f>'[1]FAR No. 1.A (Detailed)'!BE212+'[1]FAR No. 1.A (Detailed)'!BE289+'[1]FAR No. 1.A (Detailed)'!BE366+'[1]FAR No. 1.A (Detailed)'!BE443+'[1]FAR No. 1.A (Detailed)'!BE520+'[1]FAR No. 1.A (Detailed)'!BE624+'[1]FAR No. 1.A (Detailed)'!BE712+'[1]FAR No. 1.A (Detailed)'!BE790+'[1]FAR No. 1.A (Detailed)'!BE868</f>
        <v>0</v>
      </c>
      <c r="V240" s="918">
        <f t="shared" si="52"/>
        <v>50000</v>
      </c>
      <c r="W240" s="918">
        <f t="shared" si="53"/>
        <v>0</v>
      </c>
      <c r="X240" s="918">
        <f t="shared" si="54"/>
        <v>0</v>
      </c>
      <c r="Y240" s="919">
        <f t="shared" si="55"/>
        <v>0</v>
      </c>
      <c r="Z240" s="933"/>
    </row>
    <row r="241" spans="2:26" s="856" customFormat="1" ht="19.5" thickBot="1">
      <c r="B241" s="959" t="s">
        <v>1129</v>
      </c>
      <c r="C241" s="934"/>
      <c r="D241" s="935"/>
      <c r="E241" s="936">
        <f t="shared" ref="E241:Y241" si="56">SUM(E169:E240)</f>
        <v>37391062.700000003</v>
      </c>
      <c r="F241" s="936">
        <f t="shared" si="56"/>
        <v>0</v>
      </c>
      <c r="G241" s="936">
        <f t="shared" si="56"/>
        <v>37391062.700000003</v>
      </c>
      <c r="H241" s="936">
        <f t="shared" si="56"/>
        <v>37391062.700000003</v>
      </c>
      <c r="I241" s="936">
        <f t="shared" si="56"/>
        <v>0</v>
      </c>
      <c r="J241" s="936">
        <f t="shared" si="56"/>
        <v>0</v>
      </c>
      <c r="K241" s="936">
        <f t="shared" si="56"/>
        <v>0</v>
      </c>
      <c r="L241" s="936">
        <f t="shared" si="56"/>
        <v>37391062.700000003</v>
      </c>
      <c r="M241" s="936">
        <f t="shared" si="56"/>
        <v>3565476.37</v>
      </c>
      <c r="N241" s="936">
        <f t="shared" si="56"/>
        <v>25851732.309999999</v>
      </c>
      <c r="O241" s="936">
        <f t="shared" si="56"/>
        <v>4387352.1300000008</v>
      </c>
      <c r="P241" s="936">
        <f t="shared" si="56"/>
        <v>0</v>
      </c>
      <c r="Q241" s="936">
        <f t="shared" si="56"/>
        <v>33804560.810000002</v>
      </c>
      <c r="R241" s="936">
        <f t="shared" si="56"/>
        <v>3106661.2199999997</v>
      </c>
      <c r="S241" s="936">
        <f t="shared" si="56"/>
        <v>25863103.450000003</v>
      </c>
      <c r="T241" s="936">
        <f t="shared" si="56"/>
        <v>4207164.26</v>
      </c>
      <c r="U241" s="936">
        <f t="shared" si="56"/>
        <v>0</v>
      </c>
      <c r="V241" s="936">
        <f t="shared" si="56"/>
        <v>33176928.930000007</v>
      </c>
      <c r="W241" s="936">
        <f t="shared" si="56"/>
        <v>0</v>
      </c>
      <c r="X241" s="936">
        <f t="shared" si="56"/>
        <v>3586501.8900000015</v>
      </c>
      <c r="Y241" s="936">
        <f t="shared" si="56"/>
        <v>627631.87999999465</v>
      </c>
      <c r="Z241" s="937">
        <f>SUM(Z169:Z240)</f>
        <v>0</v>
      </c>
    </row>
    <row r="242" spans="2:26" s="856" customFormat="1" ht="19.5" thickBot="1">
      <c r="B242" s="924"/>
      <c r="C242" s="938"/>
      <c r="D242" s="939"/>
      <c r="E242" s="940"/>
      <c r="F242" s="940"/>
      <c r="G242" s="940"/>
      <c r="H242" s="940"/>
      <c r="I242" s="940"/>
      <c r="J242" s="940"/>
      <c r="K242" s="940"/>
      <c r="L242" s="901"/>
      <c r="M242" s="941"/>
      <c r="N242" s="940"/>
      <c r="O242" s="940"/>
      <c r="P242" s="940"/>
      <c r="Q242" s="901"/>
      <c r="R242" s="940"/>
      <c r="S242" s="940"/>
      <c r="T242" s="940"/>
      <c r="U242" s="940"/>
      <c r="V242" s="901"/>
      <c r="W242" s="901"/>
      <c r="X242" s="901"/>
      <c r="Y242" s="902"/>
      <c r="Z242" s="903"/>
    </row>
    <row r="243" spans="2:26" s="856" customFormat="1" ht="19.5" thickBot="1">
      <c r="B243" s="960" t="s">
        <v>526</v>
      </c>
      <c r="C243" s="961"/>
      <c r="D243" s="962"/>
      <c r="E243" s="945"/>
      <c r="F243" s="945"/>
      <c r="G243" s="945"/>
      <c r="H243" s="945"/>
      <c r="I243" s="945"/>
      <c r="J243" s="945"/>
      <c r="K243" s="945"/>
      <c r="L243" s="945"/>
      <c r="M243" s="945"/>
      <c r="N243" s="945"/>
      <c r="O243" s="945"/>
      <c r="P243" s="945"/>
      <c r="Q243" s="945"/>
      <c r="R243" s="945"/>
      <c r="S243" s="945"/>
      <c r="T243" s="945"/>
      <c r="U243" s="945"/>
      <c r="V243" s="945"/>
      <c r="W243" s="945"/>
      <c r="X243" s="945"/>
      <c r="Y243" s="947"/>
      <c r="Z243" s="948"/>
    </row>
    <row r="244" spans="2:26" s="856" customFormat="1">
      <c r="B244" s="924" t="s">
        <v>1023</v>
      </c>
      <c r="C244" s="963"/>
      <c r="D244" s="964"/>
      <c r="E244" s="893"/>
      <c r="F244" s="894"/>
      <c r="G244" s="894"/>
      <c r="H244" s="894"/>
      <c r="I244" s="894"/>
      <c r="J244" s="894"/>
      <c r="K244" s="894"/>
      <c r="L244" s="894"/>
      <c r="M244" s="894"/>
      <c r="N244" s="894"/>
      <c r="O244" s="894"/>
      <c r="P244" s="894"/>
      <c r="Q244" s="894"/>
      <c r="R244" s="894"/>
      <c r="S244" s="894"/>
      <c r="T244" s="894"/>
      <c r="U244" s="894"/>
      <c r="V244" s="894"/>
      <c r="W244" s="894"/>
      <c r="X244" s="894"/>
      <c r="Y244" s="895"/>
      <c r="Z244" s="896"/>
    </row>
    <row r="245" spans="2:26" s="972" customFormat="1">
      <c r="B245" s="965"/>
      <c r="C245" s="966" t="s">
        <v>587</v>
      </c>
      <c r="D245" s="967" t="s">
        <v>1024</v>
      </c>
      <c r="E245" s="968">
        <f>'[1]FAR No. 1.A (Detailed)'!E629</f>
        <v>10000000</v>
      </c>
      <c r="F245" s="968">
        <f>'[1]FAR No. 1.A (Detailed)'!F629</f>
        <v>0</v>
      </c>
      <c r="G245" s="969">
        <f>'[1]FAR No. 1.A (Detailed)'!G125+'[1]FAR No. 1.A (Detailed)'!G629</f>
        <v>10000000</v>
      </c>
      <c r="H245" s="969">
        <f>'[1]FAR No. 1.A (Detailed)'!T629</f>
        <v>10000000</v>
      </c>
      <c r="I245" s="969">
        <f>'[1]FAR No. 1.A (Detailed)'!U629</f>
        <v>0</v>
      </c>
      <c r="J245" s="969">
        <f>'[1]FAR No. 1.A (Detailed)'!V629</f>
        <v>0</v>
      </c>
      <c r="K245" s="969">
        <f>'[1]FAR No. 1.A (Detailed)'!W629</f>
        <v>0</v>
      </c>
      <c r="L245" s="969">
        <f>H245+I245-J245+K245</f>
        <v>10000000</v>
      </c>
      <c r="M245" s="969">
        <f>'[1]FAR No. 1.A (Detailed)'!AB629</f>
        <v>0</v>
      </c>
      <c r="N245" s="969">
        <f>'[1]FAR No. 1.A (Detailed)'!AF629</f>
        <v>10000000</v>
      </c>
      <c r="O245" s="969">
        <f>'[1]FAR No. 1.A (Detailed)'!AJ629</f>
        <v>0</v>
      </c>
      <c r="P245" s="969">
        <f>'[1]FAR No. 1.A (Detailed)'!AN629</f>
        <v>0</v>
      </c>
      <c r="Q245" s="969">
        <f>M245+N245+O245+P245</f>
        <v>10000000</v>
      </c>
      <c r="R245" s="969">
        <f>'[1]FAR No. 1.A (Detailed)'!AS629</f>
        <v>0</v>
      </c>
      <c r="S245" s="969">
        <f>'[1]FAR No. 1.A (Detailed)'!AW629</f>
        <v>7077077.7599999998</v>
      </c>
      <c r="T245" s="969">
        <f>'[1]FAR No. 1.A (Detailed)'!BA629</f>
        <v>2922922.24</v>
      </c>
      <c r="U245" s="969">
        <f>'[1]FAR No. 1.A (Detailed)'!BE629</f>
        <v>0</v>
      </c>
      <c r="V245" s="969">
        <f>R245+S245+T245+U245</f>
        <v>10000000</v>
      </c>
      <c r="W245" s="969">
        <f>G245-L245</f>
        <v>0</v>
      </c>
      <c r="X245" s="969">
        <f>L245-Q245</f>
        <v>0</v>
      </c>
      <c r="Y245" s="970">
        <f>Q245-V245</f>
        <v>0</v>
      </c>
      <c r="Z245" s="971"/>
    </row>
    <row r="246" spans="2:26" s="972" customFormat="1">
      <c r="B246" s="973"/>
      <c r="C246" s="966" t="s">
        <v>593</v>
      </c>
      <c r="D246" s="967" t="s">
        <v>1025</v>
      </c>
      <c r="E246" s="968">
        <f>'[1]FAR No. 1.A (Detailed)'!E630</f>
        <v>0</v>
      </c>
      <c r="F246" s="968">
        <f>'[1]FAR No. 1.A (Detailed)'!F630</f>
        <v>0</v>
      </c>
      <c r="G246" s="969">
        <f>'[1]FAR No. 1.A (Detailed)'!G126+'[1]FAR No. 1.A (Detailed)'!G630</f>
        <v>0</v>
      </c>
      <c r="H246" s="969">
        <f>'[1]FAR No. 1.A (Detailed)'!T630</f>
        <v>0</v>
      </c>
      <c r="I246" s="969">
        <f>'[1]FAR No. 1.A (Detailed)'!U630</f>
        <v>0</v>
      </c>
      <c r="J246" s="969">
        <f>'[1]FAR No. 1.A (Detailed)'!V630</f>
        <v>0</v>
      </c>
      <c r="K246" s="969">
        <f>'[1]FAR No. 1.A (Detailed)'!W630</f>
        <v>0</v>
      </c>
      <c r="L246" s="969">
        <f t="shared" ref="L246:L249" si="57">H246+I246-J246+K246</f>
        <v>0</v>
      </c>
      <c r="M246" s="969">
        <f>'[1]FAR No. 1.A (Detailed)'!AB630</f>
        <v>0</v>
      </c>
      <c r="N246" s="969">
        <f>'[1]FAR No. 1.A (Detailed)'!AF630</f>
        <v>0</v>
      </c>
      <c r="O246" s="969">
        <f>'[1]FAR No. 1.A (Detailed)'!AJ630</f>
        <v>0</v>
      </c>
      <c r="P246" s="969">
        <f>'[1]FAR No. 1.A (Detailed)'!AN630</f>
        <v>0</v>
      </c>
      <c r="Q246" s="969">
        <f t="shared" ref="Q246:Q249" si="58">M246+N246+O246+P246</f>
        <v>0</v>
      </c>
      <c r="R246" s="969">
        <f>'[1]FAR No. 1.A (Detailed)'!AS630</f>
        <v>0</v>
      </c>
      <c r="S246" s="969">
        <f>'[1]FAR No. 1.A (Detailed)'!AW630</f>
        <v>0</v>
      </c>
      <c r="T246" s="969">
        <f>'[1]FAR No. 1.A (Detailed)'!BA630</f>
        <v>0</v>
      </c>
      <c r="U246" s="969">
        <f>'[1]FAR No. 1.A (Detailed)'!BE630</f>
        <v>0</v>
      </c>
      <c r="V246" s="969">
        <f t="shared" ref="V246:V249" si="59">R246+S246+T246+U246</f>
        <v>0</v>
      </c>
      <c r="W246" s="969">
        <f t="shared" ref="W246:W249" si="60">G246-L246</f>
        <v>0</v>
      </c>
      <c r="X246" s="969">
        <f t="shared" ref="X246:X249" si="61">L246-Q246</f>
        <v>0</v>
      </c>
      <c r="Y246" s="970">
        <f t="shared" ref="Y246:Y249" si="62">Q246-V246</f>
        <v>0</v>
      </c>
      <c r="Z246" s="971"/>
    </row>
    <row r="247" spans="2:26" s="972" customFormat="1">
      <c r="B247" s="965"/>
      <c r="C247" s="966" t="s">
        <v>603</v>
      </c>
      <c r="D247" s="974" t="s">
        <v>1026</v>
      </c>
      <c r="E247" s="968">
        <f>'[1]FAR No. 1.A (Detailed)'!E631</f>
        <v>2500000</v>
      </c>
      <c r="F247" s="968">
        <f>'[1]FAR No. 1.A (Detailed)'!F631</f>
        <v>0</v>
      </c>
      <c r="G247" s="969">
        <f>'[1]FAR No. 1.A (Detailed)'!G127+'[1]FAR No. 1.A (Detailed)'!G631</f>
        <v>2500000</v>
      </c>
      <c r="H247" s="969">
        <f>'[1]FAR No. 1.A (Detailed)'!T631</f>
        <v>2500000</v>
      </c>
      <c r="I247" s="969">
        <f>'[1]FAR No. 1.A (Detailed)'!U631</f>
        <v>0</v>
      </c>
      <c r="J247" s="969">
        <f>'[1]FAR No. 1.A (Detailed)'!V631</f>
        <v>0</v>
      </c>
      <c r="K247" s="969">
        <f>'[1]FAR No. 1.A (Detailed)'!W631</f>
        <v>0</v>
      </c>
      <c r="L247" s="969">
        <f t="shared" si="57"/>
        <v>2500000</v>
      </c>
      <c r="M247" s="969">
        <f>'[1]FAR No. 1.A (Detailed)'!AB631</f>
        <v>0</v>
      </c>
      <c r="N247" s="969">
        <f>'[1]FAR No. 1.A (Detailed)'!AF631</f>
        <v>2083560</v>
      </c>
      <c r="O247" s="969">
        <f>'[1]FAR No. 1.A (Detailed)'!AJ631</f>
        <v>416440</v>
      </c>
      <c r="P247" s="969">
        <f>'[1]FAR No. 1.A (Detailed)'!AN631</f>
        <v>0</v>
      </c>
      <c r="Q247" s="969">
        <f t="shared" si="58"/>
        <v>2500000</v>
      </c>
      <c r="R247" s="969">
        <f>'[1]FAR No. 1.A (Detailed)'!AS631</f>
        <v>0</v>
      </c>
      <c r="S247" s="969">
        <f>'[1]FAR No. 1.A (Detailed)'!AW631</f>
        <v>2083560</v>
      </c>
      <c r="T247" s="969">
        <f>'[1]FAR No. 1.A (Detailed)'!BA631</f>
        <v>416440</v>
      </c>
      <c r="U247" s="969">
        <f>'[1]FAR No. 1.A (Detailed)'!BE631</f>
        <v>0</v>
      </c>
      <c r="V247" s="969">
        <f t="shared" si="59"/>
        <v>2500000</v>
      </c>
      <c r="W247" s="969">
        <f t="shared" si="60"/>
        <v>0</v>
      </c>
      <c r="X247" s="969">
        <f t="shared" si="61"/>
        <v>0</v>
      </c>
      <c r="Y247" s="970">
        <f t="shared" si="62"/>
        <v>0</v>
      </c>
      <c r="Z247" s="971"/>
    </row>
    <row r="248" spans="2:26" s="972" customFormat="1">
      <c r="B248" s="973"/>
      <c r="C248" s="966" t="s">
        <v>1027</v>
      </c>
      <c r="D248" s="974" t="s">
        <v>1028</v>
      </c>
      <c r="E248" s="968">
        <f>'[1]FAR No. 1.A (Detailed)'!E632</f>
        <v>0</v>
      </c>
      <c r="F248" s="968">
        <f>'[1]FAR No. 1.A (Detailed)'!F632</f>
        <v>0</v>
      </c>
      <c r="G248" s="969">
        <f>'[1]FAR No. 1.A (Detailed)'!G128+'[1]FAR No. 1.A (Detailed)'!G632</f>
        <v>0</v>
      </c>
      <c r="H248" s="969">
        <f>'[1]FAR No. 1.A (Detailed)'!T632</f>
        <v>0</v>
      </c>
      <c r="I248" s="969">
        <f>'[1]FAR No. 1.A (Detailed)'!U632</f>
        <v>0</v>
      </c>
      <c r="J248" s="969">
        <f>'[1]FAR No. 1.A (Detailed)'!V632</f>
        <v>0</v>
      </c>
      <c r="K248" s="969">
        <f>'[1]FAR No. 1.A (Detailed)'!W632</f>
        <v>0</v>
      </c>
      <c r="L248" s="969">
        <f t="shared" si="57"/>
        <v>0</v>
      </c>
      <c r="M248" s="969">
        <f>'[1]FAR No. 1.A (Detailed)'!AB632</f>
        <v>0</v>
      </c>
      <c r="N248" s="969">
        <f>'[1]FAR No. 1.A (Detailed)'!AF632</f>
        <v>0</v>
      </c>
      <c r="O248" s="969">
        <f>'[1]FAR No. 1.A (Detailed)'!AJ632</f>
        <v>0</v>
      </c>
      <c r="P248" s="969">
        <f>'[1]FAR No. 1.A (Detailed)'!AN632</f>
        <v>0</v>
      </c>
      <c r="Q248" s="969">
        <f t="shared" si="58"/>
        <v>0</v>
      </c>
      <c r="R248" s="969">
        <f>'[1]FAR No. 1.A (Detailed)'!AS632</f>
        <v>0</v>
      </c>
      <c r="S248" s="969">
        <f>'[1]FAR No. 1.A (Detailed)'!AW632</f>
        <v>0</v>
      </c>
      <c r="T248" s="969">
        <f>'[1]FAR No. 1.A (Detailed)'!BA632</f>
        <v>0</v>
      </c>
      <c r="U248" s="969">
        <f>'[1]FAR No. 1.A (Detailed)'!BE632</f>
        <v>0</v>
      </c>
      <c r="V248" s="969">
        <f t="shared" si="59"/>
        <v>0</v>
      </c>
      <c r="W248" s="969">
        <f t="shared" si="60"/>
        <v>0</v>
      </c>
      <c r="X248" s="969">
        <f t="shared" si="61"/>
        <v>0</v>
      </c>
      <c r="Y248" s="970">
        <f t="shared" si="62"/>
        <v>0</v>
      </c>
      <c r="Z248" s="971"/>
    </row>
    <row r="249" spans="2:26" s="972" customFormat="1" ht="19.5" thickBot="1">
      <c r="B249" s="975"/>
      <c r="C249" s="976" t="s">
        <v>639</v>
      </c>
      <c r="D249" s="977" t="s">
        <v>1029</v>
      </c>
      <c r="E249" s="968">
        <f>'[1]FAR No. 1.A (Detailed)'!E633</f>
        <v>2500000</v>
      </c>
      <c r="F249" s="968">
        <f>'[1]FAR No. 1.A (Detailed)'!F633</f>
        <v>0</v>
      </c>
      <c r="G249" s="969">
        <f>'[1]FAR No. 1.A (Detailed)'!G129+'[1]FAR No. 1.A (Detailed)'!G633</f>
        <v>2500000</v>
      </c>
      <c r="H249" s="969">
        <f>'[1]FAR No. 1.A (Detailed)'!T633</f>
        <v>2500000</v>
      </c>
      <c r="I249" s="969">
        <f>'[1]FAR No. 1.A (Detailed)'!U633</f>
        <v>0</v>
      </c>
      <c r="J249" s="969">
        <f>'[1]FAR No. 1.A (Detailed)'!V633</f>
        <v>0</v>
      </c>
      <c r="K249" s="969">
        <f>'[1]FAR No. 1.A (Detailed)'!W633</f>
        <v>0</v>
      </c>
      <c r="L249" s="969">
        <f t="shared" si="57"/>
        <v>2500000</v>
      </c>
      <c r="M249" s="969">
        <f>'[1]FAR No. 1.A (Detailed)'!AB633</f>
        <v>0</v>
      </c>
      <c r="N249" s="969">
        <f>'[1]FAR No. 1.A (Detailed)'!AF633</f>
        <v>2047710.4</v>
      </c>
      <c r="O249" s="969">
        <f>'[1]FAR No. 1.A (Detailed)'!AJ633</f>
        <v>452289.6</v>
      </c>
      <c r="P249" s="969">
        <f>'[1]FAR No. 1.A (Detailed)'!AN633</f>
        <v>0</v>
      </c>
      <c r="Q249" s="969">
        <f t="shared" si="58"/>
        <v>2500000</v>
      </c>
      <c r="R249" s="969">
        <f>'[1]FAR No. 1.A (Detailed)'!AS633</f>
        <v>0</v>
      </c>
      <c r="S249" s="969">
        <f>'[1]FAR No. 1.A (Detailed)'!AW633</f>
        <v>1502841.6</v>
      </c>
      <c r="T249" s="969">
        <f>'[1]FAR No. 1.A (Detailed)'!BA633</f>
        <v>452289.6</v>
      </c>
      <c r="U249" s="969">
        <f>'[1]FAR No. 1.A (Detailed)'!BE633</f>
        <v>0</v>
      </c>
      <c r="V249" s="969">
        <f t="shared" si="59"/>
        <v>1955131.2000000002</v>
      </c>
      <c r="W249" s="969">
        <f t="shared" si="60"/>
        <v>0</v>
      </c>
      <c r="X249" s="969">
        <f t="shared" si="61"/>
        <v>0</v>
      </c>
      <c r="Y249" s="970">
        <f t="shared" si="62"/>
        <v>544868.79999999981</v>
      </c>
      <c r="Z249" s="978"/>
    </row>
    <row r="250" spans="2:26" s="856" customFormat="1" ht="19.5" thickBot="1">
      <c r="B250" s="959" t="s">
        <v>1130</v>
      </c>
      <c r="C250" s="979"/>
      <c r="D250" s="935"/>
      <c r="E250" s="936">
        <f t="shared" ref="E250:Y250" si="63">SUM(E245:E249)</f>
        <v>15000000</v>
      </c>
      <c r="F250" s="936">
        <f t="shared" si="63"/>
        <v>0</v>
      </c>
      <c r="G250" s="936">
        <f t="shared" si="63"/>
        <v>15000000</v>
      </c>
      <c r="H250" s="936">
        <f t="shared" si="63"/>
        <v>15000000</v>
      </c>
      <c r="I250" s="936">
        <f t="shared" si="63"/>
        <v>0</v>
      </c>
      <c r="J250" s="936">
        <f t="shared" si="63"/>
        <v>0</v>
      </c>
      <c r="K250" s="936">
        <f t="shared" si="63"/>
        <v>0</v>
      </c>
      <c r="L250" s="936">
        <f t="shared" si="63"/>
        <v>15000000</v>
      </c>
      <c r="M250" s="936">
        <f t="shared" si="63"/>
        <v>0</v>
      </c>
      <c r="N250" s="936">
        <f t="shared" si="63"/>
        <v>14131270.4</v>
      </c>
      <c r="O250" s="936">
        <f t="shared" si="63"/>
        <v>868729.6</v>
      </c>
      <c r="P250" s="936">
        <f t="shared" si="63"/>
        <v>0</v>
      </c>
      <c r="Q250" s="936">
        <f t="shared" si="63"/>
        <v>15000000</v>
      </c>
      <c r="R250" s="936">
        <f t="shared" si="63"/>
        <v>0</v>
      </c>
      <c r="S250" s="936">
        <f t="shared" si="63"/>
        <v>10663479.359999999</v>
      </c>
      <c r="T250" s="936">
        <f t="shared" si="63"/>
        <v>3791651.8400000003</v>
      </c>
      <c r="U250" s="936">
        <f t="shared" si="63"/>
        <v>0</v>
      </c>
      <c r="V250" s="936">
        <f t="shared" si="63"/>
        <v>14455131.199999999</v>
      </c>
      <c r="W250" s="936">
        <f t="shared" si="63"/>
        <v>0</v>
      </c>
      <c r="X250" s="936">
        <f t="shared" si="63"/>
        <v>0</v>
      </c>
      <c r="Y250" s="936">
        <f t="shared" si="63"/>
        <v>544868.79999999981</v>
      </c>
      <c r="Z250" s="937">
        <f>SUM(Z245:Z249)</f>
        <v>0</v>
      </c>
    </row>
    <row r="251" spans="2:26" s="856" customFormat="1" ht="19.5" thickBot="1">
      <c r="B251" s="959" t="s">
        <v>1131</v>
      </c>
      <c r="C251" s="979"/>
      <c r="D251" s="935"/>
      <c r="E251" s="936">
        <f>E250+E241+E165</f>
        <v>62019236.969999999</v>
      </c>
      <c r="F251" s="936">
        <f t="shared" ref="F251:Z251" si="64">F250+F241+F165</f>
        <v>0</v>
      </c>
      <c r="G251" s="936">
        <f t="shared" si="64"/>
        <v>62019236.969999999</v>
      </c>
      <c r="H251" s="936">
        <f t="shared" si="64"/>
        <v>62019236.969999999</v>
      </c>
      <c r="I251" s="936">
        <f t="shared" si="64"/>
        <v>0</v>
      </c>
      <c r="J251" s="936">
        <f t="shared" si="64"/>
        <v>0</v>
      </c>
      <c r="K251" s="936">
        <f t="shared" si="64"/>
        <v>0</v>
      </c>
      <c r="L251" s="936">
        <f t="shared" si="64"/>
        <v>62019236.969999999</v>
      </c>
      <c r="M251" s="936">
        <f t="shared" si="64"/>
        <v>9029213.4299999997</v>
      </c>
      <c r="N251" s="936">
        <f t="shared" si="64"/>
        <v>43157225.18</v>
      </c>
      <c r="O251" s="936">
        <f t="shared" si="64"/>
        <v>6084309.7700000005</v>
      </c>
      <c r="P251" s="936">
        <f t="shared" si="64"/>
        <v>0</v>
      </c>
      <c r="Q251" s="936">
        <f t="shared" si="64"/>
        <v>58270748.380000003</v>
      </c>
      <c r="R251" s="936">
        <f t="shared" si="64"/>
        <v>8234730.79</v>
      </c>
      <c r="S251" s="936">
        <f t="shared" si="64"/>
        <v>39715721.539999999</v>
      </c>
      <c r="T251" s="936">
        <f t="shared" si="64"/>
        <v>8352861.8099999996</v>
      </c>
      <c r="U251" s="936">
        <f t="shared" si="64"/>
        <v>0</v>
      </c>
      <c r="V251" s="936">
        <f t="shared" si="64"/>
        <v>56303314.140000008</v>
      </c>
      <c r="W251" s="936">
        <f t="shared" si="64"/>
        <v>0</v>
      </c>
      <c r="X251" s="936">
        <f t="shared" si="64"/>
        <v>3748488.5900000012</v>
      </c>
      <c r="Y251" s="936">
        <f t="shared" si="64"/>
        <v>1967434.2399999951</v>
      </c>
      <c r="Z251" s="937">
        <f t="shared" si="64"/>
        <v>0</v>
      </c>
    </row>
    <row r="252" spans="2:26" s="856" customFormat="1" ht="19.5" thickBot="1">
      <c r="B252" s="924"/>
      <c r="C252" s="980"/>
      <c r="D252" s="939"/>
      <c r="E252" s="940"/>
      <c r="F252" s="940"/>
      <c r="G252" s="940"/>
      <c r="H252" s="941"/>
      <c r="I252" s="940"/>
      <c r="J252" s="940"/>
      <c r="K252" s="940"/>
      <c r="L252" s="901"/>
      <c r="M252" s="940"/>
      <c r="N252" s="940"/>
      <c r="O252" s="940"/>
      <c r="P252" s="940"/>
      <c r="Q252" s="901"/>
      <c r="R252" s="901"/>
      <c r="S252" s="901"/>
      <c r="T252" s="901"/>
      <c r="U252" s="901"/>
      <c r="V252" s="901"/>
      <c r="W252" s="901"/>
      <c r="X252" s="901"/>
      <c r="Y252" s="902"/>
      <c r="Z252" s="903"/>
    </row>
    <row r="253" spans="2:26" s="856" customFormat="1">
      <c r="B253" s="981" t="s">
        <v>1062</v>
      </c>
      <c r="C253" s="982"/>
      <c r="D253" s="983"/>
      <c r="E253" s="984"/>
      <c r="F253" s="984"/>
      <c r="G253" s="984"/>
      <c r="H253" s="984"/>
      <c r="I253" s="984"/>
      <c r="J253" s="984"/>
      <c r="K253" s="984"/>
      <c r="L253" s="984"/>
      <c r="M253" s="984"/>
      <c r="N253" s="984"/>
      <c r="O253" s="984"/>
      <c r="P253" s="984"/>
      <c r="Q253" s="984"/>
      <c r="R253" s="984"/>
      <c r="S253" s="984"/>
      <c r="T253" s="984"/>
      <c r="U253" s="984"/>
      <c r="V253" s="984"/>
      <c r="W253" s="984"/>
      <c r="X253" s="984"/>
      <c r="Y253" s="985"/>
      <c r="Z253" s="986"/>
    </row>
    <row r="254" spans="2:26" s="856" customFormat="1">
      <c r="B254" s="914" t="s">
        <v>1063</v>
      </c>
      <c r="C254" s="987"/>
      <c r="D254" s="988"/>
      <c r="E254" s="918"/>
      <c r="F254" s="918"/>
      <c r="G254" s="918"/>
      <c r="H254" s="918"/>
      <c r="I254" s="918"/>
      <c r="J254" s="918"/>
      <c r="K254" s="918"/>
      <c r="L254" s="918"/>
      <c r="M254" s="918"/>
      <c r="N254" s="918"/>
      <c r="O254" s="918"/>
      <c r="P254" s="918"/>
      <c r="Q254" s="918"/>
      <c r="R254" s="918"/>
      <c r="S254" s="918"/>
      <c r="T254" s="918"/>
      <c r="U254" s="918"/>
      <c r="V254" s="918"/>
      <c r="W254" s="918"/>
      <c r="X254" s="918"/>
      <c r="Y254" s="919"/>
      <c r="Z254" s="920"/>
    </row>
    <row r="255" spans="2:26" s="856" customFormat="1" ht="19.5" thickBot="1">
      <c r="B255" s="989"/>
      <c r="C255" s="990" t="s">
        <v>670</v>
      </c>
      <c r="D255" s="991"/>
      <c r="E255" s="992">
        <f>'[1]FAR No. 1.A (Detailed)'!E874</f>
        <v>841145.04999999993</v>
      </c>
      <c r="F255" s="992">
        <f>'[1]FAR No. 1.A (Detailed)'!F874</f>
        <v>0</v>
      </c>
      <c r="G255" s="992">
        <f>E255+F255</f>
        <v>841145.04999999993</v>
      </c>
      <c r="H255" s="992">
        <f>'[1]FAR No. 1.A (Detailed)'!T874</f>
        <v>841145.04999999993</v>
      </c>
      <c r="I255" s="992">
        <f>'[1]FAR No. 1.A (Detailed)'!U874</f>
        <v>0</v>
      </c>
      <c r="J255" s="992">
        <f>'[1]FAR No. 1.A (Detailed)'!V874</f>
        <v>0</v>
      </c>
      <c r="K255" s="992">
        <f>'[1]FAR No. 1.A (Detailed)'!W874</f>
        <v>0</v>
      </c>
      <c r="L255" s="992">
        <f>H255+I255-J255+K255</f>
        <v>841145.04999999993</v>
      </c>
      <c r="M255" s="992">
        <v>493666.92</v>
      </c>
      <c r="N255" s="992">
        <f>'[1]FAR No. 1.A (Detailed)'!AF874</f>
        <v>243554.4</v>
      </c>
      <c r="O255" s="992">
        <f>'[1]FAR No. 1.A (Detailed)'!AJ874</f>
        <v>90807.49</v>
      </c>
      <c r="P255" s="992">
        <f>'[1]FAR No. 1.A (Detailed)'!AN874</f>
        <v>0</v>
      </c>
      <c r="Q255" s="992">
        <f>M255+N255+O255+P255</f>
        <v>828028.80999999994</v>
      </c>
      <c r="R255" s="992">
        <f>'[1]FAR No. 1.A (Detailed)'!AS874</f>
        <v>493666.92</v>
      </c>
      <c r="S255" s="992">
        <f>'[1]FAR No. 1.A (Detailed)'!AW874</f>
        <v>243554.4</v>
      </c>
      <c r="T255" s="992">
        <f>'[1]FAR No. 1.A (Detailed)'!BA874</f>
        <v>0</v>
      </c>
      <c r="U255" s="992">
        <f>'[1]FAR No. 1.A (Detailed)'!BE874</f>
        <v>0</v>
      </c>
      <c r="V255" s="992">
        <f>R255+S255+T255+U255</f>
        <v>737221.32</v>
      </c>
      <c r="W255" s="992">
        <f>G255-L255</f>
        <v>0</v>
      </c>
      <c r="X255" s="992">
        <f>L255-Q255</f>
        <v>13116.239999999991</v>
      </c>
      <c r="Y255" s="993">
        <f>Q255-V255</f>
        <v>90807.489999999991</v>
      </c>
      <c r="Z255" s="933"/>
    </row>
    <row r="256" spans="2:26" s="856" customFormat="1" ht="19.5" thickBot="1">
      <c r="B256" s="959" t="s">
        <v>1132</v>
      </c>
      <c r="C256" s="994"/>
      <c r="D256" s="995"/>
      <c r="E256" s="996">
        <f>SUM(E255)</f>
        <v>841145.04999999993</v>
      </c>
      <c r="F256" s="996">
        <f t="shared" ref="F256:Z256" si="65">SUM(F255)</f>
        <v>0</v>
      </c>
      <c r="G256" s="996">
        <f t="shared" si="65"/>
        <v>841145.04999999993</v>
      </c>
      <c r="H256" s="996">
        <f t="shared" si="65"/>
        <v>841145.04999999993</v>
      </c>
      <c r="I256" s="996">
        <f t="shared" si="65"/>
        <v>0</v>
      </c>
      <c r="J256" s="996">
        <f t="shared" si="65"/>
        <v>0</v>
      </c>
      <c r="K256" s="996">
        <f t="shared" si="65"/>
        <v>0</v>
      </c>
      <c r="L256" s="996">
        <f t="shared" si="65"/>
        <v>841145.04999999993</v>
      </c>
      <c r="M256" s="996">
        <f t="shared" si="65"/>
        <v>493666.92</v>
      </c>
      <c r="N256" s="996">
        <f t="shared" si="65"/>
        <v>243554.4</v>
      </c>
      <c r="O256" s="996">
        <f t="shared" si="65"/>
        <v>90807.49</v>
      </c>
      <c r="P256" s="996">
        <f t="shared" si="65"/>
        <v>0</v>
      </c>
      <c r="Q256" s="996">
        <f t="shared" si="65"/>
        <v>828028.80999999994</v>
      </c>
      <c r="R256" s="996">
        <f t="shared" si="65"/>
        <v>493666.92</v>
      </c>
      <c r="S256" s="996">
        <f t="shared" si="65"/>
        <v>243554.4</v>
      </c>
      <c r="T256" s="996">
        <f t="shared" si="65"/>
        <v>0</v>
      </c>
      <c r="U256" s="996">
        <f t="shared" si="65"/>
        <v>0</v>
      </c>
      <c r="V256" s="996">
        <f t="shared" si="65"/>
        <v>737221.32</v>
      </c>
      <c r="W256" s="996">
        <f t="shared" si="65"/>
        <v>0</v>
      </c>
      <c r="X256" s="996">
        <f t="shared" si="65"/>
        <v>13116.239999999991</v>
      </c>
      <c r="Y256" s="996">
        <f t="shared" si="65"/>
        <v>90807.489999999991</v>
      </c>
      <c r="Z256" s="997">
        <f t="shared" si="65"/>
        <v>0</v>
      </c>
    </row>
    <row r="257" spans="2:26" s="856" customFormat="1" ht="19.5" thickBot="1">
      <c r="B257" s="924"/>
      <c r="C257" s="998"/>
      <c r="D257" s="999"/>
      <c r="E257" s="901"/>
      <c r="F257" s="901"/>
      <c r="G257" s="901"/>
      <c r="H257" s="901"/>
      <c r="I257" s="901"/>
      <c r="J257" s="901"/>
      <c r="K257" s="901"/>
      <c r="L257" s="901"/>
      <c r="M257" s="901"/>
      <c r="N257" s="901"/>
      <c r="O257" s="901"/>
      <c r="P257" s="901"/>
      <c r="Q257" s="901"/>
      <c r="R257" s="901"/>
      <c r="S257" s="901"/>
      <c r="T257" s="901"/>
      <c r="U257" s="901"/>
      <c r="V257" s="901"/>
      <c r="W257" s="901"/>
      <c r="X257" s="901"/>
      <c r="Y257" s="902"/>
      <c r="Z257" s="903"/>
    </row>
    <row r="258" spans="2:26" s="856" customFormat="1" ht="19.5" thickBot="1">
      <c r="B258" s="960" t="s">
        <v>1133</v>
      </c>
      <c r="C258" s="1000"/>
      <c r="D258" s="962"/>
      <c r="E258" s="945"/>
      <c r="F258" s="945"/>
      <c r="G258" s="945"/>
      <c r="H258" s="945"/>
      <c r="I258" s="945"/>
      <c r="J258" s="945"/>
      <c r="K258" s="945"/>
      <c r="L258" s="945"/>
      <c r="M258" s="945"/>
      <c r="N258" s="945"/>
      <c r="O258" s="945"/>
      <c r="P258" s="945"/>
      <c r="Q258" s="945"/>
      <c r="R258" s="945"/>
      <c r="S258" s="945"/>
      <c r="T258" s="945"/>
      <c r="U258" s="945"/>
      <c r="V258" s="945"/>
      <c r="W258" s="945"/>
      <c r="X258" s="945"/>
      <c r="Y258" s="947"/>
      <c r="Z258" s="948"/>
    </row>
    <row r="259" spans="2:26" s="856" customFormat="1">
      <c r="B259" s="1001" t="s">
        <v>1134</v>
      </c>
      <c r="C259" s="922"/>
      <c r="D259" s="1002"/>
      <c r="E259" s="893"/>
      <c r="F259" s="894"/>
      <c r="G259" s="894"/>
      <c r="H259" s="894"/>
      <c r="I259" s="894"/>
      <c r="J259" s="894"/>
      <c r="K259" s="894"/>
      <c r="L259" s="894"/>
      <c r="M259" s="894"/>
      <c r="N259" s="894"/>
      <c r="O259" s="894"/>
      <c r="P259" s="894"/>
      <c r="Q259" s="894"/>
      <c r="R259" s="894"/>
      <c r="S259" s="894"/>
      <c r="T259" s="894"/>
      <c r="U259" s="894"/>
      <c r="V259" s="894"/>
      <c r="W259" s="894"/>
      <c r="X259" s="894"/>
      <c r="Y259" s="895"/>
      <c r="Z259" s="896"/>
    </row>
    <row r="260" spans="2:26" s="856" customFormat="1">
      <c r="B260" s="704" t="s">
        <v>881</v>
      </c>
      <c r="C260" s="771"/>
      <c r="D260" s="677"/>
      <c r="E260" s="917"/>
      <c r="F260" s="918"/>
      <c r="G260" s="918"/>
      <c r="H260" s="918"/>
      <c r="I260" s="918"/>
      <c r="J260" s="918"/>
      <c r="K260" s="918"/>
      <c r="L260" s="918"/>
      <c r="M260" s="918"/>
      <c r="N260" s="918"/>
      <c r="O260" s="918"/>
      <c r="P260" s="918"/>
      <c r="Q260" s="918"/>
      <c r="R260" s="918"/>
      <c r="S260" s="918"/>
      <c r="T260" s="918"/>
      <c r="U260" s="918"/>
      <c r="V260" s="918"/>
      <c r="W260" s="918"/>
      <c r="X260" s="918"/>
      <c r="Y260" s="919"/>
      <c r="Z260" s="920"/>
    </row>
    <row r="261" spans="2:26" s="856" customFormat="1">
      <c r="B261" s="772"/>
      <c r="C261" s="689" t="s">
        <v>882</v>
      </c>
      <c r="D261" s="916" t="s">
        <v>883</v>
      </c>
      <c r="E261" s="917">
        <f>'[1]FAR No. 1.A (Detailed)'!E889</f>
        <v>0</v>
      </c>
      <c r="F261" s="917">
        <f>'[1]FAR No. 1.A (Detailed)'!F889</f>
        <v>0</v>
      </c>
      <c r="G261" s="918">
        <f>E261+F261</f>
        <v>0</v>
      </c>
      <c r="H261" s="918">
        <f>'[1]FAR No. 1.A (Detailed)'!T889</f>
        <v>0</v>
      </c>
      <c r="I261" s="918">
        <f>'[1]FAR No. 1.A (Detailed)'!U889</f>
        <v>0</v>
      </c>
      <c r="J261" s="918">
        <f>'[1]FAR No. 1.A (Detailed)'!V889</f>
        <v>0</v>
      </c>
      <c r="K261" s="918">
        <f>'[1]FAR No. 1.A (Detailed)'!W889</f>
        <v>0</v>
      </c>
      <c r="L261" s="918">
        <f>H261+I261+J261+K261</f>
        <v>0</v>
      </c>
      <c r="M261" s="918">
        <f>'[1]FAR No. 1.A (Detailed)'!AB889</f>
        <v>0</v>
      </c>
      <c r="N261" s="918">
        <f>'[1]FAR No. 1.A (Detailed)'!AF889</f>
        <v>0</v>
      </c>
      <c r="O261" s="918">
        <f>'[1]FAR No. 1.A (Detailed)'!AJ889</f>
        <v>0</v>
      </c>
      <c r="P261" s="918">
        <f>'[1]FAR No. 1.A (Detailed)'!AN889</f>
        <v>0</v>
      </c>
      <c r="Q261" s="918">
        <f>M261+N261+O261+P261</f>
        <v>0</v>
      </c>
      <c r="R261" s="918">
        <f>'[1]FAR No. 1.A (Detailed)'!AS889</f>
        <v>0</v>
      </c>
      <c r="S261" s="918">
        <f>'[1]FAR No. 1.A (Detailed)'!AW889</f>
        <v>0</v>
      </c>
      <c r="T261" s="918">
        <f>'[1]FAR No. 1.A (Detailed)'!BA889</f>
        <v>0</v>
      </c>
      <c r="U261" s="918">
        <f>'[1]FAR No. 1.A (Detailed)'!BE889</f>
        <v>0</v>
      </c>
      <c r="V261" s="918">
        <f>R261+S261+T261+U261</f>
        <v>0</v>
      </c>
      <c r="W261" s="918">
        <f>G261-L261</f>
        <v>0</v>
      </c>
      <c r="X261" s="918">
        <f>L261-Q261</f>
        <v>0</v>
      </c>
      <c r="Y261" s="919">
        <f>Q261-V261</f>
        <v>0</v>
      </c>
      <c r="Z261" s="920"/>
    </row>
    <row r="262" spans="2:26" s="856" customFormat="1">
      <c r="B262" s="914" t="s">
        <v>884</v>
      </c>
      <c r="C262" s="1003"/>
      <c r="D262" s="916"/>
      <c r="E262" s="917"/>
      <c r="F262" s="917"/>
      <c r="G262" s="918"/>
      <c r="H262" s="918"/>
      <c r="I262" s="918"/>
      <c r="J262" s="918"/>
      <c r="K262" s="918"/>
      <c r="L262" s="918"/>
      <c r="M262" s="918"/>
      <c r="N262" s="918"/>
      <c r="O262" s="918"/>
      <c r="P262" s="918"/>
      <c r="Q262" s="918"/>
      <c r="R262" s="918"/>
      <c r="S262" s="918"/>
      <c r="T262" s="918"/>
      <c r="U262" s="918"/>
      <c r="V262" s="918"/>
      <c r="W262" s="918"/>
      <c r="X262" s="918"/>
      <c r="Y262" s="919"/>
      <c r="Z262" s="920"/>
    </row>
    <row r="263" spans="2:26" s="856" customFormat="1">
      <c r="B263" s="914"/>
      <c r="C263" s="1003" t="s">
        <v>885</v>
      </c>
      <c r="D263" s="916" t="s">
        <v>886</v>
      </c>
      <c r="E263" s="917">
        <f>'[1]FAR No. 1.A (Detailed)'!E891</f>
        <v>0</v>
      </c>
      <c r="F263" s="917">
        <f>'[1]FAR No. 1.A (Detailed)'!F891</f>
        <v>0</v>
      </c>
      <c r="G263" s="918">
        <f t="shared" ref="G263:G284" si="66">E263+F263</f>
        <v>0</v>
      </c>
      <c r="H263" s="918">
        <f>'[1]FAR No. 1.A (Detailed)'!T891</f>
        <v>0</v>
      </c>
      <c r="I263" s="918">
        <f>'[1]FAR No. 1.A (Detailed)'!U891</f>
        <v>0</v>
      </c>
      <c r="J263" s="918">
        <f>'[1]FAR No. 1.A (Detailed)'!V891</f>
        <v>0</v>
      </c>
      <c r="K263" s="918">
        <f>'[1]FAR No. 1.A (Detailed)'!W891</f>
        <v>0</v>
      </c>
      <c r="L263" s="918">
        <f t="shared" ref="L263:L284" si="67">H263+I263+J263+K263</f>
        <v>0</v>
      </c>
      <c r="M263" s="918">
        <f>'[1]FAR No. 1.A (Detailed)'!AB891</f>
        <v>0</v>
      </c>
      <c r="N263" s="918">
        <f>'[1]FAR No. 1.A (Detailed)'!AF891</f>
        <v>0</v>
      </c>
      <c r="O263" s="918">
        <f>'[1]FAR No. 1.A (Detailed)'!AJ891</f>
        <v>0</v>
      </c>
      <c r="P263" s="918">
        <f>'[1]FAR No. 1.A (Detailed)'!AN891</f>
        <v>0</v>
      </c>
      <c r="Q263" s="918">
        <f t="shared" ref="Q263:Q284" si="68">M263+N263+O263+P263</f>
        <v>0</v>
      </c>
      <c r="R263" s="918">
        <f>'[1]FAR No. 1.A (Detailed)'!AS891</f>
        <v>0</v>
      </c>
      <c r="S263" s="918">
        <f>'[1]FAR No. 1.A (Detailed)'!AW891</f>
        <v>0</v>
      </c>
      <c r="T263" s="918">
        <f>'[1]FAR No. 1.A (Detailed)'!BA891</f>
        <v>0</v>
      </c>
      <c r="U263" s="918">
        <f>'[1]FAR No. 1.A (Detailed)'!BE891</f>
        <v>0</v>
      </c>
      <c r="V263" s="918">
        <f t="shared" ref="V263:V284" si="69">R263+S263+T263+U263</f>
        <v>0</v>
      </c>
      <c r="W263" s="918">
        <f t="shared" ref="W263:W284" si="70">G263-L263</f>
        <v>0</v>
      </c>
      <c r="X263" s="918">
        <f t="shared" ref="X263:X284" si="71">L263-Q263</f>
        <v>0</v>
      </c>
      <c r="Y263" s="919">
        <f t="shared" ref="Y263:Y284" si="72">Q263-V263</f>
        <v>0</v>
      </c>
      <c r="Z263" s="920"/>
    </row>
    <row r="264" spans="2:26" s="856" customFormat="1">
      <c r="B264" s="914"/>
      <c r="C264" s="1003" t="s">
        <v>887</v>
      </c>
      <c r="D264" s="916" t="s">
        <v>888</v>
      </c>
      <c r="E264" s="917">
        <f>'[1]FAR No. 1.A (Detailed)'!E892</f>
        <v>0</v>
      </c>
      <c r="F264" s="917">
        <f>'[1]FAR No. 1.A (Detailed)'!F892</f>
        <v>0</v>
      </c>
      <c r="G264" s="918">
        <f t="shared" si="66"/>
        <v>0</v>
      </c>
      <c r="H264" s="918">
        <f>'[1]FAR No. 1.A (Detailed)'!T892</f>
        <v>0</v>
      </c>
      <c r="I264" s="918">
        <f>'[1]FAR No. 1.A (Detailed)'!U892</f>
        <v>0</v>
      </c>
      <c r="J264" s="918">
        <f>'[1]FAR No. 1.A (Detailed)'!V892</f>
        <v>0</v>
      </c>
      <c r="K264" s="918">
        <f>'[1]FAR No. 1.A (Detailed)'!W892</f>
        <v>0</v>
      </c>
      <c r="L264" s="918">
        <f t="shared" si="67"/>
        <v>0</v>
      </c>
      <c r="M264" s="918">
        <f>'[1]FAR No. 1.A (Detailed)'!AB892</f>
        <v>0</v>
      </c>
      <c r="N264" s="918">
        <f>'[1]FAR No. 1.A (Detailed)'!AF892</f>
        <v>0</v>
      </c>
      <c r="O264" s="918">
        <f>'[1]FAR No. 1.A (Detailed)'!AJ892</f>
        <v>0</v>
      </c>
      <c r="P264" s="918">
        <f>'[1]FAR No. 1.A (Detailed)'!AN892</f>
        <v>0</v>
      </c>
      <c r="Q264" s="918">
        <f t="shared" si="68"/>
        <v>0</v>
      </c>
      <c r="R264" s="918">
        <f>'[1]FAR No. 1.A (Detailed)'!AS892</f>
        <v>0</v>
      </c>
      <c r="S264" s="918">
        <f>'[1]FAR No. 1.A (Detailed)'!AW892</f>
        <v>0</v>
      </c>
      <c r="T264" s="918">
        <f>'[1]FAR No. 1.A (Detailed)'!BA892</f>
        <v>0</v>
      </c>
      <c r="U264" s="918">
        <f>'[1]FAR No. 1.A (Detailed)'!BE892</f>
        <v>0</v>
      </c>
      <c r="V264" s="918">
        <f t="shared" si="69"/>
        <v>0</v>
      </c>
      <c r="W264" s="918">
        <f t="shared" si="70"/>
        <v>0</v>
      </c>
      <c r="X264" s="918">
        <f t="shared" si="71"/>
        <v>0</v>
      </c>
      <c r="Y264" s="919">
        <f t="shared" si="72"/>
        <v>0</v>
      </c>
      <c r="Z264" s="920"/>
    </row>
    <row r="265" spans="2:26" s="856" customFormat="1">
      <c r="B265" s="914"/>
      <c r="C265" s="1003" t="s">
        <v>140</v>
      </c>
      <c r="D265" s="916" t="s">
        <v>889</v>
      </c>
      <c r="E265" s="917">
        <f>'[1]FAR No. 1.A (Detailed)'!E893</f>
        <v>0</v>
      </c>
      <c r="F265" s="917">
        <f>'[1]FAR No. 1.A (Detailed)'!F893</f>
        <v>0</v>
      </c>
      <c r="G265" s="918">
        <f t="shared" si="66"/>
        <v>0</v>
      </c>
      <c r="H265" s="918">
        <f>'[1]FAR No. 1.A (Detailed)'!T893</f>
        <v>0</v>
      </c>
      <c r="I265" s="918">
        <f>'[1]FAR No. 1.A (Detailed)'!U893</f>
        <v>0</v>
      </c>
      <c r="J265" s="918">
        <f>'[1]FAR No. 1.A (Detailed)'!V893</f>
        <v>0</v>
      </c>
      <c r="K265" s="918">
        <f>'[1]FAR No. 1.A (Detailed)'!W893</f>
        <v>0</v>
      </c>
      <c r="L265" s="918">
        <f t="shared" si="67"/>
        <v>0</v>
      </c>
      <c r="M265" s="918">
        <f>'[1]FAR No. 1.A (Detailed)'!AB893</f>
        <v>0</v>
      </c>
      <c r="N265" s="918">
        <f>'[1]FAR No. 1.A (Detailed)'!AF893</f>
        <v>0</v>
      </c>
      <c r="O265" s="918">
        <f>'[1]FAR No. 1.A (Detailed)'!AJ893</f>
        <v>0</v>
      </c>
      <c r="P265" s="918">
        <f>'[1]FAR No. 1.A (Detailed)'!AN893</f>
        <v>0</v>
      </c>
      <c r="Q265" s="918">
        <f t="shared" si="68"/>
        <v>0</v>
      </c>
      <c r="R265" s="918">
        <f>'[1]FAR No. 1.A (Detailed)'!AS893</f>
        <v>0</v>
      </c>
      <c r="S265" s="918">
        <f>'[1]FAR No. 1.A (Detailed)'!AW893</f>
        <v>0</v>
      </c>
      <c r="T265" s="918">
        <f>'[1]FAR No. 1.A (Detailed)'!BA893</f>
        <v>0</v>
      </c>
      <c r="U265" s="918">
        <f>'[1]FAR No. 1.A (Detailed)'!BE893</f>
        <v>0</v>
      </c>
      <c r="V265" s="918">
        <f t="shared" si="69"/>
        <v>0</v>
      </c>
      <c r="W265" s="918">
        <f t="shared" si="70"/>
        <v>0</v>
      </c>
      <c r="X265" s="918">
        <f t="shared" si="71"/>
        <v>0</v>
      </c>
      <c r="Y265" s="919">
        <f t="shared" si="72"/>
        <v>0</v>
      </c>
      <c r="Z265" s="920"/>
    </row>
    <row r="266" spans="2:26" s="856" customFormat="1">
      <c r="B266" s="914" t="s">
        <v>890</v>
      </c>
      <c r="C266" s="1003"/>
      <c r="D266" s="916"/>
      <c r="E266" s="917"/>
      <c r="F266" s="917"/>
      <c r="G266" s="918"/>
      <c r="H266" s="918"/>
      <c r="I266" s="918"/>
      <c r="J266" s="918"/>
      <c r="K266" s="918"/>
      <c r="L266" s="918"/>
      <c r="M266" s="918"/>
      <c r="N266" s="918"/>
      <c r="O266" s="918"/>
      <c r="P266" s="918"/>
      <c r="Q266" s="918"/>
      <c r="R266" s="918"/>
      <c r="S266" s="918"/>
      <c r="T266" s="918"/>
      <c r="U266" s="918"/>
      <c r="V266" s="918"/>
      <c r="W266" s="918"/>
      <c r="X266" s="918"/>
      <c r="Y266" s="919"/>
      <c r="Z266" s="920"/>
    </row>
    <row r="267" spans="2:26" s="856" customFormat="1">
      <c r="B267" s="914"/>
      <c r="C267" s="1003" t="s">
        <v>891</v>
      </c>
      <c r="D267" s="916" t="s">
        <v>892</v>
      </c>
      <c r="E267" s="917">
        <f>'[1]FAR No. 1.A (Detailed)'!E895</f>
        <v>0</v>
      </c>
      <c r="F267" s="917">
        <f>'[1]FAR No. 1.A (Detailed)'!F895</f>
        <v>0</v>
      </c>
      <c r="G267" s="918">
        <f t="shared" si="66"/>
        <v>0</v>
      </c>
      <c r="H267" s="918">
        <f>'[1]FAR No. 1.A (Detailed)'!T895</f>
        <v>0</v>
      </c>
      <c r="I267" s="918">
        <f>'[1]FAR No. 1.A (Detailed)'!U895</f>
        <v>0</v>
      </c>
      <c r="J267" s="918">
        <f>'[1]FAR No. 1.A (Detailed)'!V895</f>
        <v>0</v>
      </c>
      <c r="K267" s="918">
        <f>'[1]FAR No. 1.A (Detailed)'!W895</f>
        <v>0</v>
      </c>
      <c r="L267" s="918">
        <f t="shared" si="67"/>
        <v>0</v>
      </c>
      <c r="M267" s="918">
        <f>'[1]FAR No. 1.A (Detailed)'!AB895</f>
        <v>0</v>
      </c>
      <c r="N267" s="918">
        <f>'[1]FAR No. 1.A (Detailed)'!AF895</f>
        <v>0</v>
      </c>
      <c r="O267" s="918">
        <f>'[1]FAR No. 1.A (Detailed)'!AJ895</f>
        <v>0</v>
      </c>
      <c r="P267" s="918">
        <f>'[1]FAR No. 1.A (Detailed)'!AN895</f>
        <v>0</v>
      </c>
      <c r="Q267" s="918">
        <f t="shared" si="68"/>
        <v>0</v>
      </c>
      <c r="R267" s="918">
        <f>'[1]FAR No. 1.A (Detailed)'!AS895</f>
        <v>0</v>
      </c>
      <c r="S267" s="918">
        <f>'[1]FAR No. 1.A (Detailed)'!AW895</f>
        <v>0</v>
      </c>
      <c r="T267" s="918">
        <f>'[1]FAR No. 1.A (Detailed)'!BA895</f>
        <v>0</v>
      </c>
      <c r="U267" s="918">
        <f>'[1]FAR No. 1.A (Detailed)'!BE895</f>
        <v>0</v>
      </c>
      <c r="V267" s="918">
        <f t="shared" si="69"/>
        <v>0</v>
      </c>
      <c r="W267" s="918">
        <f t="shared" si="70"/>
        <v>0</v>
      </c>
      <c r="X267" s="918">
        <f t="shared" si="71"/>
        <v>0</v>
      </c>
      <c r="Y267" s="919">
        <f t="shared" si="72"/>
        <v>0</v>
      </c>
      <c r="Z267" s="920"/>
    </row>
    <row r="268" spans="2:26" s="856" customFormat="1">
      <c r="B268" s="914" t="s">
        <v>893</v>
      </c>
      <c r="C268" s="1003"/>
      <c r="D268" s="916"/>
      <c r="E268" s="917"/>
      <c r="F268" s="917"/>
      <c r="G268" s="918"/>
      <c r="H268" s="918"/>
      <c r="I268" s="918"/>
      <c r="J268" s="918"/>
      <c r="K268" s="918"/>
      <c r="L268" s="918"/>
      <c r="M268" s="918"/>
      <c r="N268" s="918"/>
      <c r="O268" s="918"/>
      <c r="P268" s="918"/>
      <c r="Q268" s="918"/>
      <c r="R268" s="918"/>
      <c r="S268" s="918"/>
      <c r="T268" s="918"/>
      <c r="U268" s="918"/>
      <c r="V268" s="918"/>
      <c r="W268" s="918"/>
      <c r="X268" s="918"/>
      <c r="Y268" s="919"/>
      <c r="Z268" s="920"/>
    </row>
    <row r="269" spans="2:26" s="856" customFormat="1">
      <c r="B269" s="914"/>
      <c r="C269" s="1003" t="s">
        <v>894</v>
      </c>
      <c r="D269" s="916" t="s">
        <v>895</v>
      </c>
      <c r="E269" s="917">
        <f>'[1]FAR No. 1.A (Detailed)'!E897</f>
        <v>0</v>
      </c>
      <c r="F269" s="917">
        <f>'[1]FAR No. 1.A (Detailed)'!F897</f>
        <v>0</v>
      </c>
      <c r="G269" s="918">
        <f t="shared" si="66"/>
        <v>0</v>
      </c>
      <c r="H269" s="918">
        <f>'[1]FAR No. 1.A (Detailed)'!T897</f>
        <v>0</v>
      </c>
      <c r="I269" s="918">
        <f>'[1]FAR No. 1.A (Detailed)'!U897</f>
        <v>0</v>
      </c>
      <c r="J269" s="918">
        <f>'[1]FAR No. 1.A (Detailed)'!V897</f>
        <v>0</v>
      </c>
      <c r="K269" s="918">
        <f>'[1]FAR No. 1.A (Detailed)'!W897</f>
        <v>0</v>
      </c>
      <c r="L269" s="918">
        <f t="shared" si="67"/>
        <v>0</v>
      </c>
      <c r="M269" s="918">
        <f>'[1]FAR No. 1.A (Detailed)'!AB897</f>
        <v>0</v>
      </c>
      <c r="N269" s="918">
        <f>'[1]FAR No. 1.A (Detailed)'!AF897</f>
        <v>0</v>
      </c>
      <c r="O269" s="918">
        <f>'[1]FAR No. 1.A (Detailed)'!AJ897</f>
        <v>0</v>
      </c>
      <c r="P269" s="918">
        <f>'[1]FAR No. 1.A (Detailed)'!AN897</f>
        <v>0</v>
      </c>
      <c r="Q269" s="918">
        <f t="shared" si="68"/>
        <v>0</v>
      </c>
      <c r="R269" s="918">
        <f>'[1]FAR No. 1.A (Detailed)'!AS897</f>
        <v>0</v>
      </c>
      <c r="S269" s="918">
        <f>'[1]FAR No. 1.A (Detailed)'!AW897</f>
        <v>0</v>
      </c>
      <c r="T269" s="918">
        <f>'[1]FAR No. 1.A (Detailed)'!BA897</f>
        <v>0</v>
      </c>
      <c r="U269" s="918">
        <f>'[1]FAR No. 1.A (Detailed)'!BE897</f>
        <v>0</v>
      </c>
      <c r="V269" s="918">
        <f t="shared" si="69"/>
        <v>0</v>
      </c>
      <c r="W269" s="918">
        <f t="shared" si="70"/>
        <v>0</v>
      </c>
      <c r="X269" s="918">
        <f t="shared" si="71"/>
        <v>0</v>
      </c>
      <c r="Y269" s="919">
        <f t="shared" si="72"/>
        <v>0</v>
      </c>
      <c r="Z269" s="920"/>
    </row>
    <row r="270" spans="2:26" s="856" customFormat="1">
      <c r="B270" s="914" t="s">
        <v>896</v>
      </c>
      <c r="C270" s="1003"/>
      <c r="D270" s="916"/>
      <c r="E270" s="917"/>
      <c r="F270" s="917"/>
      <c r="G270" s="918"/>
      <c r="H270" s="918"/>
      <c r="I270" s="918"/>
      <c r="J270" s="918"/>
      <c r="K270" s="918"/>
      <c r="L270" s="918"/>
      <c r="M270" s="918"/>
      <c r="N270" s="918"/>
      <c r="O270" s="918"/>
      <c r="P270" s="918"/>
      <c r="Q270" s="918"/>
      <c r="R270" s="918"/>
      <c r="S270" s="918"/>
      <c r="T270" s="918"/>
      <c r="U270" s="918"/>
      <c r="V270" s="918"/>
      <c r="W270" s="918"/>
      <c r="X270" s="918"/>
      <c r="Y270" s="919"/>
      <c r="Z270" s="920"/>
    </row>
    <row r="271" spans="2:26" s="856" customFormat="1">
      <c r="B271" s="914"/>
      <c r="C271" s="1003" t="s">
        <v>897</v>
      </c>
      <c r="D271" s="916" t="s">
        <v>898</v>
      </c>
      <c r="E271" s="917">
        <f>'[1]FAR No. 1.A (Detailed)'!E899</f>
        <v>0</v>
      </c>
      <c r="F271" s="917">
        <f>'[1]FAR No. 1.A (Detailed)'!F899</f>
        <v>0</v>
      </c>
      <c r="G271" s="918">
        <f t="shared" si="66"/>
        <v>0</v>
      </c>
      <c r="H271" s="918">
        <f>'[1]FAR No. 1.A (Detailed)'!T899</f>
        <v>0</v>
      </c>
      <c r="I271" s="918">
        <f>'[1]FAR No. 1.A (Detailed)'!U899</f>
        <v>0</v>
      </c>
      <c r="J271" s="918">
        <f>'[1]FAR No. 1.A (Detailed)'!V899</f>
        <v>0</v>
      </c>
      <c r="K271" s="918">
        <f>'[1]FAR No. 1.A (Detailed)'!W899</f>
        <v>0</v>
      </c>
      <c r="L271" s="918">
        <f t="shared" si="67"/>
        <v>0</v>
      </c>
      <c r="M271" s="918">
        <f>'[1]FAR No. 1.A (Detailed)'!AB899</f>
        <v>0</v>
      </c>
      <c r="N271" s="918">
        <f>'[1]FAR No. 1.A (Detailed)'!AF899</f>
        <v>0</v>
      </c>
      <c r="O271" s="918">
        <f>'[1]FAR No. 1.A (Detailed)'!AJ899</f>
        <v>0</v>
      </c>
      <c r="P271" s="918">
        <f>'[1]FAR No. 1.A (Detailed)'!AN899</f>
        <v>0</v>
      </c>
      <c r="Q271" s="918">
        <f t="shared" si="68"/>
        <v>0</v>
      </c>
      <c r="R271" s="918">
        <f>'[1]FAR No. 1.A (Detailed)'!AS899</f>
        <v>0</v>
      </c>
      <c r="S271" s="918">
        <f>'[1]FAR No. 1.A (Detailed)'!AW899</f>
        <v>0</v>
      </c>
      <c r="T271" s="918">
        <f>'[1]FAR No. 1.A (Detailed)'!BA899</f>
        <v>0</v>
      </c>
      <c r="U271" s="918">
        <f>'[1]FAR No. 1.A (Detailed)'!BE899</f>
        <v>0</v>
      </c>
      <c r="V271" s="918">
        <f t="shared" si="69"/>
        <v>0</v>
      </c>
      <c r="W271" s="918">
        <f t="shared" si="70"/>
        <v>0</v>
      </c>
      <c r="X271" s="918">
        <f t="shared" si="71"/>
        <v>0</v>
      </c>
      <c r="Y271" s="919">
        <f t="shared" si="72"/>
        <v>0</v>
      </c>
      <c r="Z271" s="920"/>
    </row>
    <row r="272" spans="2:26" s="856" customFormat="1">
      <c r="B272" s="914" t="s">
        <v>899</v>
      </c>
      <c r="C272" s="1003"/>
      <c r="D272" s="916"/>
      <c r="E272" s="917"/>
      <c r="F272" s="917"/>
      <c r="G272" s="918"/>
      <c r="H272" s="918"/>
      <c r="I272" s="918"/>
      <c r="J272" s="918"/>
      <c r="K272" s="918"/>
      <c r="L272" s="918"/>
      <c r="M272" s="918"/>
      <c r="N272" s="918"/>
      <c r="O272" s="918"/>
      <c r="P272" s="918"/>
      <c r="Q272" s="918"/>
      <c r="R272" s="918"/>
      <c r="S272" s="918"/>
      <c r="T272" s="918"/>
      <c r="U272" s="918"/>
      <c r="V272" s="918"/>
      <c r="W272" s="918"/>
      <c r="X272" s="918"/>
      <c r="Y272" s="919"/>
      <c r="Z272" s="920"/>
    </row>
    <row r="273" spans="2:26" s="856" customFormat="1">
      <c r="B273" s="914"/>
      <c r="C273" s="1003" t="s">
        <v>900</v>
      </c>
      <c r="D273" s="916" t="s">
        <v>901</v>
      </c>
      <c r="E273" s="917">
        <f>'[1]FAR No. 1.A (Detailed)'!E901</f>
        <v>0</v>
      </c>
      <c r="F273" s="917">
        <f>'[1]FAR No. 1.A (Detailed)'!F901</f>
        <v>0</v>
      </c>
      <c r="G273" s="918">
        <f t="shared" si="66"/>
        <v>0</v>
      </c>
      <c r="H273" s="918">
        <f>'[1]FAR No. 1.A (Detailed)'!T901</f>
        <v>0</v>
      </c>
      <c r="I273" s="918">
        <f>'[1]FAR No. 1.A (Detailed)'!U901</f>
        <v>0</v>
      </c>
      <c r="J273" s="918">
        <f>'[1]FAR No. 1.A (Detailed)'!V901</f>
        <v>0</v>
      </c>
      <c r="K273" s="918">
        <f>'[1]FAR No. 1.A (Detailed)'!W901</f>
        <v>0</v>
      </c>
      <c r="L273" s="918">
        <f t="shared" si="67"/>
        <v>0</v>
      </c>
      <c r="M273" s="918">
        <f>'[1]FAR No. 1.A (Detailed)'!AB901</f>
        <v>0</v>
      </c>
      <c r="N273" s="918">
        <f>'[1]FAR No. 1.A (Detailed)'!AF901</f>
        <v>0</v>
      </c>
      <c r="O273" s="918">
        <f>'[1]FAR No. 1.A (Detailed)'!AJ901</f>
        <v>0</v>
      </c>
      <c r="P273" s="918">
        <f>'[1]FAR No. 1.A (Detailed)'!AN901</f>
        <v>0</v>
      </c>
      <c r="Q273" s="918">
        <f t="shared" si="68"/>
        <v>0</v>
      </c>
      <c r="R273" s="918">
        <f>'[1]FAR No. 1.A (Detailed)'!AS901</f>
        <v>0</v>
      </c>
      <c r="S273" s="918">
        <f>'[1]FAR No. 1.A (Detailed)'!AW901</f>
        <v>0</v>
      </c>
      <c r="T273" s="918">
        <f>'[1]FAR No. 1.A (Detailed)'!BA901</f>
        <v>0</v>
      </c>
      <c r="U273" s="918">
        <f>'[1]FAR No. 1.A (Detailed)'!BE901</f>
        <v>0</v>
      </c>
      <c r="V273" s="918">
        <f t="shared" si="69"/>
        <v>0</v>
      </c>
      <c r="W273" s="918">
        <f t="shared" si="70"/>
        <v>0</v>
      </c>
      <c r="X273" s="918">
        <f t="shared" si="71"/>
        <v>0</v>
      </c>
      <c r="Y273" s="919">
        <f t="shared" si="72"/>
        <v>0</v>
      </c>
      <c r="Z273" s="920"/>
    </row>
    <row r="274" spans="2:26" s="856" customFormat="1">
      <c r="B274" s="914"/>
      <c r="C274" s="1003" t="s">
        <v>902</v>
      </c>
      <c r="D274" s="916" t="s">
        <v>903</v>
      </c>
      <c r="E274" s="917">
        <f>'[1]FAR No. 1.A (Detailed)'!E903</f>
        <v>0</v>
      </c>
      <c r="F274" s="917">
        <f>'[1]FAR No. 1.A (Detailed)'!F903</f>
        <v>0</v>
      </c>
      <c r="G274" s="918">
        <f t="shared" si="66"/>
        <v>0</v>
      </c>
      <c r="H274" s="918">
        <f>'[1]FAR No. 1.A (Detailed)'!T903</f>
        <v>0</v>
      </c>
      <c r="I274" s="918">
        <f>'[1]FAR No. 1.A (Detailed)'!U903</f>
        <v>0</v>
      </c>
      <c r="J274" s="918">
        <f>'[1]FAR No. 1.A (Detailed)'!V903</f>
        <v>0</v>
      </c>
      <c r="K274" s="918">
        <f>'[1]FAR No. 1.A (Detailed)'!W903</f>
        <v>0</v>
      </c>
      <c r="L274" s="918">
        <f t="shared" si="67"/>
        <v>0</v>
      </c>
      <c r="M274" s="918">
        <f>'[1]FAR No. 1.A (Detailed)'!AB903</f>
        <v>0</v>
      </c>
      <c r="N274" s="918">
        <f>'[1]FAR No. 1.A (Detailed)'!AF903</f>
        <v>0</v>
      </c>
      <c r="O274" s="918">
        <f>'[1]FAR No. 1.A (Detailed)'!AJ903</f>
        <v>0</v>
      </c>
      <c r="P274" s="918">
        <f>'[1]FAR No. 1.A (Detailed)'!AN903</f>
        <v>0</v>
      </c>
      <c r="Q274" s="918">
        <f t="shared" si="68"/>
        <v>0</v>
      </c>
      <c r="R274" s="918">
        <f>'[1]FAR No. 1.A (Detailed)'!AS903</f>
        <v>0</v>
      </c>
      <c r="S274" s="918">
        <f>'[1]FAR No. 1.A (Detailed)'!AW903</f>
        <v>0</v>
      </c>
      <c r="T274" s="918">
        <f>'[1]FAR No. 1.A (Detailed)'!BA903</f>
        <v>0</v>
      </c>
      <c r="U274" s="918">
        <f>'[1]FAR No. 1.A (Detailed)'!BE903</f>
        <v>0</v>
      </c>
      <c r="V274" s="918">
        <f t="shared" si="69"/>
        <v>0</v>
      </c>
      <c r="W274" s="918">
        <f t="shared" si="70"/>
        <v>0</v>
      </c>
      <c r="X274" s="918">
        <f t="shared" si="71"/>
        <v>0</v>
      </c>
      <c r="Y274" s="919">
        <f t="shared" si="72"/>
        <v>0</v>
      </c>
      <c r="Z274" s="920"/>
    </row>
    <row r="275" spans="2:26" s="856" customFormat="1">
      <c r="B275" s="914"/>
      <c r="C275" s="1003" t="s">
        <v>174</v>
      </c>
      <c r="D275" s="916" t="s">
        <v>1073</v>
      </c>
      <c r="E275" s="917">
        <f>'[1]FAR No. 1.A (Detailed)'!E902</f>
        <v>98000</v>
      </c>
      <c r="F275" s="917">
        <f>'[1]FAR No. 1.A (Detailed)'!F902</f>
        <v>0</v>
      </c>
      <c r="G275" s="918">
        <f t="shared" si="66"/>
        <v>98000</v>
      </c>
      <c r="H275" s="918">
        <f>'[1]FAR No. 1.A (Detailed)'!T902</f>
        <v>98000</v>
      </c>
      <c r="I275" s="918">
        <f>'[1]FAR No. 1.A (Detailed)'!U902</f>
        <v>0</v>
      </c>
      <c r="J275" s="918">
        <f>'[1]FAR No. 1.A (Detailed)'!V902</f>
        <v>0</v>
      </c>
      <c r="K275" s="918">
        <f>'[1]FAR No. 1.A (Detailed)'!W902</f>
        <v>0</v>
      </c>
      <c r="L275" s="918">
        <f t="shared" si="67"/>
        <v>98000</v>
      </c>
      <c r="M275" s="918">
        <f>'[1]FAR No. 1.A (Detailed)'!AB902</f>
        <v>0</v>
      </c>
      <c r="N275" s="918">
        <f>'[1]FAR No. 1.A (Detailed)'!AF902</f>
        <v>0</v>
      </c>
      <c r="O275" s="918">
        <f>'[1]FAR No. 1.A (Detailed)'!AJ902</f>
        <v>98000</v>
      </c>
      <c r="P275" s="918">
        <f>'[1]FAR No. 1.A (Detailed)'!AN902</f>
        <v>0</v>
      </c>
      <c r="Q275" s="918">
        <f t="shared" si="68"/>
        <v>98000</v>
      </c>
      <c r="R275" s="918">
        <f>'[1]FAR No. 1.A (Detailed)'!AS902</f>
        <v>0</v>
      </c>
      <c r="S275" s="918">
        <f>'[1]FAR No. 1.A (Detailed)'!AW902</f>
        <v>0</v>
      </c>
      <c r="T275" s="918">
        <f>'[1]FAR No. 1.A (Detailed)'!BA902</f>
        <v>98000</v>
      </c>
      <c r="U275" s="918">
        <f>'[1]FAR No. 1.A (Detailed)'!BE902</f>
        <v>0</v>
      </c>
      <c r="V275" s="918">
        <f t="shared" si="69"/>
        <v>98000</v>
      </c>
      <c r="W275" s="918">
        <f t="shared" si="70"/>
        <v>0</v>
      </c>
      <c r="X275" s="918">
        <f t="shared" si="71"/>
        <v>0</v>
      </c>
      <c r="Y275" s="919">
        <f t="shared" si="72"/>
        <v>0</v>
      </c>
      <c r="Z275" s="920"/>
    </row>
    <row r="276" spans="2:26" s="856" customFormat="1">
      <c r="B276" s="914"/>
      <c r="C276" s="1003" t="s">
        <v>904</v>
      </c>
      <c r="D276" s="916" t="s">
        <v>905</v>
      </c>
      <c r="E276" s="917">
        <f>'[1]FAR No. 1.A (Detailed)'!E904</f>
        <v>0</v>
      </c>
      <c r="F276" s="917">
        <f>'[1]FAR No. 1.A (Detailed)'!F904</f>
        <v>0</v>
      </c>
      <c r="G276" s="918">
        <f t="shared" si="66"/>
        <v>0</v>
      </c>
      <c r="H276" s="918">
        <f>'[1]FAR No. 1.A (Detailed)'!T904</f>
        <v>0</v>
      </c>
      <c r="I276" s="918">
        <f>'[1]FAR No. 1.A (Detailed)'!U904</f>
        <v>0</v>
      </c>
      <c r="J276" s="918">
        <f>'[1]FAR No. 1.A (Detailed)'!V904</f>
        <v>0</v>
      </c>
      <c r="K276" s="918">
        <f>'[1]FAR No. 1.A (Detailed)'!W904</f>
        <v>0</v>
      </c>
      <c r="L276" s="918">
        <f t="shared" si="67"/>
        <v>0</v>
      </c>
      <c r="M276" s="918">
        <f>'[1]FAR No. 1.A (Detailed)'!AB904</f>
        <v>0</v>
      </c>
      <c r="N276" s="918">
        <f>'[1]FAR No. 1.A (Detailed)'!AF904</f>
        <v>0</v>
      </c>
      <c r="O276" s="918">
        <f>'[1]FAR No. 1.A (Detailed)'!AJ904</f>
        <v>0</v>
      </c>
      <c r="P276" s="918">
        <f>'[1]FAR No. 1.A (Detailed)'!AN904</f>
        <v>0</v>
      </c>
      <c r="Q276" s="918">
        <f t="shared" si="68"/>
        <v>0</v>
      </c>
      <c r="R276" s="918">
        <f>'[1]FAR No. 1.A (Detailed)'!AS904</f>
        <v>0</v>
      </c>
      <c r="S276" s="918">
        <f>'[1]FAR No. 1.A (Detailed)'!AW904</f>
        <v>0</v>
      </c>
      <c r="T276" s="918">
        <f>'[1]FAR No. 1.A (Detailed)'!BA904</f>
        <v>0</v>
      </c>
      <c r="U276" s="918">
        <f>'[1]FAR No. 1.A (Detailed)'!BE904</f>
        <v>0</v>
      </c>
      <c r="V276" s="918">
        <f t="shared" si="69"/>
        <v>0</v>
      </c>
      <c r="W276" s="918">
        <f t="shared" si="70"/>
        <v>0</v>
      </c>
      <c r="X276" s="918">
        <f t="shared" si="71"/>
        <v>0</v>
      </c>
      <c r="Y276" s="919">
        <f t="shared" si="72"/>
        <v>0</v>
      </c>
      <c r="Z276" s="920"/>
    </row>
    <row r="277" spans="2:26" s="856" customFormat="1">
      <c r="B277" s="914" t="s">
        <v>906</v>
      </c>
      <c r="C277" s="1003"/>
      <c r="D277" s="916"/>
      <c r="E277" s="917"/>
      <c r="F277" s="917"/>
      <c r="G277" s="918"/>
      <c r="H277" s="918"/>
      <c r="I277" s="918"/>
      <c r="J277" s="918"/>
      <c r="K277" s="918"/>
      <c r="L277" s="918"/>
      <c r="M277" s="918"/>
      <c r="N277" s="918"/>
      <c r="O277" s="918"/>
      <c r="P277" s="918"/>
      <c r="Q277" s="918"/>
      <c r="R277" s="918"/>
      <c r="S277" s="918"/>
      <c r="T277" s="918"/>
      <c r="U277" s="918"/>
      <c r="V277" s="918"/>
      <c r="W277" s="918"/>
      <c r="X277" s="918"/>
      <c r="Y277" s="919"/>
      <c r="Z277" s="920"/>
    </row>
    <row r="278" spans="2:26" s="856" customFormat="1">
      <c r="B278" s="914"/>
      <c r="C278" s="1003" t="s">
        <v>907</v>
      </c>
      <c r="D278" s="916" t="s">
        <v>908</v>
      </c>
      <c r="E278" s="917">
        <f>'[1]FAR No. 1.A (Detailed)'!E906</f>
        <v>0</v>
      </c>
      <c r="F278" s="917">
        <f>'[1]FAR No. 1.A (Detailed)'!F906</f>
        <v>0</v>
      </c>
      <c r="G278" s="918">
        <f t="shared" si="66"/>
        <v>0</v>
      </c>
      <c r="H278" s="918">
        <f>'[1]FAR No. 1.A (Detailed)'!T906</f>
        <v>0</v>
      </c>
      <c r="I278" s="918">
        <f>'[1]FAR No. 1.A (Detailed)'!U906</f>
        <v>0</v>
      </c>
      <c r="J278" s="918">
        <f>'[1]FAR No. 1.A (Detailed)'!V906</f>
        <v>0</v>
      </c>
      <c r="K278" s="918">
        <f>'[1]FAR No. 1.A (Detailed)'!W906</f>
        <v>0</v>
      </c>
      <c r="L278" s="918">
        <f t="shared" si="67"/>
        <v>0</v>
      </c>
      <c r="M278" s="918">
        <f>'[1]FAR No. 1.A (Detailed)'!AB906</f>
        <v>0</v>
      </c>
      <c r="N278" s="918">
        <f>'[1]FAR No. 1.A (Detailed)'!AF906</f>
        <v>0</v>
      </c>
      <c r="O278" s="918">
        <f>'[1]FAR No. 1.A (Detailed)'!AJ906</f>
        <v>0</v>
      </c>
      <c r="P278" s="918">
        <f>'[1]FAR No. 1.A (Detailed)'!AN906</f>
        <v>0</v>
      </c>
      <c r="Q278" s="918">
        <f t="shared" si="68"/>
        <v>0</v>
      </c>
      <c r="R278" s="918">
        <f>'[1]FAR No. 1.A (Detailed)'!AS906</f>
        <v>0</v>
      </c>
      <c r="S278" s="918">
        <f>'[1]FAR No. 1.A (Detailed)'!AW906</f>
        <v>0</v>
      </c>
      <c r="T278" s="918">
        <f>'[1]FAR No. 1.A (Detailed)'!BA906</f>
        <v>0</v>
      </c>
      <c r="U278" s="918">
        <f>'[1]FAR No. 1.A (Detailed)'!BE906</f>
        <v>0</v>
      </c>
      <c r="V278" s="918">
        <f t="shared" si="69"/>
        <v>0</v>
      </c>
      <c r="W278" s="918">
        <f t="shared" si="70"/>
        <v>0</v>
      </c>
      <c r="X278" s="918">
        <f t="shared" si="71"/>
        <v>0</v>
      </c>
      <c r="Y278" s="919">
        <f t="shared" si="72"/>
        <v>0</v>
      </c>
      <c r="Z278" s="920"/>
    </row>
    <row r="279" spans="2:26" s="856" customFormat="1">
      <c r="B279" s="914"/>
      <c r="C279" s="1003" t="s">
        <v>909</v>
      </c>
      <c r="D279" s="916" t="s">
        <v>910</v>
      </c>
      <c r="E279" s="917">
        <f>'[1]FAR No. 1.A (Detailed)'!E907</f>
        <v>0</v>
      </c>
      <c r="F279" s="917">
        <f>'[1]FAR No. 1.A (Detailed)'!F907</f>
        <v>0</v>
      </c>
      <c r="G279" s="918">
        <f t="shared" si="66"/>
        <v>0</v>
      </c>
      <c r="H279" s="918">
        <f>'[1]FAR No. 1.A (Detailed)'!T907</f>
        <v>0</v>
      </c>
      <c r="I279" s="918">
        <f>'[1]FAR No. 1.A (Detailed)'!U907</f>
        <v>0</v>
      </c>
      <c r="J279" s="918">
        <f>'[1]FAR No. 1.A (Detailed)'!V907</f>
        <v>0</v>
      </c>
      <c r="K279" s="918">
        <f>'[1]FAR No. 1.A (Detailed)'!W907</f>
        <v>0</v>
      </c>
      <c r="L279" s="918">
        <f t="shared" si="67"/>
        <v>0</v>
      </c>
      <c r="M279" s="918">
        <f>'[1]FAR No. 1.A (Detailed)'!AB907</f>
        <v>0</v>
      </c>
      <c r="N279" s="918">
        <f>'[1]FAR No. 1.A (Detailed)'!AF907</f>
        <v>0</v>
      </c>
      <c r="O279" s="918">
        <f>'[1]FAR No. 1.A (Detailed)'!AJ907</f>
        <v>0</v>
      </c>
      <c r="P279" s="918">
        <f>'[1]FAR No. 1.A (Detailed)'!AN907</f>
        <v>0</v>
      </c>
      <c r="Q279" s="918">
        <f t="shared" si="68"/>
        <v>0</v>
      </c>
      <c r="R279" s="918">
        <f>'[1]FAR No. 1.A (Detailed)'!AS907</f>
        <v>0</v>
      </c>
      <c r="S279" s="918">
        <f>'[1]FAR No. 1.A (Detailed)'!AW907</f>
        <v>0</v>
      </c>
      <c r="T279" s="918">
        <f>'[1]FAR No. 1.A (Detailed)'!BA907</f>
        <v>0</v>
      </c>
      <c r="U279" s="918">
        <f>'[1]FAR No. 1.A (Detailed)'!BE907</f>
        <v>0</v>
      </c>
      <c r="V279" s="918">
        <f t="shared" si="69"/>
        <v>0</v>
      </c>
      <c r="W279" s="918">
        <f t="shared" si="70"/>
        <v>0</v>
      </c>
      <c r="X279" s="918">
        <f t="shared" si="71"/>
        <v>0</v>
      </c>
      <c r="Y279" s="919">
        <f t="shared" si="72"/>
        <v>0</v>
      </c>
      <c r="Z279" s="920"/>
    </row>
    <row r="280" spans="2:26" s="856" customFormat="1">
      <c r="B280" s="914"/>
      <c r="C280" s="1003" t="s">
        <v>911</v>
      </c>
      <c r="D280" s="916" t="s">
        <v>912</v>
      </c>
      <c r="E280" s="917">
        <f>'[1]FAR No. 1.A (Detailed)'!E908</f>
        <v>0</v>
      </c>
      <c r="F280" s="917">
        <f>'[1]FAR No. 1.A (Detailed)'!F908</f>
        <v>0</v>
      </c>
      <c r="G280" s="918">
        <f t="shared" si="66"/>
        <v>0</v>
      </c>
      <c r="H280" s="918">
        <f>'[1]FAR No. 1.A (Detailed)'!T908</f>
        <v>0</v>
      </c>
      <c r="I280" s="918">
        <f>'[1]FAR No. 1.A (Detailed)'!U908</f>
        <v>0</v>
      </c>
      <c r="J280" s="918">
        <f>'[1]FAR No. 1.A (Detailed)'!V908</f>
        <v>0</v>
      </c>
      <c r="K280" s="918">
        <f>'[1]FAR No. 1.A (Detailed)'!W908</f>
        <v>0</v>
      </c>
      <c r="L280" s="918">
        <f t="shared" si="67"/>
        <v>0</v>
      </c>
      <c r="M280" s="918">
        <f>'[1]FAR No. 1.A (Detailed)'!AB908</f>
        <v>0</v>
      </c>
      <c r="N280" s="918">
        <f>'[1]FAR No. 1.A (Detailed)'!AF908</f>
        <v>0</v>
      </c>
      <c r="O280" s="918">
        <f>'[1]FAR No. 1.A (Detailed)'!AJ908</f>
        <v>0</v>
      </c>
      <c r="P280" s="918">
        <f>'[1]FAR No. 1.A (Detailed)'!AN908</f>
        <v>0</v>
      </c>
      <c r="Q280" s="918">
        <f t="shared" si="68"/>
        <v>0</v>
      </c>
      <c r="R280" s="918">
        <f>'[1]FAR No. 1.A (Detailed)'!AS908</f>
        <v>0</v>
      </c>
      <c r="S280" s="918">
        <f>'[1]FAR No. 1.A (Detailed)'!AW908</f>
        <v>0</v>
      </c>
      <c r="T280" s="918">
        <f>'[1]FAR No. 1.A (Detailed)'!BA908</f>
        <v>0</v>
      </c>
      <c r="U280" s="918">
        <f>'[1]FAR No. 1.A (Detailed)'!BE908</f>
        <v>0</v>
      </c>
      <c r="V280" s="918">
        <f t="shared" si="69"/>
        <v>0</v>
      </c>
      <c r="W280" s="918">
        <f t="shared" si="70"/>
        <v>0</v>
      </c>
      <c r="X280" s="918">
        <f t="shared" si="71"/>
        <v>0</v>
      </c>
      <c r="Y280" s="919">
        <f t="shared" si="72"/>
        <v>0</v>
      </c>
      <c r="Z280" s="920"/>
    </row>
    <row r="281" spans="2:26" s="856" customFormat="1">
      <c r="B281" s="914"/>
      <c r="C281" s="1003" t="s">
        <v>913</v>
      </c>
      <c r="D281" s="916" t="s">
        <v>914</v>
      </c>
      <c r="E281" s="917">
        <f>'[1]FAR No. 1.A (Detailed)'!E909</f>
        <v>0</v>
      </c>
      <c r="F281" s="917">
        <f>'[1]FAR No. 1.A (Detailed)'!F909</f>
        <v>0</v>
      </c>
      <c r="G281" s="918">
        <f t="shared" si="66"/>
        <v>0</v>
      </c>
      <c r="H281" s="918">
        <f>'[1]FAR No. 1.A (Detailed)'!T909</f>
        <v>0</v>
      </c>
      <c r="I281" s="918">
        <f>'[1]FAR No. 1.A (Detailed)'!U909</f>
        <v>0</v>
      </c>
      <c r="J281" s="918">
        <f>'[1]FAR No. 1.A (Detailed)'!V909</f>
        <v>0</v>
      </c>
      <c r="K281" s="918">
        <f>'[1]FAR No. 1.A (Detailed)'!W909</f>
        <v>0</v>
      </c>
      <c r="L281" s="918">
        <f t="shared" si="67"/>
        <v>0</v>
      </c>
      <c r="M281" s="918">
        <f>'[1]FAR No. 1.A (Detailed)'!AB909</f>
        <v>0</v>
      </c>
      <c r="N281" s="918">
        <f>'[1]FAR No. 1.A (Detailed)'!AF909</f>
        <v>0</v>
      </c>
      <c r="O281" s="918">
        <f>'[1]FAR No. 1.A (Detailed)'!AJ909</f>
        <v>0</v>
      </c>
      <c r="P281" s="918">
        <f>'[1]FAR No. 1.A (Detailed)'!AN909</f>
        <v>0</v>
      </c>
      <c r="Q281" s="918">
        <f t="shared" si="68"/>
        <v>0</v>
      </c>
      <c r="R281" s="918">
        <f>'[1]FAR No. 1.A (Detailed)'!AS909</f>
        <v>0</v>
      </c>
      <c r="S281" s="918">
        <f>'[1]FAR No. 1.A (Detailed)'!AW909</f>
        <v>0</v>
      </c>
      <c r="T281" s="918">
        <f>'[1]FAR No. 1.A (Detailed)'!BA909</f>
        <v>0</v>
      </c>
      <c r="U281" s="918">
        <f>'[1]FAR No. 1.A (Detailed)'!BE909</f>
        <v>0</v>
      </c>
      <c r="V281" s="918">
        <f t="shared" si="69"/>
        <v>0</v>
      </c>
      <c r="W281" s="918">
        <f t="shared" si="70"/>
        <v>0</v>
      </c>
      <c r="X281" s="918">
        <f t="shared" si="71"/>
        <v>0</v>
      </c>
      <c r="Y281" s="919">
        <f t="shared" si="72"/>
        <v>0</v>
      </c>
      <c r="Z281" s="920"/>
    </row>
    <row r="282" spans="2:26" s="856" customFormat="1">
      <c r="B282" s="914" t="s">
        <v>915</v>
      </c>
      <c r="C282" s="1003"/>
      <c r="D282" s="916"/>
      <c r="E282" s="917"/>
      <c r="F282" s="917"/>
      <c r="G282" s="918"/>
      <c r="H282" s="918"/>
      <c r="I282" s="918"/>
      <c r="J282" s="918"/>
      <c r="K282" s="918"/>
      <c r="L282" s="918"/>
      <c r="M282" s="918"/>
      <c r="N282" s="918"/>
      <c r="O282" s="918"/>
      <c r="P282" s="918"/>
      <c r="Q282" s="918"/>
      <c r="R282" s="918"/>
      <c r="S282" s="918"/>
      <c r="T282" s="918"/>
      <c r="U282" s="918"/>
      <c r="V282" s="918"/>
      <c r="W282" s="918"/>
      <c r="X282" s="918"/>
      <c r="Y282" s="919"/>
      <c r="Z282" s="920"/>
    </row>
    <row r="283" spans="2:26" s="856" customFormat="1">
      <c r="B283" s="914"/>
      <c r="C283" s="1003" t="s">
        <v>916</v>
      </c>
      <c r="D283" s="916" t="s">
        <v>917</v>
      </c>
      <c r="E283" s="917">
        <f>'[1]FAR No. 1.A (Detailed)'!E911</f>
        <v>0</v>
      </c>
      <c r="F283" s="917">
        <f>'[1]FAR No. 1.A (Detailed)'!F911</f>
        <v>0</v>
      </c>
      <c r="G283" s="918">
        <f t="shared" si="66"/>
        <v>0</v>
      </c>
      <c r="H283" s="918">
        <f>'[1]FAR No. 1.A (Detailed)'!T911</f>
        <v>0</v>
      </c>
      <c r="I283" s="918">
        <f>'[1]FAR No. 1.A (Detailed)'!U911</f>
        <v>0</v>
      </c>
      <c r="J283" s="918">
        <f>'[1]FAR No. 1.A (Detailed)'!V911</f>
        <v>0</v>
      </c>
      <c r="K283" s="918">
        <f>'[1]FAR No. 1.A (Detailed)'!W911</f>
        <v>0</v>
      </c>
      <c r="L283" s="918">
        <f t="shared" si="67"/>
        <v>0</v>
      </c>
      <c r="M283" s="918">
        <f>'[1]FAR No. 1.A (Detailed)'!AB911</f>
        <v>0</v>
      </c>
      <c r="N283" s="918">
        <f>'[1]FAR No. 1.A (Detailed)'!AF911</f>
        <v>0</v>
      </c>
      <c r="O283" s="918">
        <f>'[1]FAR No. 1.A (Detailed)'!AJ911</f>
        <v>0</v>
      </c>
      <c r="P283" s="918">
        <f>'[1]FAR No. 1.A (Detailed)'!AN911</f>
        <v>0</v>
      </c>
      <c r="Q283" s="918">
        <f t="shared" si="68"/>
        <v>0</v>
      </c>
      <c r="R283" s="918">
        <f>'[1]FAR No. 1.A (Detailed)'!AS911</f>
        <v>0</v>
      </c>
      <c r="S283" s="918">
        <f>'[1]FAR No. 1.A (Detailed)'!AW911</f>
        <v>0</v>
      </c>
      <c r="T283" s="918">
        <f>'[1]FAR No. 1.A (Detailed)'!BA911</f>
        <v>0</v>
      </c>
      <c r="U283" s="918">
        <f>'[1]FAR No. 1.A (Detailed)'!BE911</f>
        <v>0</v>
      </c>
      <c r="V283" s="918">
        <f t="shared" si="69"/>
        <v>0</v>
      </c>
      <c r="W283" s="918">
        <f t="shared" si="70"/>
        <v>0</v>
      </c>
      <c r="X283" s="918">
        <f t="shared" si="71"/>
        <v>0</v>
      </c>
      <c r="Y283" s="919">
        <f t="shared" si="72"/>
        <v>0</v>
      </c>
      <c r="Z283" s="920"/>
    </row>
    <row r="284" spans="2:26" s="856" customFormat="1" ht="19.5" thickBot="1">
      <c r="B284" s="989"/>
      <c r="C284" s="1004" t="s">
        <v>186</v>
      </c>
      <c r="D284" s="1005" t="s">
        <v>918</v>
      </c>
      <c r="E284" s="1006">
        <f>'[1]FAR No. 1.A (Detailed)'!E912</f>
        <v>0</v>
      </c>
      <c r="F284" s="1006">
        <f>'[1]FAR No. 1.A (Detailed)'!F912</f>
        <v>0</v>
      </c>
      <c r="G284" s="992">
        <f t="shared" si="66"/>
        <v>0</v>
      </c>
      <c r="H284" s="992">
        <f>'[1]FAR No. 1.A (Detailed)'!T912</f>
        <v>0</v>
      </c>
      <c r="I284" s="992">
        <f>'[1]FAR No. 1.A (Detailed)'!U912</f>
        <v>0</v>
      </c>
      <c r="J284" s="992">
        <f>'[1]FAR No. 1.A (Detailed)'!V912</f>
        <v>0</v>
      </c>
      <c r="K284" s="992">
        <f>'[1]FAR No. 1.A (Detailed)'!W912</f>
        <v>0</v>
      </c>
      <c r="L284" s="992">
        <f t="shared" si="67"/>
        <v>0</v>
      </c>
      <c r="M284" s="992">
        <f>'[1]FAR No. 1.A (Detailed)'!AB912</f>
        <v>0</v>
      </c>
      <c r="N284" s="992">
        <f>'[1]FAR No. 1.A (Detailed)'!AF912</f>
        <v>0</v>
      </c>
      <c r="O284" s="992">
        <f>'[1]FAR No. 1.A (Detailed)'!AJ912</f>
        <v>0</v>
      </c>
      <c r="P284" s="992">
        <f>'[1]FAR No. 1.A (Detailed)'!AN912</f>
        <v>0</v>
      </c>
      <c r="Q284" s="992">
        <f t="shared" si="68"/>
        <v>0</v>
      </c>
      <c r="R284" s="992">
        <f>'[1]FAR No. 1.A (Detailed)'!AS912</f>
        <v>0</v>
      </c>
      <c r="S284" s="992">
        <f>'[1]FAR No. 1.A (Detailed)'!AW912</f>
        <v>0</v>
      </c>
      <c r="T284" s="992">
        <f>'[1]FAR No. 1.A (Detailed)'!BA912</f>
        <v>0</v>
      </c>
      <c r="U284" s="992">
        <f>'[1]FAR No. 1.A (Detailed)'!BE912</f>
        <v>0</v>
      </c>
      <c r="V284" s="992">
        <f t="shared" si="69"/>
        <v>0</v>
      </c>
      <c r="W284" s="992">
        <f t="shared" si="70"/>
        <v>0</v>
      </c>
      <c r="X284" s="992">
        <f t="shared" si="71"/>
        <v>0</v>
      </c>
      <c r="Y284" s="993">
        <f t="shared" si="72"/>
        <v>0</v>
      </c>
      <c r="Z284" s="933"/>
    </row>
    <row r="285" spans="2:26" s="856" customFormat="1" ht="19.5" thickBot="1">
      <c r="B285" s="959" t="s">
        <v>1135</v>
      </c>
      <c r="C285" s="1007"/>
      <c r="D285" s="1008"/>
      <c r="E285" s="1009">
        <f>SUM(E261:E284)</f>
        <v>98000</v>
      </c>
      <c r="F285" s="1009">
        <f t="shared" ref="F285:Z285" si="73">SUM(F261:F284)</f>
        <v>0</v>
      </c>
      <c r="G285" s="1009">
        <f t="shared" si="73"/>
        <v>98000</v>
      </c>
      <c r="H285" s="1009">
        <f t="shared" si="73"/>
        <v>98000</v>
      </c>
      <c r="I285" s="1009">
        <f t="shared" si="73"/>
        <v>0</v>
      </c>
      <c r="J285" s="1009">
        <f t="shared" si="73"/>
        <v>0</v>
      </c>
      <c r="K285" s="1009">
        <f t="shared" si="73"/>
        <v>0</v>
      </c>
      <c r="L285" s="1009">
        <f t="shared" si="73"/>
        <v>98000</v>
      </c>
      <c r="M285" s="1009">
        <f t="shared" si="73"/>
        <v>0</v>
      </c>
      <c r="N285" s="1009">
        <f t="shared" si="73"/>
        <v>0</v>
      </c>
      <c r="O285" s="1009">
        <f t="shared" si="73"/>
        <v>98000</v>
      </c>
      <c r="P285" s="1009">
        <f t="shared" si="73"/>
        <v>0</v>
      </c>
      <c r="Q285" s="1009">
        <f t="shared" si="73"/>
        <v>98000</v>
      </c>
      <c r="R285" s="1009">
        <f t="shared" si="73"/>
        <v>0</v>
      </c>
      <c r="S285" s="1009">
        <f t="shared" si="73"/>
        <v>0</v>
      </c>
      <c r="T285" s="1009">
        <f t="shared" si="73"/>
        <v>98000</v>
      </c>
      <c r="U285" s="1009">
        <f t="shared" si="73"/>
        <v>0</v>
      </c>
      <c r="V285" s="1009">
        <f t="shared" si="73"/>
        <v>98000</v>
      </c>
      <c r="W285" s="1009">
        <f t="shared" si="73"/>
        <v>0</v>
      </c>
      <c r="X285" s="1009">
        <f t="shared" si="73"/>
        <v>0</v>
      </c>
      <c r="Y285" s="1009">
        <f t="shared" si="73"/>
        <v>0</v>
      </c>
      <c r="Z285" s="1009">
        <f t="shared" si="73"/>
        <v>0</v>
      </c>
    </row>
    <row r="286" spans="2:26" s="856" customFormat="1">
      <c r="B286" s="1010"/>
      <c r="C286" s="1011"/>
      <c r="D286" s="1012"/>
      <c r="E286" s="1011"/>
      <c r="F286" s="1011"/>
      <c r="G286" s="1011"/>
      <c r="H286" s="1011"/>
      <c r="I286" s="1011"/>
      <c r="J286" s="1011"/>
      <c r="K286" s="1011"/>
      <c r="L286" s="1011"/>
      <c r="M286" s="1011"/>
      <c r="N286" s="1011"/>
      <c r="O286" s="1011"/>
      <c r="P286" s="1011"/>
      <c r="Q286" s="1011"/>
      <c r="R286" s="1011"/>
      <c r="S286" s="1011"/>
      <c r="T286" s="1011"/>
      <c r="U286" s="1011"/>
      <c r="V286" s="1011"/>
      <c r="W286" s="1011"/>
      <c r="X286" s="1011"/>
      <c r="Y286" s="1011"/>
      <c r="Z286" s="1013"/>
    </row>
    <row r="287" spans="2:26" s="856" customFormat="1">
      <c r="B287" s="1014" t="s">
        <v>1069</v>
      </c>
      <c r="C287" s="1015"/>
      <c r="D287" s="1016"/>
      <c r="E287" s="1017"/>
      <c r="F287" s="1018"/>
      <c r="G287" s="1018"/>
      <c r="H287" s="1018"/>
      <c r="I287" s="1018"/>
      <c r="J287" s="1018"/>
      <c r="K287" s="1018"/>
      <c r="L287" s="1018"/>
      <c r="M287" s="1018"/>
      <c r="N287" s="1018"/>
      <c r="O287" s="1018"/>
      <c r="P287" s="1018"/>
      <c r="Q287" s="1018"/>
      <c r="R287" s="1018"/>
      <c r="S287" s="1018"/>
      <c r="T287" s="1018"/>
      <c r="U287" s="1018"/>
      <c r="V287" s="1018"/>
      <c r="W287" s="1018"/>
      <c r="X287" s="1018"/>
      <c r="Y287" s="1018"/>
      <c r="Z287" s="1019"/>
    </row>
    <row r="288" spans="2:26" s="856" customFormat="1" ht="19.5" thickBot="1">
      <c r="B288" s="1020"/>
      <c r="C288" s="1021" t="s">
        <v>1064</v>
      </c>
      <c r="D288" s="1022" t="s">
        <v>908</v>
      </c>
      <c r="E288" s="1023">
        <f>'[1]FAR No. 1.A (Detailed)'!E884</f>
        <v>0</v>
      </c>
      <c r="F288" s="1023">
        <f>'[1]FAR No. 1.A (Detailed)'!F884</f>
        <v>0</v>
      </c>
      <c r="G288" s="1024">
        <f>E288+F288</f>
        <v>0</v>
      </c>
      <c r="H288" s="1024">
        <f>'[1]FAR No. 1.A (Detailed)'!T884</f>
        <v>0</v>
      </c>
      <c r="I288" s="1024">
        <f>'[1]FAR No. 1.A (Detailed)'!U884</f>
        <v>0</v>
      </c>
      <c r="J288" s="1024">
        <f>'[1]FAR No. 1.A (Detailed)'!V884</f>
        <v>0</v>
      </c>
      <c r="K288" s="1024">
        <f>'[1]FAR No. 1.A (Detailed)'!W884</f>
        <v>0</v>
      </c>
      <c r="L288" s="1024">
        <f>H288+I288-J288+K288</f>
        <v>0</v>
      </c>
      <c r="M288" s="1024">
        <f>'[1]FAR No. 1.A (Detailed)'!AB884</f>
        <v>0</v>
      </c>
      <c r="N288" s="1024">
        <f>'[1]FAR No. 1.A (Detailed)'!AF884</f>
        <v>0</v>
      </c>
      <c r="O288" s="1024">
        <f>'[1]FAR No. 1.A (Detailed)'!AJ884</f>
        <v>0</v>
      </c>
      <c r="P288" s="1024">
        <f>'[1]FAR No. 1.A (Detailed)'!AN884</f>
        <v>0</v>
      </c>
      <c r="Q288" s="1024">
        <f>M288+N288+O288+P288</f>
        <v>0</v>
      </c>
      <c r="R288" s="1024">
        <f>'[1]FAR No. 1.A (Detailed)'!AS884</f>
        <v>0</v>
      </c>
      <c r="S288" s="1024">
        <f>'[1]FAR No. 1.A (Detailed)'!AW884</f>
        <v>0</v>
      </c>
      <c r="T288" s="1024">
        <f>'[1]FAR No. 1.A (Detailed)'!BA884</f>
        <v>0</v>
      </c>
      <c r="U288" s="1024">
        <f>'[1]FAR No. 1.A (Detailed)'!BE884</f>
        <v>0</v>
      </c>
      <c r="V288" s="1024">
        <f>R288+S288+T288+U288</f>
        <v>0</v>
      </c>
      <c r="W288" s="1024">
        <f>G288-L288</f>
        <v>0</v>
      </c>
      <c r="X288" s="1024">
        <f>L288-Q288</f>
        <v>0</v>
      </c>
      <c r="Y288" s="1024">
        <f>Q288-V288</f>
        <v>0</v>
      </c>
      <c r="Z288" s="1025"/>
    </row>
    <row r="289" spans="2:26" s="856" customFormat="1" ht="19.5" thickBot="1">
      <c r="B289" s="1026" t="s">
        <v>1136</v>
      </c>
      <c r="C289" s="1027"/>
      <c r="D289" s="1027"/>
      <c r="E289" s="1028">
        <f>SUM(E288)</f>
        <v>0</v>
      </c>
      <c r="F289" s="1028">
        <f t="shared" ref="F289:Z289" si="74">SUM(F288)</f>
        <v>0</v>
      </c>
      <c r="G289" s="1028">
        <f t="shared" si="74"/>
        <v>0</v>
      </c>
      <c r="H289" s="1028">
        <f t="shared" si="74"/>
        <v>0</v>
      </c>
      <c r="I289" s="1028">
        <f t="shared" si="74"/>
        <v>0</v>
      </c>
      <c r="J289" s="1028">
        <f t="shared" si="74"/>
        <v>0</v>
      </c>
      <c r="K289" s="1028">
        <f t="shared" si="74"/>
        <v>0</v>
      </c>
      <c r="L289" s="1028">
        <f t="shared" si="74"/>
        <v>0</v>
      </c>
      <c r="M289" s="1028">
        <f t="shared" si="74"/>
        <v>0</v>
      </c>
      <c r="N289" s="1028">
        <f t="shared" si="74"/>
        <v>0</v>
      </c>
      <c r="O289" s="1028">
        <f t="shared" si="74"/>
        <v>0</v>
      </c>
      <c r="P289" s="1028">
        <f t="shared" si="74"/>
        <v>0</v>
      </c>
      <c r="Q289" s="1028">
        <f t="shared" si="74"/>
        <v>0</v>
      </c>
      <c r="R289" s="1028">
        <f t="shared" si="74"/>
        <v>0</v>
      </c>
      <c r="S289" s="1028">
        <f t="shared" si="74"/>
        <v>0</v>
      </c>
      <c r="T289" s="1028">
        <f t="shared" si="74"/>
        <v>0</v>
      </c>
      <c r="U289" s="1028">
        <f t="shared" si="74"/>
        <v>0</v>
      </c>
      <c r="V289" s="1028">
        <f t="shared" si="74"/>
        <v>0</v>
      </c>
      <c r="W289" s="1028">
        <f t="shared" si="74"/>
        <v>0</v>
      </c>
      <c r="X289" s="1028">
        <f t="shared" si="74"/>
        <v>0</v>
      </c>
      <c r="Y289" s="1028">
        <f t="shared" si="74"/>
        <v>0</v>
      </c>
      <c r="Z289" s="1029">
        <f t="shared" si="74"/>
        <v>0</v>
      </c>
    </row>
    <row r="290" spans="2:26" s="856" customFormat="1" ht="19.5" thickBot="1">
      <c r="B290" s="1030"/>
      <c r="C290" s="1031"/>
      <c r="D290" s="1031"/>
      <c r="E290" s="1031"/>
      <c r="F290" s="1031"/>
      <c r="G290" s="1031"/>
      <c r="H290" s="1031"/>
      <c r="I290" s="1031"/>
      <c r="J290" s="1031"/>
      <c r="K290" s="1031"/>
      <c r="L290" s="1031"/>
      <c r="M290" s="1031"/>
      <c r="N290" s="1031"/>
      <c r="O290" s="1031"/>
      <c r="P290" s="1031"/>
      <c r="Q290" s="1031"/>
      <c r="R290" s="1031"/>
      <c r="S290" s="1031"/>
      <c r="T290" s="1031"/>
      <c r="U290" s="1031"/>
      <c r="V290" s="1031"/>
      <c r="W290" s="1031"/>
      <c r="X290" s="1031"/>
      <c r="Y290" s="1031"/>
      <c r="Z290" s="1032"/>
    </row>
    <row r="291" spans="2:26" s="856" customFormat="1" ht="19.5" thickBot="1">
      <c r="B291" s="663" t="s">
        <v>1077</v>
      </c>
      <c r="C291" s="664"/>
      <c r="D291" s="665"/>
      <c r="E291" s="1033"/>
      <c r="F291" s="1033"/>
      <c r="G291" s="1033"/>
      <c r="H291" s="1033"/>
      <c r="I291" s="1033"/>
      <c r="J291" s="1033"/>
      <c r="K291" s="1033"/>
      <c r="L291" s="1033"/>
      <c r="M291" s="1033"/>
      <c r="N291" s="1033"/>
      <c r="O291" s="1033"/>
      <c r="P291" s="1033"/>
      <c r="Q291" s="1033"/>
      <c r="R291" s="1033"/>
      <c r="S291" s="1033"/>
      <c r="T291" s="1033"/>
      <c r="U291" s="1033"/>
      <c r="V291" s="1033"/>
      <c r="W291" s="1033"/>
      <c r="X291" s="1033"/>
      <c r="Y291" s="1033"/>
      <c r="Z291" s="1034"/>
    </row>
    <row r="292" spans="2:26" s="856" customFormat="1">
      <c r="B292" s="729" t="s">
        <v>1023</v>
      </c>
      <c r="C292" s="730"/>
      <c r="D292" s="1035"/>
      <c r="E292" s="1011"/>
      <c r="F292" s="1011"/>
      <c r="G292" s="1011"/>
      <c r="H292" s="1011"/>
      <c r="I292" s="1011"/>
      <c r="J292" s="1011"/>
      <c r="K292" s="1011"/>
      <c r="L292" s="1011"/>
      <c r="M292" s="1011"/>
      <c r="N292" s="1011"/>
      <c r="O292" s="1011"/>
      <c r="P292" s="1011"/>
      <c r="Q292" s="1011"/>
      <c r="R292" s="1011"/>
      <c r="S292" s="1011"/>
      <c r="T292" s="1011"/>
      <c r="U292" s="1011"/>
      <c r="V292" s="1011"/>
      <c r="W292" s="1011"/>
      <c r="X292" s="1011"/>
      <c r="Y292" s="1011"/>
      <c r="Z292" s="1013"/>
    </row>
    <row r="293" spans="2:26" s="856" customFormat="1">
      <c r="B293" s="675"/>
      <c r="C293" s="676" t="s">
        <v>587</v>
      </c>
      <c r="D293" s="722" t="s">
        <v>1024</v>
      </c>
      <c r="E293" s="1036">
        <f>'[1]FAR No. 1.A (Detailed)'!E994</f>
        <v>0</v>
      </c>
      <c r="F293" s="1036">
        <f>'[1]FAR No. 1.A (Detailed)'!F994</f>
        <v>0</v>
      </c>
      <c r="G293" s="1036">
        <f>E293+F293</f>
        <v>0</v>
      </c>
      <c r="H293" s="1036">
        <f>'[1]FAR No. 1.A (Detailed)'!T994</f>
        <v>0</v>
      </c>
      <c r="I293" s="1036">
        <f>'[1]FAR No. 1.A (Detailed)'!U994</f>
        <v>0</v>
      </c>
      <c r="J293" s="1036">
        <f>'[1]FAR No. 1.A (Detailed)'!V994</f>
        <v>0</v>
      </c>
      <c r="K293" s="1036">
        <f>'[1]FAR No. 1.A (Detailed)'!W994</f>
        <v>0</v>
      </c>
      <c r="L293" s="1036">
        <f>H293+I293-J293+K293</f>
        <v>0</v>
      </c>
      <c r="M293" s="1036">
        <f>'[1]FAR No. 1.A (Detailed)'!AB994</f>
        <v>0</v>
      </c>
      <c r="N293" s="1036">
        <f>'[1]FAR No. 1.A (Detailed)'!AF994</f>
        <v>0</v>
      </c>
      <c r="O293" s="1036">
        <f>'[1]FAR No. 1.A (Detailed)'!AJ994</f>
        <v>0</v>
      </c>
      <c r="P293" s="1036">
        <f>'[1]FAR No. 1.A (Detailed)'!AN994</f>
        <v>0</v>
      </c>
      <c r="Q293" s="1036">
        <f>M293+N293+O293+P293</f>
        <v>0</v>
      </c>
      <c r="R293" s="1036">
        <f>'[1]FAR No. 1.A (Detailed)'!AS994</f>
        <v>0</v>
      </c>
      <c r="S293" s="1036">
        <f>'[1]FAR No. 1.A (Detailed)'!AW994</f>
        <v>0</v>
      </c>
      <c r="T293" s="1036">
        <f>'[1]FAR No. 1.A (Detailed)'!BA994</f>
        <v>0</v>
      </c>
      <c r="U293" s="1036">
        <f>'[1]FAR No. 1.A (Detailed)'!BE994</f>
        <v>0</v>
      </c>
      <c r="V293" s="1036">
        <f>R293+S293+T293+U293</f>
        <v>0</v>
      </c>
      <c r="W293" s="1036">
        <f>G293-L293</f>
        <v>0</v>
      </c>
      <c r="X293" s="1036">
        <f>L293-Q293</f>
        <v>0</v>
      </c>
      <c r="Y293" s="1036">
        <f>Q293-V293</f>
        <v>0</v>
      </c>
      <c r="Z293" s="1037"/>
    </row>
    <row r="294" spans="2:26" s="856" customFormat="1">
      <c r="B294" s="675"/>
      <c r="C294" s="676" t="s">
        <v>593</v>
      </c>
      <c r="D294" s="722" t="s">
        <v>1025</v>
      </c>
      <c r="E294" s="1036">
        <f>'[1]FAR No. 1.A (Detailed)'!E995</f>
        <v>0</v>
      </c>
      <c r="F294" s="1036">
        <f>'[1]FAR No. 1.A (Detailed)'!F995</f>
        <v>0</v>
      </c>
      <c r="G294" s="1036">
        <f t="shared" ref="G294:G297" si="75">E294+F294</f>
        <v>0</v>
      </c>
      <c r="H294" s="1036">
        <f>'[1]FAR No. 1.A (Detailed)'!T995</f>
        <v>0</v>
      </c>
      <c r="I294" s="1036">
        <f>'[1]FAR No. 1.A (Detailed)'!U995</f>
        <v>0</v>
      </c>
      <c r="J294" s="1036">
        <f>'[1]FAR No. 1.A (Detailed)'!V995</f>
        <v>0</v>
      </c>
      <c r="K294" s="1036">
        <f>'[1]FAR No. 1.A (Detailed)'!W995</f>
        <v>0</v>
      </c>
      <c r="L294" s="1036">
        <f t="shared" ref="L294:L297" si="76">H294+I294-J294+K294</f>
        <v>0</v>
      </c>
      <c r="M294" s="1036">
        <f>'[1]FAR No. 1.A (Detailed)'!AB995</f>
        <v>0</v>
      </c>
      <c r="N294" s="1036">
        <f>'[1]FAR No. 1.A (Detailed)'!AF995</f>
        <v>0</v>
      </c>
      <c r="O294" s="1036">
        <f>'[1]FAR No. 1.A (Detailed)'!AJ995</f>
        <v>0</v>
      </c>
      <c r="P294" s="1036">
        <f>'[1]FAR No. 1.A (Detailed)'!AN995</f>
        <v>0</v>
      </c>
      <c r="Q294" s="1036">
        <f t="shared" ref="Q294:Q297" si="77">M294+N294+O294+P294</f>
        <v>0</v>
      </c>
      <c r="R294" s="1036">
        <f>'[1]FAR No. 1.A (Detailed)'!AS995</f>
        <v>0</v>
      </c>
      <c r="S294" s="1036">
        <f>'[1]FAR No. 1.A (Detailed)'!AW995</f>
        <v>0</v>
      </c>
      <c r="T294" s="1036">
        <f>'[1]FAR No. 1.A (Detailed)'!BA995</f>
        <v>0</v>
      </c>
      <c r="U294" s="1036">
        <f>'[1]FAR No. 1.A (Detailed)'!BE995</f>
        <v>0</v>
      </c>
      <c r="V294" s="1036">
        <f t="shared" ref="V294:V297" si="78">R294+S294+T294+U294</f>
        <v>0</v>
      </c>
      <c r="W294" s="1036">
        <f t="shared" ref="W294:W297" si="79">G294-L294</f>
        <v>0</v>
      </c>
      <c r="X294" s="1036">
        <f t="shared" ref="X294:X297" si="80">L294-Q294</f>
        <v>0</v>
      </c>
      <c r="Y294" s="1036">
        <f t="shared" ref="Y294:Y297" si="81">Q294-V294</f>
        <v>0</v>
      </c>
      <c r="Z294" s="1037"/>
    </row>
    <row r="295" spans="2:26" s="856" customFormat="1">
      <c r="B295" s="675"/>
      <c r="C295" s="676" t="s">
        <v>603</v>
      </c>
      <c r="D295" s="722" t="s">
        <v>1026</v>
      </c>
      <c r="E295" s="1036">
        <f>'[1]FAR No. 1.A (Detailed)'!E996</f>
        <v>0</v>
      </c>
      <c r="F295" s="1036">
        <f>'[1]FAR No. 1.A (Detailed)'!F996</f>
        <v>0</v>
      </c>
      <c r="G295" s="1036">
        <f t="shared" si="75"/>
        <v>0</v>
      </c>
      <c r="H295" s="1036">
        <f>'[1]FAR No. 1.A (Detailed)'!T996</f>
        <v>0</v>
      </c>
      <c r="I295" s="1036">
        <f>'[1]FAR No. 1.A (Detailed)'!U996</f>
        <v>0</v>
      </c>
      <c r="J295" s="1036">
        <f>'[1]FAR No. 1.A (Detailed)'!V996</f>
        <v>0</v>
      </c>
      <c r="K295" s="1036">
        <f>'[1]FAR No. 1.A (Detailed)'!W996</f>
        <v>0</v>
      </c>
      <c r="L295" s="1036">
        <f t="shared" si="76"/>
        <v>0</v>
      </c>
      <c r="M295" s="1036">
        <f>'[1]FAR No. 1.A (Detailed)'!AB996</f>
        <v>0</v>
      </c>
      <c r="N295" s="1036">
        <f>'[1]FAR No. 1.A (Detailed)'!AF996</f>
        <v>0</v>
      </c>
      <c r="O295" s="1036">
        <f>'[1]FAR No. 1.A (Detailed)'!AJ996</f>
        <v>0</v>
      </c>
      <c r="P295" s="1036">
        <f>'[1]FAR No. 1.A (Detailed)'!AN996</f>
        <v>0</v>
      </c>
      <c r="Q295" s="1036">
        <f t="shared" si="77"/>
        <v>0</v>
      </c>
      <c r="R295" s="1036">
        <f>'[1]FAR No. 1.A (Detailed)'!AS996</f>
        <v>0</v>
      </c>
      <c r="S295" s="1036">
        <f>'[1]FAR No. 1.A (Detailed)'!AW996</f>
        <v>0</v>
      </c>
      <c r="T295" s="1036">
        <f>'[1]FAR No. 1.A (Detailed)'!BA996</f>
        <v>0</v>
      </c>
      <c r="U295" s="1036">
        <f>'[1]FAR No. 1.A (Detailed)'!BE996</f>
        <v>0</v>
      </c>
      <c r="V295" s="1036">
        <f t="shared" si="78"/>
        <v>0</v>
      </c>
      <c r="W295" s="1036">
        <f t="shared" si="79"/>
        <v>0</v>
      </c>
      <c r="X295" s="1036">
        <f t="shared" si="80"/>
        <v>0</v>
      </c>
      <c r="Y295" s="1036">
        <f t="shared" si="81"/>
        <v>0</v>
      </c>
      <c r="Z295" s="1037"/>
    </row>
    <row r="296" spans="2:26" s="856" customFormat="1">
      <c r="B296" s="675"/>
      <c r="C296" s="676" t="s">
        <v>1027</v>
      </c>
      <c r="D296" s="722" t="s">
        <v>1028</v>
      </c>
      <c r="E296" s="1036">
        <f>'[1]FAR No. 1.A (Detailed)'!E997</f>
        <v>0</v>
      </c>
      <c r="F296" s="1036">
        <f>'[1]FAR No. 1.A (Detailed)'!F997</f>
        <v>0</v>
      </c>
      <c r="G296" s="1036">
        <f t="shared" si="75"/>
        <v>0</v>
      </c>
      <c r="H296" s="1036">
        <f>'[1]FAR No. 1.A (Detailed)'!T997</f>
        <v>0</v>
      </c>
      <c r="I296" s="1036">
        <f>'[1]FAR No. 1.A (Detailed)'!U997</f>
        <v>0</v>
      </c>
      <c r="J296" s="1036">
        <f>'[1]FAR No. 1.A (Detailed)'!V997</f>
        <v>0</v>
      </c>
      <c r="K296" s="1036">
        <f>'[1]FAR No. 1.A (Detailed)'!W997</f>
        <v>0</v>
      </c>
      <c r="L296" s="1036">
        <f t="shared" si="76"/>
        <v>0</v>
      </c>
      <c r="M296" s="1036">
        <f>'[1]FAR No. 1.A (Detailed)'!AB997</f>
        <v>0</v>
      </c>
      <c r="N296" s="1036">
        <f>'[1]FAR No. 1.A (Detailed)'!AF997</f>
        <v>0</v>
      </c>
      <c r="O296" s="1036">
        <f>'[1]FAR No. 1.A (Detailed)'!AJ997</f>
        <v>0</v>
      </c>
      <c r="P296" s="1036">
        <f>'[1]FAR No. 1.A (Detailed)'!AN997</f>
        <v>0</v>
      </c>
      <c r="Q296" s="1036">
        <f t="shared" si="77"/>
        <v>0</v>
      </c>
      <c r="R296" s="1036">
        <f>'[1]FAR No. 1.A (Detailed)'!AS997</f>
        <v>0</v>
      </c>
      <c r="S296" s="1036">
        <f>'[1]FAR No. 1.A (Detailed)'!AW997</f>
        <v>0</v>
      </c>
      <c r="T296" s="1036">
        <f>'[1]FAR No. 1.A (Detailed)'!BA997</f>
        <v>0</v>
      </c>
      <c r="U296" s="1036">
        <f>'[1]FAR No. 1.A (Detailed)'!BE997</f>
        <v>0</v>
      </c>
      <c r="V296" s="1036">
        <f t="shared" si="78"/>
        <v>0</v>
      </c>
      <c r="W296" s="1036">
        <f t="shared" si="79"/>
        <v>0</v>
      </c>
      <c r="X296" s="1036">
        <f t="shared" si="80"/>
        <v>0</v>
      </c>
      <c r="Y296" s="1036">
        <f t="shared" si="81"/>
        <v>0</v>
      </c>
      <c r="Z296" s="1037"/>
    </row>
    <row r="297" spans="2:26" s="856" customFormat="1" ht="19.5" thickBot="1">
      <c r="B297" s="710"/>
      <c r="C297" s="689" t="s">
        <v>639</v>
      </c>
      <c r="D297" s="908" t="s">
        <v>1029</v>
      </c>
      <c r="E297" s="1036">
        <f>'[1]FAR No. 1.A (Detailed)'!E998</f>
        <v>0</v>
      </c>
      <c r="F297" s="1036">
        <f>'[1]FAR No. 1.A (Detailed)'!F998</f>
        <v>0</v>
      </c>
      <c r="G297" s="1036">
        <f t="shared" si="75"/>
        <v>0</v>
      </c>
      <c r="H297" s="1036">
        <f>'[1]FAR No. 1.A (Detailed)'!T998</f>
        <v>0</v>
      </c>
      <c r="I297" s="1036">
        <f>'[1]FAR No. 1.A (Detailed)'!U998</f>
        <v>0</v>
      </c>
      <c r="J297" s="1036">
        <f>'[1]FAR No. 1.A (Detailed)'!V998</f>
        <v>0</v>
      </c>
      <c r="K297" s="1036">
        <f>'[1]FAR No. 1.A (Detailed)'!W998</f>
        <v>0</v>
      </c>
      <c r="L297" s="1036">
        <f t="shared" si="76"/>
        <v>0</v>
      </c>
      <c r="M297" s="1036">
        <f>'[1]FAR No. 1.A (Detailed)'!AB998</f>
        <v>0</v>
      </c>
      <c r="N297" s="1036">
        <f>'[1]FAR No. 1.A (Detailed)'!AF998</f>
        <v>0</v>
      </c>
      <c r="O297" s="1036">
        <f>'[1]FAR No. 1.A (Detailed)'!AJ998</f>
        <v>0</v>
      </c>
      <c r="P297" s="1036">
        <f>'[1]FAR No. 1.A (Detailed)'!AN998</f>
        <v>0</v>
      </c>
      <c r="Q297" s="1036">
        <f t="shared" si="77"/>
        <v>0</v>
      </c>
      <c r="R297" s="1036">
        <f>'[1]FAR No. 1.A (Detailed)'!AS998</f>
        <v>0</v>
      </c>
      <c r="S297" s="1036">
        <f>'[1]FAR No. 1.A (Detailed)'!AW998</f>
        <v>0</v>
      </c>
      <c r="T297" s="1036">
        <f>'[1]FAR No. 1.A (Detailed)'!BA998</f>
        <v>0</v>
      </c>
      <c r="U297" s="1036">
        <f>'[1]FAR No. 1.A (Detailed)'!BE998</f>
        <v>0</v>
      </c>
      <c r="V297" s="1036">
        <f t="shared" si="78"/>
        <v>0</v>
      </c>
      <c r="W297" s="1036">
        <f t="shared" si="79"/>
        <v>0</v>
      </c>
      <c r="X297" s="1036">
        <f t="shared" si="80"/>
        <v>0</v>
      </c>
      <c r="Y297" s="1036">
        <f t="shared" si="81"/>
        <v>0</v>
      </c>
      <c r="Z297" s="1038"/>
    </row>
    <row r="298" spans="2:26" s="856" customFormat="1" ht="19.5" thickBot="1">
      <c r="B298" s="692" t="s">
        <v>1078</v>
      </c>
      <c r="C298" s="693"/>
      <c r="D298" s="694"/>
      <c r="E298" s="1028">
        <f>SUM(E293:E297)</f>
        <v>0</v>
      </c>
      <c r="F298" s="1028">
        <f t="shared" ref="F298:Z298" si="82">SUM(F293:F297)</f>
        <v>0</v>
      </c>
      <c r="G298" s="1028">
        <f t="shared" si="82"/>
        <v>0</v>
      </c>
      <c r="H298" s="1028">
        <f t="shared" si="82"/>
        <v>0</v>
      </c>
      <c r="I298" s="1028">
        <f t="shared" si="82"/>
        <v>0</v>
      </c>
      <c r="J298" s="1028">
        <f t="shared" si="82"/>
        <v>0</v>
      </c>
      <c r="K298" s="1028">
        <f t="shared" si="82"/>
        <v>0</v>
      </c>
      <c r="L298" s="1028">
        <f t="shared" si="82"/>
        <v>0</v>
      </c>
      <c r="M298" s="1028">
        <f t="shared" si="82"/>
        <v>0</v>
      </c>
      <c r="N298" s="1028">
        <f t="shared" si="82"/>
        <v>0</v>
      </c>
      <c r="O298" s="1028">
        <f t="shared" si="82"/>
        <v>0</v>
      </c>
      <c r="P298" s="1028">
        <f t="shared" si="82"/>
        <v>0</v>
      </c>
      <c r="Q298" s="1028">
        <f t="shared" si="82"/>
        <v>0</v>
      </c>
      <c r="R298" s="1028">
        <f t="shared" si="82"/>
        <v>0</v>
      </c>
      <c r="S298" s="1028">
        <f t="shared" si="82"/>
        <v>0</v>
      </c>
      <c r="T298" s="1028">
        <f t="shared" si="82"/>
        <v>0</v>
      </c>
      <c r="U298" s="1028">
        <f t="shared" si="82"/>
        <v>0</v>
      </c>
      <c r="V298" s="1028">
        <f t="shared" si="82"/>
        <v>0</v>
      </c>
      <c r="W298" s="1028">
        <f t="shared" si="82"/>
        <v>0</v>
      </c>
      <c r="X298" s="1028">
        <f t="shared" si="82"/>
        <v>0</v>
      </c>
      <c r="Y298" s="1028">
        <f t="shared" si="82"/>
        <v>0</v>
      </c>
      <c r="Z298" s="1029">
        <f t="shared" si="82"/>
        <v>0</v>
      </c>
    </row>
    <row r="299" spans="2:26" s="856" customFormat="1" ht="19.5" thickBot="1">
      <c r="B299" s="692" t="s">
        <v>1137</v>
      </c>
      <c r="C299" s="693"/>
      <c r="D299" s="694"/>
      <c r="E299" s="1028">
        <f>E298+E289+E285</f>
        <v>98000</v>
      </c>
      <c r="F299" s="1028">
        <f t="shared" ref="F299:Z299" si="83">F298+F289+F285</f>
        <v>0</v>
      </c>
      <c r="G299" s="1028">
        <f t="shared" si="83"/>
        <v>98000</v>
      </c>
      <c r="H299" s="1028">
        <f t="shared" si="83"/>
        <v>98000</v>
      </c>
      <c r="I299" s="1028">
        <f t="shared" si="83"/>
        <v>0</v>
      </c>
      <c r="J299" s="1028">
        <f t="shared" si="83"/>
        <v>0</v>
      </c>
      <c r="K299" s="1028">
        <f t="shared" si="83"/>
        <v>0</v>
      </c>
      <c r="L299" s="1028">
        <f t="shared" si="83"/>
        <v>98000</v>
      </c>
      <c r="M299" s="1028">
        <f t="shared" si="83"/>
        <v>0</v>
      </c>
      <c r="N299" s="1028">
        <f t="shared" si="83"/>
        <v>0</v>
      </c>
      <c r="O299" s="1028">
        <f t="shared" si="83"/>
        <v>98000</v>
      </c>
      <c r="P299" s="1028">
        <f t="shared" si="83"/>
        <v>0</v>
      </c>
      <c r="Q299" s="1028">
        <f t="shared" si="83"/>
        <v>98000</v>
      </c>
      <c r="R299" s="1028">
        <f t="shared" si="83"/>
        <v>0</v>
      </c>
      <c r="S299" s="1028">
        <f t="shared" si="83"/>
        <v>0</v>
      </c>
      <c r="T299" s="1028">
        <f t="shared" si="83"/>
        <v>98000</v>
      </c>
      <c r="U299" s="1028">
        <f t="shared" si="83"/>
        <v>0</v>
      </c>
      <c r="V299" s="1028">
        <f t="shared" si="83"/>
        <v>98000</v>
      </c>
      <c r="W299" s="1028">
        <f t="shared" si="83"/>
        <v>0</v>
      </c>
      <c r="X299" s="1028">
        <f t="shared" si="83"/>
        <v>0</v>
      </c>
      <c r="Y299" s="1028">
        <f t="shared" si="83"/>
        <v>0</v>
      </c>
      <c r="Z299" s="1029">
        <f t="shared" si="83"/>
        <v>0</v>
      </c>
    </row>
    <row r="300" spans="2:26" s="856" customFormat="1" ht="19.5" thickBot="1">
      <c r="B300" s="1039"/>
      <c r="C300" s="1040"/>
      <c r="D300" s="1041"/>
      <c r="E300" s="1042"/>
      <c r="F300" s="1042"/>
      <c r="G300" s="1042"/>
      <c r="H300" s="1042"/>
      <c r="I300" s="1042"/>
      <c r="J300" s="1042"/>
      <c r="K300" s="1042"/>
      <c r="L300" s="1042"/>
      <c r="M300" s="1042"/>
      <c r="N300" s="1042"/>
      <c r="O300" s="1042"/>
      <c r="P300" s="1042"/>
      <c r="Q300" s="1042"/>
      <c r="R300" s="1042"/>
      <c r="S300" s="1042"/>
      <c r="T300" s="1042"/>
      <c r="U300" s="1042"/>
      <c r="V300" s="1042"/>
      <c r="W300" s="1042"/>
      <c r="X300" s="1042"/>
      <c r="Y300" s="1042"/>
      <c r="Z300" s="1042"/>
    </row>
    <row r="301" spans="2:26" s="856" customFormat="1" ht="19.5" thickBot="1">
      <c r="B301" s="692" t="s">
        <v>1138</v>
      </c>
      <c r="C301" s="693"/>
      <c r="D301" s="694"/>
      <c r="E301" s="1028">
        <f>E298+E289+E285+E256+E250+E241+E165+E137+E132+E123+E46</f>
        <v>62963382.019999996</v>
      </c>
      <c r="F301" s="1028">
        <f t="shared" ref="F301:Z301" si="84">F298+F289+F285+F256+F250+F241+F165+F137+F132+F123+F46</f>
        <v>0</v>
      </c>
      <c r="G301" s="1028">
        <f t="shared" si="84"/>
        <v>62963382.019999996</v>
      </c>
      <c r="H301" s="1028">
        <f t="shared" si="84"/>
        <v>62963382.019999996</v>
      </c>
      <c r="I301" s="1028">
        <f t="shared" si="84"/>
        <v>0</v>
      </c>
      <c r="J301" s="1028">
        <f t="shared" si="84"/>
        <v>0</v>
      </c>
      <c r="K301" s="1028">
        <f t="shared" si="84"/>
        <v>0</v>
      </c>
      <c r="L301" s="1028">
        <f t="shared" si="84"/>
        <v>62963382.019999996</v>
      </c>
      <c r="M301" s="1028">
        <f t="shared" si="84"/>
        <v>9522880.3500000015</v>
      </c>
      <c r="N301" s="1028">
        <f t="shared" si="84"/>
        <v>43400779.579999998</v>
      </c>
      <c r="O301" s="1028">
        <f t="shared" si="84"/>
        <v>6273117.2600000007</v>
      </c>
      <c r="P301" s="1028">
        <f t="shared" si="84"/>
        <v>0</v>
      </c>
      <c r="Q301" s="1028">
        <f t="shared" si="84"/>
        <v>59196777.190000005</v>
      </c>
      <c r="R301" s="1028">
        <f t="shared" si="84"/>
        <v>8728397.7100000009</v>
      </c>
      <c r="S301" s="1028">
        <f t="shared" si="84"/>
        <v>39959275.939999998</v>
      </c>
      <c r="T301" s="1028">
        <f t="shared" si="84"/>
        <v>8450861.8099999987</v>
      </c>
      <c r="U301" s="1028">
        <f t="shared" si="84"/>
        <v>0</v>
      </c>
      <c r="V301" s="1028">
        <f t="shared" si="84"/>
        <v>57138535.460000001</v>
      </c>
      <c r="W301" s="1028">
        <f t="shared" si="84"/>
        <v>0</v>
      </c>
      <c r="X301" s="1028">
        <f t="shared" si="84"/>
        <v>3761604.8300000015</v>
      </c>
      <c r="Y301" s="1028">
        <f t="shared" si="84"/>
        <v>2058241.7299999949</v>
      </c>
      <c r="Z301" s="1029">
        <f t="shared" si="84"/>
        <v>0</v>
      </c>
    </row>
    <row r="302" spans="2:26" s="856" customFormat="1">
      <c r="B302" s="924"/>
      <c r="C302" s="1043"/>
      <c r="D302" s="1044"/>
      <c r="E302" s="1045"/>
      <c r="F302" s="1046"/>
      <c r="G302" s="1046"/>
      <c r="H302" s="1046"/>
      <c r="I302" s="1046"/>
      <c r="J302" s="1047"/>
      <c r="K302" s="1045"/>
      <c r="L302" s="1046"/>
      <c r="M302" s="1045"/>
      <c r="N302" s="1046"/>
      <c r="O302" s="1046"/>
      <c r="P302" s="1046"/>
      <c r="Q302" s="1046"/>
      <c r="R302" s="1046"/>
      <c r="S302" s="1046"/>
      <c r="T302" s="1046"/>
      <c r="U302" s="1046"/>
      <c r="V302" s="1048"/>
      <c r="W302" s="1046"/>
      <c r="X302" s="1046"/>
      <c r="Y302" s="1046"/>
      <c r="Z302" s="1049"/>
    </row>
    <row r="303" spans="2:26" s="856" customFormat="1">
      <c r="B303" s="924"/>
      <c r="C303" s="1050"/>
      <c r="D303" s="1051"/>
      <c r="E303" s="613" t="s">
        <v>1080</v>
      </c>
      <c r="F303" s="782"/>
      <c r="G303" s="782"/>
      <c r="H303" s="782"/>
      <c r="I303" s="782"/>
      <c r="J303" s="782"/>
      <c r="K303" s="782"/>
      <c r="L303" s="613" t="s">
        <v>81</v>
      </c>
      <c r="M303" s="782"/>
      <c r="N303" s="782"/>
      <c r="O303" s="782"/>
      <c r="P303" s="782"/>
      <c r="Q303" s="782"/>
      <c r="R303" s="782"/>
      <c r="S303" s="613" t="s">
        <v>1081</v>
      </c>
      <c r="T303" s="782"/>
      <c r="U303" s="782"/>
      <c r="V303" s="782"/>
      <c r="W303" s="782"/>
      <c r="X303" s="613"/>
      <c r="Y303" s="1046"/>
      <c r="Z303" s="1049"/>
    </row>
    <row r="304" spans="2:26" s="1058" customFormat="1">
      <c r="B304" s="1052"/>
      <c r="C304" s="1053"/>
      <c r="D304" s="1054"/>
      <c r="E304" s="782"/>
      <c r="F304" s="782"/>
      <c r="G304" s="782"/>
      <c r="H304" s="782"/>
      <c r="I304" s="782"/>
      <c r="J304" s="782"/>
      <c r="K304" s="782"/>
      <c r="L304" s="782"/>
      <c r="M304" s="782"/>
      <c r="N304" s="782"/>
      <c r="O304" s="782"/>
      <c r="P304" s="782"/>
      <c r="Q304" s="782"/>
      <c r="R304" s="782"/>
      <c r="S304" s="782"/>
      <c r="T304" s="782"/>
      <c r="U304" s="782"/>
      <c r="V304" s="782"/>
      <c r="W304" s="782"/>
      <c r="X304" s="1055"/>
      <c r="Y304" s="1056"/>
      <c r="Z304" s="1057"/>
    </row>
    <row r="305" spans="2:26" s="1064" customFormat="1">
      <c r="B305" s="1059"/>
      <c r="C305" s="1060"/>
      <c r="D305" s="1061"/>
      <c r="E305" s="609" t="s">
        <v>83</v>
      </c>
      <c r="F305" s="609"/>
      <c r="G305" s="609"/>
      <c r="H305" s="609"/>
      <c r="I305" s="609"/>
      <c r="J305" s="782"/>
      <c r="K305" s="782"/>
      <c r="L305" s="609" t="s">
        <v>805</v>
      </c>
      <c r="M305" s="609"/>
      <c r="N305" s="609"/>
      <c r="O305" s="609"/>
      <c r="P305" s="609"/>
      <c r="Q305" s="782"/>
      <c r="R305" s="782"/>
      <c r="S305" s="609" t="s">
        <v>1139</v>
      </c>
      <c r="T305" s="609"/>
      <c r="U305" s="609"/>
      <c r="V305" s="609"/>
      <c r="W305" s="609"/>
      <c r="X305" s="1062"/>
      <c r="Y305" s="1062"/>
      <c r="Z305" s="1063"/>
    </row>
    <row r="306" spans="2:26" s="1064" customFormat="1">
      <c r="B306" s="1059"/>
      <c r="C306" s="1060"/>
      <c r="D306" s="1061"/>
      <c r="E306" s="609"/>
      <c r="F306" s="609"/>
      <c r="G306" s="609"/>
      <c r="H306" s="609"/>
      <c r="I306" s="609"/>
      <c r="J306" s="782"/>
      <c r="K306" s="782"/>
      <c r="L306" s="609"/>
      <c r="M306" s="609"/>
      <c r="N306" s="609"/>
      <c r="O306" s="609"/>
      <c r="P306" s="609"/>
      <c r="Q306" s="782"/>
      <c r="R306" s="782"/>
      <c r="S306" s="609"/>
      <c r="T306" s="609"/>
      <c r="U306" s="609"/>
      <c r="V306" s="609"/>
      <c r="W306" s="609"/>
      <c r="X306" s="1062"/>
      <c r="Y306" s="1062"/>
      <c r="Z306" s="1063"/>
    </row>
    <row r="307" spans="2:26">
      <c r="B307" s="1065"/>
      <c r="C307" s="1066"/>
      <c r="D307" s="1067"/>
      <c r="E307" s="609" t="s">
        <v>1140</v>
      </c>
      <c r="F307" s="609"/>
      <c r="G307" s="609"/>
      <c r="H307" s="609"/>
      <c r="I307" s="609"/>
      <c r="J307" s="782"/>
      <c r="K307" s="782"/>
      <c r="L307" s="609" t="s">
        <v>674</v>
      </c>
      <c r="M307" s="609"/>
      <c r="N307" s="609"/>
      <c r="O307" s="609"/>
      <c r="P307" s="609"/>
      <c r="Q307" s="782"/>
      <c r="R307" s="782"/>
      <c r="S307" s="609" t="s">
        <v>1141</v>
      </c>
      <c r="T307" s="609"/>
      <c r="U307" s="609"/>
      <c r="V307" s="609"/>
      <c r="W307" s="609"/>
      <c r="X307" s="1045"/>
      <c r="Y307" s="1045"/>
      <c r="Z307" s="1068"/>
    </row>
    <row r="308" spans="2:26">
      <c r="B308" s="1065"/>
      <c r="C308" s="963"/>
      <c r="D308" s="1067"/>
      <c r="E308" s="783" t="s">
        <v>1084</v>
      </c>
      <c r="F308" s="783"/>
      <c r="G308" s="783"/>
      <c r="H308" s="783"/>
      <c r="I308" s="783"/>
      <c r="J308" s="782"/>
      <c r="K308" s="782"/>
      <c r="L308" s="783" t="s">
        <v>1084</v>
      </c>
      <c r="M308" s="783"/>
      <c r="N308" s="783"/>
      <c r="O308" s="783"/>
      <c r="P308" s="783"/>
      <c r="Q308" s="782"/>
      <c r="R308" s="782"/>
      <c r="S308" s="783" t="s">
        <v>1084</v>
      </c>
      <c r="T308" s="783"/>
      <c r="U308" s="783"/>
      <c r="V308" s="783"/>
      <c r="W308" s="783"/>
      <c r="X308" s="1045"/>
      <c r="Y308" s="1045"/>
      <c r="Z308" s="1068"/>
    </row>
    <row r="309" spans="2:26" ht="19.5" thickBot="1">
      <c r="B309" s="1069"/>
      <c r="C309" s="1070"/>
      <c r="D309" s="1071"/>
      <c r="E309" s="1072"/>
      <c r="F309" s="1072"/>
      <c r="G309" s="1072"/>
      <c r="H309" s="1072"/>
      <c r="I309" s="1072"/>
      <c r="J309" s="1072"/>
      <c r="K309" s="1072"/>
      <c r="L309" s="1072"/>
      <c r="M309" s="1072"/>
      <c r="N309" s="1072"/>
      <c r="O309" s="1072"/>
      <c r="P309" s="1072"/>
      <c r="Q309" s="1072"/>
      <c r="R309" s="1072"/>
      <c r="S309" s="1072"/>
      <c r="T309" s="1072"/>
      <c r="U309" s="1072"/>
      <c r="V309" s="1072"/>
      <c r="W309" s="1072"/>
      <c r="X309" s="1072"/>
      <c r="Y309" s="1072"/>
      <c r="Z309" s="1073"/>
    </row>
    <row r="310" spans="2:26" s="856" customFormat="1">
      <c r="B310" s="1074" t="s">
        <v>1142</v>
      </c>
      <c r="C310" s="1075"/>
      <c r="D310" s="1075"/>
      <c r="E310" s="1075"/>
      <c r="F310" s="1075"/>
      <c r="G310" s="1075"/>
      <c r="H310" s="1075"/>
      <c r="I310" s="1075"/>
      <c r="J310" s="1075"/>
      <c r="K310" s="1075"/>
      <c r="L310" s="1075"/>
      <c r="M310" s="1075"/>
      <c r="N310" s="1075"/>
      <c r="O310" s="1075"/>
      <c r="P310" s="1075"/>
      <c r="Q310" s="1075"/>
      <c r="R310" s="1075"/>
      <c r="S310" s="1075"/>
      <c r="T310" s="1075"/>
      <c r="U310" s="1075"/>
      <c r="V310" s="1075"/>
      <c r="W310" s="1075"/>
      <c r="X310" s="1075"/>
      <c r="Y310" s="1075"/>
      <c r="Z310" s="1076"/>
    </row>
    <row r="311" spans="2:26" s="856" customFormat="1">
      <c r="B311" s="1074" t="s">
        <v>1086</v>
      </c>
      <c r="C311" s="1075"/>
      <c r="D311" s="1075"/>
      <c r="E311" s="1075"/>
      <c r="F311" s="1075"/>
      <c r="G311" s="1075"/>
      <c r="H311" s="1075"/>
      <c r="I311" s="1075"/>
      <c r="J311" s="1075"/>
      <c r="K311" s="1075"/>
      <c r="L311" s="1075"/>
      <c r="M311" s="1075"/>
      <c r="N311" s="1075"/>
      <c r="O311" s="1075"/>
      <c r="P311" s="1075"/>
      <c r="Q311" s="1075"/>
      <c r="R311" s="1075"/>
      <c r="S311" s="1075"/>
      <c r="T311" s="1075"/>
      <c r="U311" s="1075"/>
      <c r="V311" s="1075"/>
      <c r="W311" s="1075"/>
      <c r="X311" s="1075"/>
      <c r="Y311" s="1075"/>
      <c r="Z311" s="1076"/>
    </row>
    <row r="312" spans="2:26" s="856" customFormat="1">
      <c r="B312" s="1077">
        <v>1</v>
      </c>
      <c r="C312" s="1078" t="s">
        <v>1143</v>
      </c>
      <c r="D312" s="1079"/>
      <c r="E312" s="1080"/>
      <c r="F312" s="1081"/>
      <c r="G312" s="1081"/>
      <c r="H312" s="1081"/>
      <c r="I312" s="1081"/>
      <c r="J312" s="1081"/>
      <c r="K312" s="1081"/>
      <c r="L312" s="1081"/>
      <c r="M312" s="1081"/>
      <c r="N312" s="1081"/>
      <c r="O312" s="1081"/>
      <c r="P312" s="1081"/>
      <c r="Q312" s="1081"/>
      <c r="R312" s="1081"/>
      <c r="S312" s="1081"/>
      <c r="T312" s="1081"/>
      <c r="U312" s="1081"/>
      <c r="V312" s="1081"/>
      <c r="W312" s="1081"/>
      <c r="X312" s="1081"/>
      <c r="Y312" s="1082"/>
      <c r="Z312" s="1083"/>
    </row>
    <row r="313" spans="2:26" s="856" customFormat="1">
      <c r="B313" s="1077"/>
      <c r="C313" s="1084" t="s">
        <v>1144</v>
      </c>
      <c r="D313" s="1085"/>
      <c r="E313" s="1080"/>
      <c r="F313" s="1081"/>
      <c r="G313" s="1081"/>
      <c r="H313" s="1081"/>
      <c r="I313" s="1081"/>
      <c r="J313" s="1081"/>
      <c r="K313" s="1081"/>
      <c r="L313" s="1081"/>
      <c r="M313" s="1081"/>
      <c r="N313" s="1081"/>
      <c r="O313" s="1081"/>
      <c r="P313" s="1081"/>
      <c r="Q313" s="1081"/>
      <c r="R313" s="1081"/>
      <c r="S313" s="1081"/>
      <c r="T313" s="1081"/>
      <c r="U313" s="1081"/>
      <c r="V313" s="1081"/>
      <c r="W313" s="1081"/>
      <c r="X313" s="1081"/>
      <c r="Y313" s="1082"/>
      <c r="Z313" s="1083"/>
    </row>
    <row r="314" spans="2:26" s="856" customFormat="1">
      <c r="B314" s="1077"/>
      <c r="C314" s="1084" t="s">
        <v>1145</v>
      </c>
      <c r="D314" s="1085"/>
      <c r="E314" s="1080"/>
      <c r="F314" s="1081"/>
      <c r="G314" s="1081"/>
      <c r="H314" s="1081"/>
      <c r="I314" s="1081"/>
      <c r="J314" s="1081"/>
      <c r="K314" s="1081"/>
      <c r="L314" s="1081"/>
      <c r="M314" s="1081"/>
      <c r="N314" s="1081"/>
      <c r="O314" s="1081"/>
      <c r="P314" s="1081"/>
      <c r="Q314" s="1081"/>
      <c r="R314" s="1081"/>
      <c r="S314" s="1081"/>
      <c r="T314" s="1081"/>
      <c r="U314" s="1081"/>
      <c r="V314" s="1081"/>
      <c r="W314" s="1081"/>
      <c r="X314" s="1081"/>
      <c r="Y314" s="1082"/>
      <c r="Z314" s="1083"/>
    </row>
    <row r="315" spans="2:26" s="856" customFormat="1">
      <c r="B315" s="1077"/>
      <c r="C315" s="1084" t="s">
        <v>1146</v>
      </c>
      <c r="D315" s="1085"/>
      <c r="E315" s="1080"/>
      <c r="F315" s="1081"/>
      <c r="G315" s="1081"/>
      <c r="H315" s="1081"/>
      <c r="I315" s="1081"/>
      <c r="J315" s="1081"/>
      <c r="K315" s="1081"/>
      <c r="L315" s="1081"/>
      <c r="M315" s="1081"/>
      <c r="N315" s="1081"/>
      <c r="O315" s="1081"/>
      <c r="P315" s="1081"/>
      <c r="Q315" s="1081"/>
      <c r="R315" s="1081"/>
      <c r="S315" s="1081"/>
      <c r="T315" s="1081"/>
      <c r="U315" s="1081"/>
      <c r="V315" s="1081"/>
      <c r="W315" s="1081"/>
      <c r="X315" s="1081"/>
      <c r="Y315" s="1082"/>
      <c r="Z315" s="1083"/>
    </row>
    <row r="316" spans="2:26" s="856" customFormat="1">
      <c r="B316" s="1077"/>
      <c r="C316" s="1084" t="s">
        <v>1147</v>
      </c>
      <c r="D316" s="1085"/>
      <c r="E316" s="1080"/>
      <c r="F316" s="1081"/>
      <c r="G316" s="1081"/>
      <c r="H316" s="1081"/>
      <c r="I316" s="1081"/>
      <c r="J316" s="1081"/>
      <c r="K316" s="1081"/>
      <c r="L316" s="1081"/>
      <c r="M316" s="1081"/>
      <c r="N316" s="1081"/>
      <c r="O316" s="1081"/>
      <c r="P316" s="1081"/>
      <c r="Q316" s="1081"/>
      <c r="R316" s="1081"/>
      <c r="S316" s="1081"/>
      <c r="T316" s="1081"/>
      <c r="U316" s="1081"/>
      <c r="V316" s="1081"/>
      <c r="W316" s="1081"/>
      <c r="X316" s="1081"/>
      <c r="Y316" s="1082"/>
      <c r="Z316" s="1083"/>
    </row>
    <row r="317" spans="2:26" s="856" customFormat="1">
      <c r="B317" s="1077">
        <v>2</v>
      </c>
      <c r="C317" s="1078" t="s">
        <v>1148</v>
      </c>
      <c r="D317" s="1085"/>
      <c r="E317" s="1080"/>
      <c r="F317" s="1081"/>
      <c r="G317" s="1081"/>
      <c r="H317" s="1081"/>
      <c r="I317" s="1081"/>
      <c r="J317" s="1081"/>
      <c r="K317" s="1081"/>
      <c r="L317" s="1081"/>
      <c r="M317" s="1081"/>
      <c r="N317" s="1081"/>
      <c r="O317" s="1081"/>
      <c r="P317" s="1081"/>
      <c r="Q317" s="1081"/>
      <c r="R317" s="1081"/>
      <c r="S317" s="1081"/>
      <c r="T317" s="1081"/>
      <c r="U317" s="1081"/>
      <c r="V317" s="1081"/>
      <c r="W317" s="1081"/>
      <c r="X317" s="1081"/>
      <c r="Y317" s="1082"/>
      <c r="Z317" s="1083"/>
    </row>
    <row r="318" spans="2:26" s="856" customFormat="1">
      <c r="B318" s="1077">
        <v>3</v>
      </c>
      <c r="C318" s="1078" t="s">
        <v>1149</v>
      </c>
      <c r="D318" s="1085"/>
      <c r="E318" s="1080"/>
      <c r="F318" s="1081"/>
      <c r="G318" s="1081"/>
      <c r="H318" s="1081"/>
      <c r="I318" s="1081"/>
      <c r="J318" s="1081"/>
      <c r="K318" s="1081"/>
      <c r="L318" s="1081"/>
      <c r="M318" s="1081"/>
      <c r="N318" s="1081"/>
      <c r="O318" s="1081"/>
      <c r="P318" s="1081"/>
      <c r="Q318" s="1081"/>
      <c r="R318" s="1081"/>
      <c r="S318" s="1081"/>
      <c r="T318" s="1081"/>
      <c r="U318" s="1081"/>
      <c r="V318" s="1081"/>
      <c r="W318" s="1081"/>
      <c r="X318" s="1081"/>
      <c r="Y318" s="1082"/>
      <c r="Z318" s="1083"/>
    </row>
    <row r="319" spans="2:26" s="856" customFormat="1">
      <c r="B319" s="1077">
        <v>4</v>
      </c>
      <c r="C319" s="1078" t="s">
        <v>1150</v>
      </c>
      <c r="D319" s="1085"/>
      <c r="E319" s="1080"/>
      <c r="F319" s="1081"/>
      <c r="G319" s="1081"/>
      <c r="H319" s="1081"/>
      <c r="I319" s="1081"/>
      <c r="J319" s="1081"/>
      <c r="K319" s="1081"/>
      <c r="L319" s="1081"/>
      <c r="M319" s="1081"/>
      <c r="N319" s="1081"/>
      <c r="O319" s="1081"/>
      <c r="P319" s="1081"/>
      <c r="Q319" s="1081"/>
      <c r="R319" s="1081"/>
      <c r="S319" s="1081"/>
      <c r="T319" s="1081"/>
      <c r="U319" s="1081"/>
      <c r="V319" s="1081"/>
      <c r="W319" s="1081"/>
      <c r="X319" s="1081"/>
      <c r="Y319" s="1082"/>
      <c r="Z319" s="1083"/>
    </row>
    <row r="320" spans="2:26" s="856" customFormat="1">
      <c r="B320" s="1077">
        <v>5</v>
      </c>
      <c r="C320" s="1078" t="s">
        <v>1151</v>
      </c>
      <c r="D320" s="1086"/>
      <c r="E320" s="1080"/>
      <c r="F320" s="1081"/>
      <c r="G320" s="1081"/>
      <c r="H320" s="1081"/>
      <c r="I320" s="1081"/>
      <c r="J320" s="1081"/>
      <c r="K320" s="1081"/>
      <c r="L320" s="1081"/>
      <c r="M320" s="1081"/>
      <c r="N320" s="1081"/>
      <c r="O320" s="1081"/>
      <c r="P320" s="1081"/>
      <c r="Q320" s="1081"/>
      <c r="R320" s="1081"/>
      <c r="S320" s="1081"/>
      <c r="T320" s="1081"/>
      <c r="U320" s="1081"/>
      <c r="V320" s="1081"/>
      <c r="W320" s="1081"/>
      <c r="X320" s="1081"/>
      <c r="Y320" s="1082"/>
      <c r="Z320" s="1083"/>
    </row>
    <row r="321" spans="2:26" s="856" customFormat="1">
      <c r="B321" s="1077"/>
      <c r="C321" s="1084" t="s">
        <v>1152</v>
      </c>
      <c r="D321" s="1085"/>
      <c r="E321" s="1080"/>
      <c r="F321" s="1081"/>
      <c r="G321" s="1081"/>
      <c r="H321" s="1081"/>
      <c r="I321" s="1081"/>
      <c r="J321" s="1081"/>
      <c r="K321" s="1081"/>
      <c r="L321" s="1081"/>
      <c r="M321" s="1081"/>
      <c r="N321" s="1081"/>
      <c r="O321" s="1081"/>
      <c r="P321" s="1081"/>
      <c r="Q321" s="1081"/>
      <c r="R321" s="1081"/>
      <c r="S321" s="1081"/>
      <c r="T321" s="1081"/>
      <c r="U321" s="1081"/>
      <c r="V321" s="1081"/>
      <c r="W321" s="1081"/>
      <c r="X321" s="1081"/>
      <c r="Y321" s="1082"/>
      <c r="Z321" s="1083"/>
    </row>
    <row r="322" spans="2:26" s="856" customFormat="1">
      <c r="B322" s="1077">
        <v>6</v>
      </c>
      <c r="C322" s="1087" t="s">
        <v>1153</v>
      </c>
      <c r="D322" s="1085"/>
      <c r="E322" s="1080"/>
      <c r="F322" s="1081"/>
      <c r="G322" s="1081"/>
      <c r="H322" s="1081"/>
      <c r="I322" s="1081"/>
      <c r="J322" s="1081"/>
      <c r="K322" s="1081"/>
      <c r="L322" s="1081"/>
      <c r="M322" s="1081"/>
      <c r="N322" s="1081"/>
      <c r="O322" s="1081"/>
      <c r="P322" s="1081"/>
      <c r="Q322" s="1081"/>
      <c r="R322" s="1081"/>
      <c r="S322" s="1081"/>
      <c r="T322" s="1081"/>
      <c r="U322" s="1081"/>
      <c r="V322" s="1081"/>
      <c r="W322" s="1081"/>
      <c r="X322" s="1081"/>
      <c r="Y322" s="1082"/>
      <c r="Z322" s="1083"/>
    </row>
    <row r="323" spans="2:26" s="856" customFormat="1">
      <c r="B323" s="1077" t="s">
        <v>1154</v>
      </c>
      <c r="C323" s="1087" t="s">
        <v>1155</v>
      </c>
      <c r="D323" s="1085"/>
      <c r="E323" s="1080"/>
      <c r="F323" s="1081"/>
      <c r="G323" s="1081"/>
      <c r="H323" s="1081"/>
      <c r="I323" s="1081"/>
      <c r="J323" s="1081"/>
      <c r="K323" s="1081"/>
      <c r="L323" s="1081"/>
      <c r="M323" s="1081"/>
      <c r="N323" s="1081"/>
      <c r="O323" s="1081"/>
      <c r="P323" s="1081"/>
      <c r="Q323" s="1081"/>
      <c r="R323" s="1081"/>
      <c r="S323" s="1081"/>
      <c r="T323" s="1081"/>
      <c r="U323" s="1081"/>
      <c r="V323" s="1081"/>
      <c r="W323" s="1081"/>
      <c r="X323" s="1081"/>
      <c r="Y323" s="1082"/>
      <c r="Z323" s="1083"/>
    </row>
    <row r="324" spans="2:26" s="856" customFormat="1">
      <c r="B324" s="1077" t="s">
        <v>1156</v>
      </c>
      <c r="C324" s="1087" t="s">
        <v>1157</v>
      </c>
      <c r="D324" s="1085"/>
      <c r="E324" s="1080"/>
      <c r="F324" s="1081"/>
      <c r="G324" s="1081"/>
      <c r="H324" s="1081"/>
      <c r="I324" s="1081"/>
      <c r="J324" s="1081"/>
      <c r="K324" s="1081"/>
      <c r="L324" s="1081"/>
      <c r="M324" s="1081"/>
      <c r="N324" s="1081"/>
      <c r="O324" s="1081"/>
      <c r="P324" s="1081"/>
      <c r="Q324" s="1081"/>
      <c r="R324" s="1081"/>
      <c r="S324" s="1081"/>
      <c r="T324" s="1081"/>
      <c r="U324" s="1081"/>
      <c r="V324" s="1081"/>
      <c r="W324" s="1081"/>
      <c r="X324" s="1081"/>
      <c r="Y324" s="1082"/>
      <c r="Z324" s="1083"/>
    </row>
    <row r="325" spans="2:26" s="856" customFormat="1">
      <c r="B325" s="1077" t="s">
        <v>1158</v>
      </c>
      <c r="C325" s="1087" t="s">
        <v>1159</v>
      </c>
      <c r="D325" s="1085"/>
      <c r="E325" s="1080"/>
      <c r="F325" s="1081"/>
      <c r="G325" s="1081"/>
      <c r="H325" s="1081"/>
      <c r="I325" s="1081"/>
      <c r="J325" s="1081"/>
      <c r="K325" s="1081"/>
      <c r="L325" s="1081"/>
      <c r="M325" s="1081"/>
      <c r="N325" s="1081"/>
      <c r="O325" s="1081"/>
      <c r="P325" s="1081"/>
      <c r="Q325" s="1081"/>
      <c r="R325" s="1081"/>
      <c r="S325" s="1081"/>
      <c r="T325" s="1081"/>
      <c r="U325" s="1081"/>
      <c r="V325" s="1081"/>
      <c r="W325" s="1081"/>
      <c r="X325" s="1081"/>
      <c r="Y325" s="1082"/>
      <c r="Z325" s="1083"/>
    </row>
    <row r="326" spans="2:26" s="856" customFormat="1">
      <c r="B326" s="1077"/>
      <c r="C326" s="1088" t="s">
        <v>1160</v>
      </c>
      <c r="D326" s="1085"/>
      <c r="E326" s="1080"/>
      <c r="F326" s="1081"/>
      <c r="G326" s="1081"/>
      <c r="H326" s="1081"/>
      <c r="I326" s="1081"/>
      <c r="J326" s="1081"/>
      <c r="K326" s="1081"/>
      <c r="L326" s="1081"/>
      <c r="M326" s="1081"/>
      <c r="N326" s="1081"/>
      <c r="O326" s="1081"/>
      <c r="P326" s="1081"/>
      <c r="Q326" s="1081"/>
      <c r="R326" s="1081"/>
      <c r="S326" s="1081"/>
      <c r="T326" s="1081"/>
      <c r="U326" s="1081"/>
      <c r="V326" s="1081"/>
      <c r="W326" s="1081"/>
      <c r="X326" s="1081"/>
      <c r="Y326" s="1082"/>
      <c r="Z326" s="1083"/>
    </row>
    <row r="327" spans="2:26" s="856" customFormat="1">
      <c r="B327" s="1077"/>
      <c r="C327" s="1087" t="s">
        <v>1161</v>
      </c>
      <c r="D327" s="1085"/>
      <c r="E327" s="1089"/>
      <c r="F327" s="1081"/>
      <c r="G327" s="1081"/>
      <c r="H327" s="1081"/>
      <c r="I327" s="1081"/>
      <c r="J327" s="1081"/>
      <c r="K327" s="1081"/>
      <c r="L327" s="1081"/>
      <c r="M327" s="1081"/>
      <c r="N327" s="1081"/>
      <c r="O327" s="1081"/>
      <c r="P327" s="1081"/>
      <c r="Q327" s="1081"/>
      <c r="R327" s="1081"/>
      <c r="S327" s="1081"/>
      <c r="T327" s="1081"/>
      <c r="U327" s="1081"/>
      <c r="V327" s="1081"/>
      <c r="W327" s="1081"/>
      <c r="X327" s="1081"/>
      <c r="Y327" s="1082"/>
      <c r="Z327" s="1083"/>
    </row>
    <row r="328" spans="2:26" s="856" customFormat="1">
      <c r="B328" s="1090"/>
      <c r="C328" s="1091" t="s">
        <v>1162</v>
      </c>
      <c r="D328" s="1092"/>
      <c r="E328" s="1081"/>
      <c r="F328" s="1081"/>
      <c r="G328" s="1081"/>
      <c r="H328" s="1081"/>
      <c r="I328" s="1081"/>
      <c r="J328" s="1081"/>
      <c r="K328" s="1081"/>
      <c r="L328" s="1081"/>
      <c r="M328" s="1081"/>
      <c r="N328" s="1081"/>
      <c r="O328" s="1081"/>
      <c r="P328" s="1081"/>
      <c r="Q328" s="1081"/>
      <c r="R328" s="1081"/>
      <c r="S328" s="1081"/>
      <c r="T328" s="1081"/>
      <c r="U328" s="1081"/>
      <c r="V328" s="1081"/>
      <c r="W328" s="1081"/>
      <c r="X328" s="1081"/>
      <c r="Y328" s="1082"/>
      <c r="Z328" s="1083"/>
    </row>
    <row r="329" spans="2:26" s="856" customFormat="1">
      <c r="B329" s="1090" t="s">
        <v>1163</v>
      </c>
      <c r="C329" s="1091" t="s">
        <v>1164</v>
      </c>
      <c r="D329" s="1092"/>
      <c r="E329" s="1081"/>
      <c r="F329" s="1081"/>
      <c r="G329" s="1081"/>
      <c r="H329" s="1081"/>
      <c r="I329" s="1081"/>
      <c r="J329" s="1081"/>
      <c r="K329" s="1081"/>
      <c r="L329" s="1081"/>
      <c r="M329" s="1081"/>
      <c r="N329" s="1081"/>
      <c r="O329" s="1081"/>
      <c r="P329" s="1081"/>
      <c r="Q329" s="1081"/>
      <c r="R329" s="1081"/>
      <c r="S329" s="1081"/>
      <c r="T329" s="1081"/>
      <c r="U329" s="1081"/>
      <c r="V329" s="1081"/>
      <c r="W329" s="1081"/>
      <c r="X329" s="1081"/>
      <c r="Y329" s="1082"/>
      <c r="Z329" s="1083"/>
    </row>
    <row r="330" spans="2:26" s="856" customFormat="1">
      <c r="B330" s="1090"/>
      <c r="C330" s="1091" t="s">
        <v>1165</v>
      </c>
      <c r="D330" s="1092"/>
      <c r="E330" s="1081"/>
      <c r="F330" s="1081"/>
      <c r="G330" s="1081"/>
      <c r="H330" s="1081"/>
      <c r="I330" s="1081"/>
      <c r="J330" s="1081"/>
      <c r="K330" s="1081"/>
      <c r="L330" s="1081"/>
      <c r="M330" s="1081"/>
      <c r="N330" s="1081"/>
      <c r="O330" s="1081"/>
      <c r="P330" s="1081"/>
      <c r="Q330" s="1081"/>
      <c r="R330" s="1081"/>
      <c r="S330" s="1081"/>
      <c r="T330" s="1081"/>
      <c r="U330" s="1081"/>
      <c r="V330" s="1081"/>
      <c r="W330" s="1081"/>
      <c r="X330" s="1081"/>
      <c r="Y330" s="1082"/>
      <c r="Z330" s="1083"/>
    </row>
    <row r="331" spans="2:26" s="856" customFormat="1">
      <c r="B331" s="1090"/>
      <c r="C331" s="1091" t="s">
        <v>1166</v>
      </c>
      <c r="D331" s="1092"/>
      <c r="E331" s="1081"/>
      <c r="F331" s="1081"/>
      <c r="G331" s="1081"/>
      <c r="H331" s="1081"/>
      <c r="I331" s="1081"/>
      <c r="J331" s="1081"/>
      <c r="K331" s="1081"/>
      <c r="L331" s="1081"/>
      <c r="M331" s="1081"/>
      <c r="N331" s="1081"/>
      <c r="O331" s="1081"/>
      <c r="P331" s="1081"/>
      <c r="Q331" s="1081"/>
      <c r="R331" s="1081"/>
      <c r="S331" s="1081"/>
      <c r="T331" s="1081"/>
      <c r="U331" s="1081"/>
      <c r="V331" s="1081"/>
      <c r="W331" s="1081"/>
      <c r="X331" s="1081"/>
      <c r="Y331" s="1082"/>
      <c r="Z331" s="1083"/>
    </row>
    <row r="332" spans="2:26" s="856" customFormat="1">
      <c r="B332" s="1090"/>
      <c r="C332" s="1091" t="s">
        <v>1167</v>
      </c>
      <c r="D332" s="1092"/>
      <c r="E332" s="1081"/>
      <c r="F332" s="1081"/>
      <c r="G332" s="1081"/>
      <c r="H332" s="1081"/>
      <c r="I332" s="1081"/>
      <c r="J332" s="1081"/>
      <c r="K332" s="1081"/>
      <c r="L332" s="1081"/>
      <c r="M332" s="1081"/>
      <c r="N332" s="1081"/>
      <c r="O332" s="1081"/>
      <c r="P332" s="1081"/>
      <c r="Q332" s="1081"/>
      <c r="R332" s="1081"/>
      <c r="S332" s="1081"/>
      <c r="T332" s="1081"/>
      <c r="U332" s="1081"/>
      <c r="V332" s="1081"/>
      <c r="W332" s="1081"/>
      <c r="X332" s="1081"/>
      <c r="Y332" s="1082"/>
      <c r="Z332" s="1083"/>
    </row>
    <row r="333" spans="2:26" s="856" customFormat="1">
      <c r="B333" s="1090"/>
      <c r="C333" s="1091" t="s">
        <v>1168</v>
      </c>
      <c r="D333" s="1092"/>
      <c r="E333" s="1081"/>
      <c r="F333" s="1081"/>
      <c r="G333" s="1081"/>
      <c r="H333" s="1081"/>
      <c r="I333" s="1081"/>
      <c r="J333" s="1081"/>
      <c r="K333" s="1081"/>
      <c r="L333" s="1081"/>
      <c r="M333" s="1081"/>
      <c r="N333" s="1081"/>
      <c r="O333" s="1081"/>
      <c r="P333" s="1081"/>
      <c r="Q333" s="1081"/>
      <c r="R333" s="1081"/>
      <c r="S333" s="1081"/>
      <c r="T333" s="1081"/>
      <c r="U333" s="1081"/>
      <c r="V333" s="1081"/>
      <c r="W333" s="1081"/>
      <c r="X333" s="1081"/>
      <c r="Y333" s="1082"/>
      <c r="Z333" s="1083"/>
    </row>
    <row r="334" spans="2:26" s="856" customFormat="1">
      <c r="B334" s="1090"/>
      <c r="C334" s="1091" t="s">
        <v>1169</v>
      </c>
      <c r="D334" s="1092"/>
      <c r="E334" s="1081"/>
      <c r="F334" s="1081"/>
      <c r="G334" s="1081"/>
      <c r="H334" s="1081"/>
      <c r="I334" s="1081"/>
      <c r="J334" s="1081"/>
      <c r="K334" s="1081"/>
      <c r="L334" s="1081"/>
      <c r="M334" s="1081"/>
      <c r="N334" s="1081"/>
      <c r="O334" s="1081"/>
      <c r="P334" s="1081"/>
      <c r="Q334" s="1081"/>
      <c r="R334" s="1081"/>
      <c r="S334" s="1081"/>
      <c r="T334" s="1081"/>
      <c r="U334" s="1081"/>
      <c r="V334" s="1081"/>
      <c r="W334" s="1081"/>
      <c r="X334" s="1081"/>
      <c r="Y334" s="1082"/>
      <c r="Z334" s="1083"/>
    </row>
    <row r="335" spans="2:26" s="856" customFormat="1">
      <c r="B335" s="1090" t="s">
        <v>1170</v>
      </c>
      <c r="C335" s="1091" t="s">
        <v>1171</v>
      </c>
      <c r="D335" s="1092"/>
      <c r="E335" s="1081"/>
      <c r="F335" s="1081"/>
      <c r="G335" s="1081"/>
      <c r="H335" s="1081"/>
      <c r="I335" s="1081"/>
      <c r="J335" s="1081"/>
      <c r="K335" s="1081"/>
      <c r="L335" s="1081"/>
      <c r="M335" s="1081"/>
      <c r="N335" s="1081"/>
      <c r="O335" s="1081"/>
      <c r="P335" s="1081"/>
      <c r="Q335" s="1081"/>
      <c r="R335" s="1081"/>
      <c r="S335" s="1081"/>
      <c r="T335" s="1081"/>
      <c r="U335" s="1081"/>
      <c r="V335" s="1081"/>
      <c r="W335" s="1081"/>
      <c r="X335" s="1081"/>
      <c r="Y335" s="1082"/>
      <c r="Z335" s="1083"/>
    </row>
    <row r="336" spans="2:26" s="856" customFormat="1">
      <c r="B336" s="1090"/>
      <c r="C336" s="1091" t="s">
        <v>1172</v>
      </c>
      <c r="D336" s="1092"/>
      <c r="E336" s="1081"/>
      <c r="F336" s="1081"/>
      <c r="G336" s="1081"/>
      <c r="H336" s="1081"/>
      <c r="I336" s="1081"/>
      <c r="J336" s="1081"/>
      <c r="K336" s="1081"/>
      <c r="L336" s="1081"/>
      <c r="M336" s="1081"/>
      <c r="N336" s="1081"/>
      <c r="O336" s="1081"/>
      <c r="P336" s="1081"/>
      <c r="Q336" s="1081"/>
      <c r="R336" s="1081"/>
      <c r="S336" s="1081"/>
      <c r="T336" s="1081"/>
      <c r="U336" s="1081"/>
      <c r="V336" s="1081"/>
      <c r="W336" s="1081"/>
      <c r="X336" s="1081"/>
      <c r="Y336" s="1082"/>
      <c r="Z336" s="1083"/>
    </row>
    <row r="337" spans="2:26" s="856" customFormat="1">
      <c r="B337" s="1090"/>
      <c r="C337" s="1091" t="s">
        <v>1173</v>
      </c>
      <c r="D337" s="1092"/>
      <c r="E337" s="1081"/>
      <c r="F337" s="1081"/>
      <c r="G337" s="1081"/>
      <c r="H337" s="1081"/>
      <c r="I337" s="1081"/>
      <c r="J337" s="1081"/>
      <c r="K337" s="1081"/>
      <c r="L337" s="1081"/>
      <c r="M337" s="1081"/>
      <c r="N337" s="1081"/>
      <c r="O337" s="1081"/>
      <c r="P337" s="1081"/>
      <c r="Q337" s="1081"/>
      <c r="R337" s="1081"/>
      <c r="S337" s="1081"/>
      <c r="T337" s="1081"/>
      <c r="U337" s="1081"/>
      <c r="V337" s="1081"/>
      <c r="W337" s="1081"/>
      <c r="X337" s="1081"/>
      <c r="Y337" s="1082"/>
      <c r="Z337" s="1083"/>
    </row>
    <row r="338" spans="2:26" s="856" customFormat="1">
      <c r="B338" s="1090" t="s">
        <v>1174</v>
      </c>
      <c r="C338" s="1087" t="s">
        <v>1175</v>
      </c>
      <c r="D338" s="1092"/>
      <c r="E338" s="1081"/>
      <c r="F338" s="1081"/>
      <c r="G338" s="1081"/>
      <c r="H338" s="1081"/>
      <c r="I338" s="1081"/>
      <c r="J338" s="1081"/>
      <c r="K338" s="1081"/>
      <c r="L338" s="1081"/>
      <c r="M338" s="1081"/>
      <c r="N338" s="1081"/>
      <c r="O338" s="1081"/>
      <c r="P338" s="1081"/>
      <c r="Q338" s="1081"/>
      <c r="R338" s="1081"/>
      <c r="S338" s="1081"/>
      <c r="T338" s="1081"/>
      <c r="U338" s="1081"/>
      <c r="V338" s="1081"/>
      <c r="W338" s="1081"/>
      <c r="X338" s="1081"/>
      <c r="Y338" s="1082"/>
      <c r="Z338" s="1083"/>
    </row>
    <row r="339" spans="2:26" s="856" customFormat="1">
      <c r="B339" s="1090"/>
      <c r="C339" s="1091" t="s">
        <v>1176</v>
      </c>
      <c r="D339" s="1092"/>
      <c r="E339" s="1081"/>
      <c r="F339" s="1081"/>
      <c r="G339" s="1081"/>
      <c r="H339" s="1081"/>
      <c r="I339" s="1081"/>
      <c r="J339" s="1081"/>
      <c r="K339" s="1081"/>
      <c r="L339" s="1081"/>
      <c r="M339" s="1081"/>
      <c r="N339" s="1081"/>
      <c r="O339" s="1081"/>
      <c r="P339" s="1081"/>
      <c r="Q339" s="1081"/>
      <c r="R339" s="1081"/>
      <c r="S339" s="1081"/>
      <c r="T339" s="1081"/>
      <c r="U339" s="1081"/>
      <c r="V339" s="1081"/>
      <c r="W339" s="1081"/>
      <c r="X339" s="1081"/>
      <c r="Y339" s="1082"/>
      <c r="Z339" s="1083"/>
    </row>
    <row r="340" spans="2:26" s="856" customFormat="1">
      <c r="B340" s="1090"/>
      <c r="C340" s="1091" t="s">
        <v>1177</v>
      </c>
      <c r="D340" s="1092"/>
      <c r="E340" s="1081"/>
      <c r="F340" s="1081"/>
      <c r="G340" s="1081"/>
      <c r="H340" s="1081"/>
      <c r="I340" s="1081"/>
      <c r="J340" s="1081"/>
      <c r="K340" s="1081"/>
      <c r="L340" s="1081"/>
      <c r="M340" s="1081"/>
      <c r="N340" s="1081"/>
      <c r="O340" s="1081"/>
      <c r="P340" s="1081"/>
      <c r="Q340" s="1081"/>
      <c r="R340" s="1081"/>
      <c r="S340" s="1081"/>
      <c r="T340" s="1081"/>
      <c r="U340" s="1081"/>
      <c r="V340" s="1081"/>
      <c r="W340" s="1081"/>
      <c r="X340" s="1081"/>
      <c r="Y340" s="1082"/>
      <c r="Z340" s="1083"/>
    </row>
    <row r="341" spans="2:26" s="856" customFormat="1">
      <c r="B341" s="1090" t="s">
        <v>1178</v>
      </c>
      <c r="C341" s="1091" t="s">
        <v>1179</v>
      </c>
      <c r="D341" s="1092"/>
      <c r="E341" s="1081"/>
      <c r="F341" s="1081"/>
      <c r="G341" s="1081"/>
      <c r="H341" s="1081"/>
      <c r="I341" s="1081"/>
      <c r="J341" s="1081"/>
      <c r="K341" s="1081"/>
      <c r="L341" s="1081"/>
      <c r="M341" s="1081"/>
      <c r="N341" s="1081"/>
      <c r="O341" s="1081"/>
      <c r="P341" s="1081"/>
      <c r="Q341" s="1081"/>
      <c r="R341" s="1081"/>
      <c r="S341" s="1081"/>
      <c r="T341" s="1081"/>
      <c r="U341" s="1081"/>
      <c r="V341" s="1081"/>
      <c r="W341" s="1081"/>
      <c r="X341" s="1081"/>
      <c r="Y341" s="1082"/>
      <c r="Z341" s="1083"/>
    </row>
    <row r="342" spans="2:26" s="856" customFormat="1">
      <c r="B342" s="1090"/>
      <c r="C342" s="1091" t="s">
        <v>1180</v>
      </c>
      <c r="D342" s="1092"/>
      <c r="E342" s="1081"/>
      <c r="F342" s="1081"/>
      <c r="G342" s="1081"/>
      <c r="H342" s="1081"/>
      <c r="I342" s="1081"/>
      <c r="J342" s="1081"/>
      <c r="K342" s="1081"/>
      <c r="L342" s="1081"/>
      <c r="M342" s="1081"/>
      <c r="N342" s="1081"/>
      <c r="O342" s="1081"/>
      <c r="P342" s="1081"/>
      <c r="Q342" s="1081"/>
      <c r="R342" s="1081"/>
      <c r="S342" s="1081"/>
      <c r="T342" s="1081"/>
      <c r="U342" s="1081"/>
      <c r="V342" s="1081"/>
      <c r="W342" s="1081"/>
      <c r="X342" s="1081"/>
      <c r="Y342" s="1082"/>
      <c r="Z342" s="1083"/>
    </row>
    <row r="343" spans="2:26" s="856" customFormat="1">
      <c r="B343" s="1090"/>
      <c r="C343" s="1091" t="s">
        <v>1181</v>
      </c>
      <c r="D343" s="1092"/>
      <c r="E343" s="1081"/>
      <c r="F343" s="1081"/>
      <c r="G343" s="1081"/>
      <c r="H343" s="1081"/>
      <c r="I343" s="1081"/>
      <c r="J343" s="1081"/>
      <c r="K343" s="1081"/>
      <c r="L343" s="1081"/>
      <c r="M343" s="1081"/>
      <c r="N343" s="1081"/>
      <c r="O343" s="1081"/>
      <c r="P343" s="1081"/>
      <c r="Q343" s="1081"/>
      <c r="R343" s="1081"/>
      <c r="S343" s="1081"/>
      <c r="T343" s="1081"/>
      <c r="U343" s="1081"/>
      <c r="V343" s="1081"/>
      <c r="W343" s="1081"/>
      <c r="X343" s="1081"/>
      <c r="Y343" s="1082"/>
      <c r="Z343" s="1083"/>
    </row>
    <row r="344" spans="2:26" s="856" customFormat="1">
      <c r="B344" s="1090"/>
      <c r="C344" s="1091" t="s">
        <v>1182</v>
      </c>
      <c r="D344" s="1092"/>
      <c r="E344" s="1081"/>
      <c r="F344" s="1081"/>
      <c r="G344" s="1081"/>
      <c r="H344" s="1081"/>
      <c r="I344" s="1081"/>
      <c r="J344" s="1081"/>
      <c r="K344" s="1081"/>
      <c r="L344" s="1081"/>
      <c r="M344" s="1081"/>
      <c r="N344" s="1081"/>
      <c r="O344" s="1081"/>
      <c r="P344" s="1081"/>
      <c r="Q344" s="1081"/>
      <c r="R344" s="1081"/>
      <c r="S344" s="1081"/>
      <c r="T344" s="1081"/>
      <c r="U344" s="1081"/>
      <c r="V344" s="1081"/>
      <c r="W344" s="1081"/>
      <c r="X344" s="1081"/>
      <c r="Y344" s="1082"/>
      <c r="Z344" s="1083"/>
    </row>
    <row r="345" spans="2:26" s="856" customFormat="1" ht="19.5" thickBot="1">
      <c r="B345" s="1093" t="s">
        <v>1183</v>
      </c>
      <c r="C345" s="1094" t="s">
        <v>1184</v>
      </c>
      <c r="D345" s="1095"/>
      <c r="E345" s="1096"/>
      <c r="F345" s="1096"/>
      <c r="G345" s="1096"/>
      <c r="H345" s="1096"/>
      <c r="I345" s="1096"/>
      <c r="J345" s="1096"/>
      <c r="K345" s="1096"/>
      <c r="L345" s="1096"/>
      <c r="M345" s="1096"/>
      <c r="N345" s="1096"/>
      <c r="O345" s="1096"/>
      <c r="P345" s="1096"/>
      <c r="Q345" s="1096"/>
      <c r="R345" s="1096"/>
      <c r="S345" s="1096"/>
      <c r="T345" s="1096"/>
      <c r="U345" s="1096"/>
      <c r="V345" s="1096"/>
      <c r="W345" s="1096"/>
      <c r="X345" s="1096"/>
      <c r="Y345" s="1097"/>
      <c r="Z345" s="1098"/>
    </row>
    <row r="346" spans="2:26">
      <c r="C346" s="1099"/>
    </row>
    <row r="347" spans="2:26">
      <c r="C347" s="963"/>
    </row>
    <row r="348" spans="2:26">
      <c r="C348" s="963"/>
    </row>
    <row r="349" spans="2:26">
      <c r="C349" s="963"/>
    </row>
    <row r="350" spans="2:26">
      <c r="C350" s="963"/>
    </row>
    <row r="351" spans="2:26">
      <c r="C351" s="963"/>
    </row>
    <row r="352" spans="2:26">
      <c r="C352" s="1091"/>
    </row>
    <row r="353" spans="3:3">
      <c r="C353" s="963"/>
    </row>
    <row r="354" spans="3:3">
      <c r="C354" s="963"/>
    </row>
    <row r="355" spans="3:3">
      <c r="C355" s="963"/>
    </row>
    <row r="356" spans="3:3">
      <c r="C356" s="963"/>
    </row>
    <row r="357" spans="3:3">
      <c r="C357" s="963"/>
    </row>
    <row r="358" spans="3:3">
      <c r="C358" s="1091"/>
    </row>
    <row r="359" spans="3:3">
      <c r="C359" s="963"/>
    </row>
    <row r="360" spans="3:3">
      <c r="C360" s="963"/>
    </row>
    <row r="361" spans="3:3">
      <c r="C361" s="963"/>
    </row>
    <row r="362" spans="3:3">
      <c r="C362" s="1091"/>
    </row>
    <row r="363" spans="3:3">
      <c r="C363" s="963"/>
    </row>
    <row r="364" spans="3:3">
      <c r="C364" s="963"/>
    </row>
    <row r="365" spans="3:3">
      <c r="C365" s="963"/>
    </row>
    <row r="366" spans="3:3">
      <c r="C366" s="963"/>
    </row>
    <row r="367" spans="3:3">
      <c r="C367" s="1091"/>
    </row>
    <row r="368" spans="3:3">
      <c r="C368" s="963"/>
    </row>
    <row r="369" spans="3:3">
      <c r="C369" s="963"/>
    </row>
    <row r="370" spans="3:3">
      <c r="C370" s="963"/>
    </row>
    <row r="371" spans="3:3">
      <c r="C371" s="963"/>
    </row>
    <row r="372" spans="3:3">
      <c r="C372" s="963"/>
    </row>
    <row r="373" spans="3:3">
      <c r="C373" s="963"/>
    </row>
    <row r="374" spans="3:3">
      <c r="C374" s="963"/>
    </row>
    <row r="375" spans="3:3">
      <c r="C375" s="963"/>
    </row>
    <row r="376" spans="3:3">
      <c r="C376" s="963"/>
    </row>
    <row r="377" spans="3:3">
      <c r="C377" s="963"/>
    </row>
    <row r="378" spans="3:3">
      <c r="C378" s="963"/>
    </row>
    <row r="379" spans="3:3">
      <c r="C379" s="963"/>
    </row>
    <row r="380" spans="3:3">
      <c r="C380" s="1091"/>
    </row>
    <row r="381" spans="3:3">
      <c r="C381" s="963"/>
    </row>
    <row r="382" spans="3:3">
      <c r="C382" s="963"/>
    </row>
    <row r="383" spans="3:3">
      <c r="C383" s="963"/>
    </row>
    <row r="384" spans="3:3">
      <c r="C384" s="963"/>
    </row>
    <row r="385" spans="3:3">
      <c r="C385" s="963"/>
    </row>
    <row r="386" spans="3:3">
      <c r="C386" s="1091"/>
    </row>
    <row r="387" spans="3:3">
      <c r="C387" s="1091"/>
    </row>
    <row r="388" spans="3:3">
      <c r="C388" s="963"/>
    </row>
    <row r="389" spans="3:3">
      <c r="C389" s="963"/>
    </row>
    <row r="390" spans="3:3">
      <c r="C390" s="963"/>
    </row>
    <row r="391" spans="3:3">
      <c r="C391" s="963"/>
    </row>
    <row r="392" spans="3:3">
      <c r="C392" s="963"/>
    </row>
    <row r="393" spans="3:3">
      <c r="C393" s="963"/>
    </row>
    <row r="394" spans="3:3">
      <c r="C394" s="963"/>
    </row>
    <row r="395" spans="3:3">
      <c r="C395" s="963"/>
    </row>
    <row r="396" spans="3:3">
      <c r="C396" s="963"/>
    </row>
    <row r="397" spans="3:3">
      <c r="C397" s="1091"/>
    </row>
    <row r="398" spans="3:3">
      <c r="C398" s="1091"/>
    </row>
    <row r="399" spans="3:3">
      <c r="C399" s="1100"/>
    </row>
    <row r="400" spans="3:3">
      <c r="C400" s="1091"/>
    </row>
    <row r="401" spans="3:3">
      <c r="C401" s="963"/>
    </row>
    <row r="402" spans="3:3">
      <c r="C402" s="1091"/>
    </row>
    <row r="403" spans="3:3">
      <c r="C403" s="963"/>
    </row>
    <row r="404" spans="3:3">
      <c r="C404" s="1091"/>
    </row>
    <row r="405" spans="3:3">
      <c r="C405" s="963"/>
    </row>
    <row r="406" spans="3:3">
      <c r="C406" s="1091"/>
    </row>
    <row r="407" spans="3:3">
      <c r="C407" s="963"/>
    </row>
    <row r="408" spans="3:3">
      <c r="C408" s="1091"/>
    </row>
    <row r="409" spans="3:3">
      <c r="C409" s="963"/>
    </row>
    <row r="410" spans="3:3">
      <c r="C410" s="1091"/>
    </row>
    <row r="411" spans="3:3">
      <c r="C411" s="1091"/>
    </row>
    <row r="412" spans="3:3">
      <c r="C412" s="1100"/>
    </row>
    <row r="413" spans="3:3">
      <c r="C413" s="1091"/>
    </row>
    <row r="414" spans="3:3">
      <c r="C414" s="963"/>
    </row>
    <row r="415" spans="3:3">
      <c r="C415" s="1091"/>
    </row>
    <row r="416" spans="3:3">
      <c r="C416" s="963"/>
    </row>
    <row r="417" spans="3:3">
      <c r="C417" s="1091"/>
    </row>
    <row r="418" spans="3:3">
      <c r="C418" s="1067"/>
    </row>
    <row r="419" spans="3:3">
      <c r="C419" s="1067"/>
    </row>
    <row r="420" spans="3:3">
      <c r="C420" s="1067"/>
    </row>
    <row r="421" spans="3:3">
      <c r="C421" s="1067"/>
    </row>
    <row r="422" spans="3:3">
      <c r="C422" s="1067"/>
    </row>
    <row r="423" spans="3:3">
      <c r="C423" s="1067"/>
    </row>
    <row r="424" spans="3:3">
      <c r="C424" s="1067"/>
    </row>
    <row r="425" spans="3:3">
      <c r="C425" s="1067"/>
    </row>
    <row r="426" spans="3:3">
      <c r="C426" s="1067"/>
    </row>
    <row r="427" spans="3:3">
      <c r="C427" s="1067"/>
    </row>
    <row r="428" spans="3:3">
      <c r="C428" s="1067"/>
    </row>
    <row r="429" spans="3:3">
      <c r="C429" s="1067"/>
    </row>
    <row r="430" spans="3:3">
      <c r="C430" s="1067"/>
    </row>
    <row r="431" spans="3:3">
      <c r="C431" s="1067"/>
    </row>
    <row r="432" spans="3:3">
      <c r="C432" s="1067"/>
    </row>
    <row r="433" spans="3:3">
      <c r="C433" s="1067"/>
    </row>
    <row r="434" spans="3:3">
      <c r="C434" s="1067"/>
    </row>
    <row r="435" spans="3:3">
      <c r="C435" s="1067"/>
    </row>
    <row r="436" spans="3:3">
      <c r="C436" s="1067"/>
    </row>
    <row r="437" spans="3:3">
      <c r="C437" s="1067"/>
    </row>
    <row r="438" spans="3:3">
      <c r="C438" s="1067"/>
    </row>
    <row r="439" spans="3:3">
      <c r="C439" s="1067"/>
    </row>
    <row r="440" spans="3:3">
      <c r="C440" s="1067"/>
    </row>
    <row r="441" spans="3:3">
      <c r="C441" s="1067"/>
    </row>
    <row r="442" spans="3:3">
      <c r="C442" s="1067"/>
    </row>
    <row r="443" spans="3:3">
      <c r="C443" s="1067"/>
    </row>
    <row r="444" spans="3:3">
      <c r="C444" s="1067"/>
    </row>
    <row r="445" spans="3:3">
      <c r="C445" s="1067"/>
    </row>
    <row r="446" spans="3:3">
      <c r="C446" s="1067"/>
    </row>
    <row r="447" spans="3:3">
      <c r="C447" s="1067"/>
    </row>
    <row r="448" spans="3:3">
      <c r="C448" s="1067"/>
    </row>
    <row r="449" spans="3:3">
      <c r="C449" s="1067"/>
    </row>
    <row r="450" spans="3:3">
      <c r="C450" s="1067"/>
    </row>
    <row r="451" spans="3:3">
      <c r="C451" s="1067"/>
    </row>
    <row r="452" spans="3:3">
      <c r="C452" s="1067"/>
    </row>
    <row r="453" spans="3:3">
      <c r="C453" s="1067"/>
    </row>
    <row r="454" spans="3:3">
      <c r="C454" s="1067"/>
    </row>
    <row r="455" spans="3:3">
      <c r="C455" s="1067"/>
    </row>
    <row r="456" spans="3:3">
      <c r="C456" s="1067"/>
    </row>
    <row r="457" spans="3:3">
      <c r="C457" s="1067"/>
    </row>
    <row r="458" spans="3:3">
      <c r="C458" s="1067"/>
    </row>
    <row r="459" spans="3:3">
      <c r="C459" s="1067"/>
    </row>
    <row r="460" spans="3:3">
      <c r="C460" s="1067"/>
    </row>
    <row r="461" spans="3:3">
      <c r="C461" s="1067"/>
    </row>
    <row r="462" spans="3:3">
      <c r="C462" s="1067"/>
    </row>
    <row r="463" spans="3:3">
      <c r="C463" s="1067"/>
    </row>
  </sheetData>
  <sheetProtection formatColumns="0" formatRows="0"/>
  <mergeCells count="47">
    <mergeCell ref="E308:I308"/>
    <mergeCell ref="L308:P308"/>
    <mergeCell ref="S308:W308"/>
    <mergeCell ref="B310:Z310"/>
    <mergeCell ref="B311:Z311"/>
    <mergeCell ref="E306:I306"/>
    <mergeCell ref="L306:P306"/>
    <mergeCell ref="S306:W306"/>
    <mergeCell ref="E307:I307"/>
    <mergeCell ref="L307:P307"/>
    <mergeCell ref="S307:W307"/>
    <mergeCell ref="X13:X16"/>
    <mergeCell ref="Y13:Z13"/>
    <mergeCell ref="Y14:Y16"/>
    <mergeCell ref="Z14:Z16"/>
    <mergeCell ref="B17:C17"/>
    <mergeCell ref="E305:I305"/>
    <mergeCell ref="L305:P305"/>
    <mergeCell ref="S305:W305"/>
    <mergeCell ref="R13:R16"/>
    <mergeCell ref="S13:S16"/>
    <mergeCell ref="T13:T16"/>
    <mergeCell ref="U13:U16"/>
    <mergeCell ref="V13:V16"/>
    <mergeCell ref="W13:W16"/>
    <mergeCell ref="L13:L16"/>
    <mergeCell ref="M13:M16"/>
    <mergeCell ref="N13:N16"/>
    <mergeCell ref="O13:O16"/>
    <mergeCell ref="P13:P16"/>
    <mergeCell ref="Q13:Q16"/>
    <mergeCell ref="F13:F16"/>
    <mergeCell ref="G13:G16"/>
    <mergeCell ref="H13:H16"/>
    <mergeCell ref="I13:I16"/>
    <mergeCell ref="J13:J16"/>
    <mergeCell ref="K13:K16"/>
    <mergeCell ref="C4:Z4"/>
    <mergeCell ref="C5:Z5"/>
    <mergeCell ref="B12:C16"/>
    <mergeCell ref="D12:D16"/>
    <mergeCell ref="E12:G12"/>
    <mergeCell ref="H12:L12"/>
    <mergeCell ref="M12:Q12"/>
    <mergeCell ref="R12:V12"/>
    <mergeCell ref="W12:Z12"/>
    <mergeCell ref="E13:E16"/>
  </mergeCell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sheetPr>
    <tabColor theme="4"/>
  </sheetPr>
  <dimension ref="B1:BJ1029"/>
  <sheetViews>
    <sheetView topLeftCell="A10" zoomScale="70" zoomScaleNormal="70" workbookViewId="0">
      <pane xSplit="4" ySplit="8" topLeftCell="BC225" activePane="bottomRight" state="frozen"/>
      <selection activeCell="A10" sqref="A10"/>
      <selection pane="topRight" activeCell="E10" sqref="E10"/>
      <selection pane="bottomLeft" activeCell="A18" sqref="A18"/>
      <selection pane="bottomRight" activeCell="BI528" sqref="BI528"/>
    </sheetView>
  </sheetViews>
  <sheetFormatPr defaultRowHeight="18.75"/>
  <cols>
    <col min="1" max="1" width="2.5703125" style="592" customWidth="1"/>
    <col min="2" max="2" width="5" style="592" customWidth="1"/>
    <col min="3" max="3" width="90.140625" style="592" customWidth="1"/>
    <col min="4" max="4" width="18.28515625" style="593" customWidth="1"/>
    <col min="5" max="7" width="19.7109375" style="592" customWidth="1"/>
    <col min="8" max="10" width="19.7109375" style="592" hidden="1" customWidth="1"/>
    <col min="11" max="24" width="19.7109375" style="592" customWidth="1"/>
    <col min="25" max="31" width="19.7109375" style="592" hidden="1" customWidth="1"/>
    <col min="32" max="41" width="19.7109375" style="592" customWidth="1"/>
    <col min="42" max="44" width="19.7109375" style="592" hidden="1" customWidth="1"/>
    <col min="45" max="45" width="19.7109375" style="592" customWidth="1"/>
    <col min="46" max="48" width="19.7109375" style="592" hidden="1" customWidth="1"/>
    <col min="49" max="62" width="19.7109375" style="592" customWidth="1"/>
    <col min="63" max="16384" width="9.140625" style="592"/>
  </cols>
  <sheetData>
    <row r="1" spans="2:62" ht="11.25" customHeight="1" thickBot="1"/>
    <row r="2" spans="2:62">
      <c r="B2" s="594"/>
      <c r="C2" s="595"/>
      <c r="D2" s="596"/>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7" t="s">
        <v>820</v>
      </c>
      <c r="BJ2" s="598"/>
    </row>
    <row r="3" spans="2:62">
      <c r="B3" s="599"/>
      <c r="T3" s="600"/>
      <c r="AO3" s="601"/>
      <c r="AP3" s="601"/>
      <c r="AQ3" s="602"/>
      <c r="AR3" s="601"/>
      <c r="BF3" s="600"/>
      <c r="BG3" s="603"/>
      <c r="BH3" s="603"/>
      <c r="BI3" s="603" t="s">
        <v>821</v>
      </c>
      <c r="BJ3" s="604"/>
    </row>
    <row r="4" spans="2:62">
      <c r="B4" s="605" t="s">
        <v>822</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7"/>
    </row>
    <row r="5" spans="2:62" s="611" customFormat="1">
      <c r="B5" s="608" t="s">
        <v>823</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c r="AS5" s="609"/>
      <c r="AT5" s="609"/>
      <c r="AU5" s="609"/>
      <c r="AV5" s="609"/>
      <c r="AW5" s="609"/>
      <c r="AX5" s="609"/>
      <c r="AY5" s="609"/>
      <c r="AZ5" s="609"/>
      <c r="BA5" s="609"/>
      <c r="BB5" s="609"/>
      <c r="BC5" s="609"/>
      <c r="BD5" s="609"/>
      <c r="BE5" s="609"/>
      <c r="BF5" s="609"/>
      <c r="BG5" s="609"/>
      <c r="BH5" s="609"/>
      <c r="BI5" s="609"/>
      <c r="BJ5" s="610"/>
    </row>
    <row r="6" spans="2:62" s="611" customFormat="1" ht="19.5" thickBot="1">
      <c r="B6" s="612"/>
      <c r="C6" s="613" t="s">
        <v>824</v>
      </c>
      <c r="D6" s="614"/>
      <c r="E6" s="615"/>
      <c r="F6" s="615"/>
      <c r="G6" s="615"/>
      <c r="H6" s="615"/>
      <c r="I6" s="615"/>
      <c r="J6" s="615"/>
      <c r="K6" s="615"/>
      <c r="L6" s="615"/>
      <c r="M6" s="615"/>
      <c r="N6" s="615"/>
      <c r="O6" s="615"/>
      <c r="P6" s="615"/>
      <c r="Q6" s="615"/>
      <c r="R6" s="615"/>
      <c r="S6" s="615"/>
      <c r="T6" s="616"/>
      <c r="U6" s="615"/>
      <c r="V6" s="615"/>
      <c r="W6" s="615"/>
      <c r="X6" s="615"/>
      <c r="Y6" s="615"/>
      <c r="Z6" s="615"/>
      <c r="AA6" s="615"/>
      <c r="AB6" s="592"/>
      <c r="AC6" s="592"/>
      <c r="AD6" s="592"/>
      <c r="AE6" s="592"/>
      <c r="AF6" s="592"/>
      <c r="AG6" s="592"/>
      <c r="AH6" s="592"/>
      <c r="AI6" s="592"/>
      <c r="AJ6" s="592"/>
      <c r="AK6" s="592"/>
      <c r="AL6" s="592"/>
      <c r="AM6" s="592"/>
      <c r="AN6" s="592"/>
      <c r="AO6" s="592"/>
      <c r="AP6" s="592"/>
      <c r="AQ6" s="600"/>
      <c r="AR6" s="592"/>
      <c r="AS6" s="592"/>
      <c r="AT6" s="592"/>
      <c r="AU6" s="592"/>
      <c r="AV6" s="592"/>
      <c r="AW6" s="617"/>
      <c r="AX6" s="617"/>
      <c r="AY6" s="617"/>
      <c r="AZ6" s="617"/>
      <c r="BA6" s="592"/>
      <c r="BB6" s="592"/>
      <c r="BC6" s="592"/>
      <c r="BD6" s="592"/>
      <c r="BE6" s="592"/>
      <c r="BF6" s="600"/>
      <c r="BG6" s="603"/>
      <c r="BH6" s="603"/>
      <c r="BI6" s="603"/>
      <c r="BJ6" s="604"/>
    </row>
    <row r="7" spans="2:62" s="611" customFormat="1" ht="19.5" thickBot="1">
      <c r="B7" s="612"/>
      <c r="C7" s="613" t="s">
        <v>825</v>
      </c>
      <c r="D7" s="614"/>
      <c r="E7" s="615"/>
      <c r="F7" s="615"/>
      <c r="G7" s="615"/>
      <c r="H7" s="615"/>
      <c r="I7" s="615"/>
      <c r="J7" s="615"/>
      <c r="K7" s="615"/>
      <c r="L7" s="615"/>
      <c r="M7" s="615"/>
      <c r="N7" s="615"/>
      <c r="O7" s="615"/>
      <c r="P7" s="615"/>
      <c r="Q7" s="615"/>
      <c r="R7" s="615"/>
      <c r="S7" s="615"/>
      <c r="T7" s="616"/>
      <c r="U7" s="615"/>
      <c r="V7" s="615"/>
      <c r="W7" s="615"/>
      <c r="X7" s="615"/>
      <c r="Y7" s="615"/>
      <c r="Z7" s="615"/>
      <c r="AA7" s="615"/>
      <c r="AB7" s="592"/>
      <c r="AC7" s="592"/>
      <c r="AD7" s="592"/>
      <c r="AE7" s="592"/>
      <c r="AF7" s="592"/>
      <c r="AG7" s="592"/>
      <c r="AH7" s="592"/>
      <c r="AI7" s="600"/>
      <c r="AJ7" s="592"/>
      <c r="AK7" s="592"/>
      <c r="AL7" s="592"/>
      <c r="AM7" s="592"/>
      <c r="AN7" s="592"/>
      <c r="AO7" s="592"/>
      <c r="AP7" s="592"/>
      <c r="AQ7" s="600"/>
      <c r="AR7" s="592"/>
      <c r="AS7" s="592"/>
      <c r="AT7" s="592"/>
      <c r="AU7" s="592"/>
      <c r="AV7" s="592"/>
      <c r="AW7" s="592"/>
      <c r="AX7" s="592"/>
      <c r="AY7" s="592"/>
      <c r="AZ7" s="592"/>
      <c r="BA7" s="592"/>
      <c r="BB7" s="592"/>
      <c r="BC7" s="592"/>
      <c r="BD7" s="592"/>
      <c r="BE7" s="603"/>
      <c r="BF7" s="600"/>
      <c r="BG7" s="618" t="s">
        <v>680</v>
      </c>
      <c r="BH7" s="619" t="s">
        <v>90</v>
      </c>
      <c r="BI7" s="620"/>
      <c r="BJ7" s="621"/>
    </row>
    <row r="8" spans="2:62" s="611" customFormat="1" ht="19.5" thickBot="1">
      <c r="B8" s="612"/>
      <c r="C8" s="613" t="s">
        <v>826</v>
      </c>
      <c r="D8" s="614"/>
      <c r="E8" s="615"/>
      <c r="F8" s="615"/>
      <c r="G8" s="615"/>
      <c r="H8" s="615"/>
      <c r="I8" s="615"/>
      <c r="J8" s="615"/>
      <c r="K8" s="615"/>
      <c r="L8" s="615"/>
      <c r="M8" s="615"/>
      <c r="N8" s="615"/>
      <c r="O8" s="615"/>
      <c r="P8" s="615"/>
      <c r="Q8" s="615"/>
      <c r="R8" s="615"/>
      <c r="S8" s="615"/>
      <c r="T8" s="616"/>
      <c r="U8" s="615"/>
      <c r="V8" s="615"/>
      <c r="W8" s="615"/>
      <c r="X8" s="615"/>
      <c r="Y8" s="615"/>
      <c r="Z8" s="615"/>
      <c r="AA8" s="615"/>
      <c r="AB8" s="592"/>
      <c r="AC8" s="592"/>
      <c r="AD8" s="592"/>
      <c r="AE8" s="592"/>
      <c r="AF8" s="592"/>
      <c r="AG8" s="592"/>
      <c r="AH8" s="592"/>
      <c r="AI8" s="592"/>
      <c r="AJ8" s="592"/>
      <c r="AK8" s="592"/>
      <c r="AL8" s="592"/>
      <c r="AM8" s="592"/>
      <c r="AN8" s="592"/>
      <c r="AO8" s="592"/>
      <c r="AP8" s="592"/>
      <c r="AQ8" s="600"/>
      <c r="AR8" s="592"/>
      <c r="AS8" s="592"/>
      <c r="AT8" s="592"/>
      <c r="AU8" s="592"/>
      <c r="AV8" s="592"/>
      <c r="AW8" s="592"/>
      <c r="AX8" s="592"/>
      <c r="AY8" s="592"/>
      <c r="AZ8" s="592"/>
      <c r="BA8" s="601"/>
      <c r="BB8" s="601"/>
      <c r="BC8" s="601"/>
      <c r="BD8" s="601"/>
      <c r="BE8" s="601"/>
      <c r="BF8" s="600"/>
      <c r="BG8" s="618"/>
      <c r="BH8" s="619" t="s">
        <v>91</v>
      </c>
      <c r="BI8" s="620"/>
      <c r="BJ8" s="621"/>
    </row>
    <row r="9" spans="2:62" s="611" customFormat="1" ht="19.5" thickBot="1">
      <c r="B9" s="612"/>
      <c r="C9" s="613" t="s">
        <v>827</v>
      </c>
      <c r="D9" s="614"/>
      <c r="E9" s="615"/>
      <c r="F9" s="615"/>
      <c r="G9" s="615"/>
      <c r="H9" s="615"/>
      <c r="I9" s="615"/>
      <c r="J9" s="615"/>
      <c r="K9" s="615"/>
      <c r="L9" s="615"/>
      <c r="M9" s="615"/>
      <c r="N9" s="615"/>
      <c r="O9" s="615"/>
      <c r="P9" s="615"/>
      <c r="Q9" s="615"/>
      <c r="R9" s="615"/>
      <c r="S9" s="615"/>
      <c r="T9" s="616"/>
      <c r="U9" s="615"/>
      <c r="V9" s="615"/>
      <c r="W9" s="615"/>
      <c r="X9" s="615"/>
      <c r="Y9" s="615"/>
      <c r="Z9" s="615"/>
      <c r="AA9" s="615"/>
      <c r="AB9" s="592"/>
      <c r="AC9" s="592"/>
      <c r="AD9" s="592"/>
      <c r="AE9" s="592"/>
      <c r="AF9" s="592"/>
      <c r="AG9" s="592"/>
      <c r="AH9" s="592"/>
      <c r="AI9" s="592"/>
      <c r="AJ9" s="592"/>
      <c r="AK9" s="592"/>
      <c r="AL9" s="592"/>
      <c r="AM9" s="592"/>
      <c r="AN9" s="592"/>
      <c r="AO9" s="592"/>
      <c r="AP9" s="592"/>
      <c r="AQ9" s="600"/>
      <c r="AR9" s="592"/>
      <c r="AS9" s="592"/>
      <c r="AT9" s="592"/>
      <c r="AU9" s="592"/>
      <c r="AV9" s="592"/>
      <c r="AW9" s="592"/>
      <c r="AX9" s="592"/>
      <c r="AY9" s="592"/>
      <c r="AZ9" s="592"/>
      <c r="BA9" s="601"/>
      <c r="BB9" s="601"/>
      <c r="BC9" s="601"/>
      <c r="BD9" s="601"/>
      <c r="BE9" s="601"/>
      <c r="BF9" s="600"/>
      <c r="BG9" s="618"/>
      <c r="BH9" s="619" t="s">
        <v>92</v>
      </c>
      <c r="BI9" s="620"/>
      <c r="BJ9" s="621"/>
    </row>
    <row r="10" spans="2:62" s="611" customFormat="1">
      <c r="B10" s="622"/>
      <c r="C10" s="603" t="s">
        <v>828</v>
      </c>
      <c r="D10" s="615"/>
      <c r="E10" s="615"/>
      <c r="F10" s="615"/>
      <c r="G10" s="615"/>
      <c r="H10" s="615"/>
      <c r="I10" s="615"/>
      <c r="J10" s="615"/>
      <c r="K10" s="615"/>
      <c r="L10" s="615"/>
      <c r="M10" s="615"/>
      <c r="N10" s="615"/>
      <c r="O10" s="615"/>
      <c r="P10" s="615"/>
      <c r="Q10" s="615"/>
      <c r="R10" s="615"/>
      <c r="S10" s="615"/>
      <c r="T10" s="616"/>
      <c r="U10" s="615"/>
      <c r="V10" s="615"/>
      <c r="W10" s="615"/>
      <c r="X10" s="615"/>
      <c r="Y10" s="615"/>
      <c r="Z10" s="615"/>
      <c r="AA10" s="615"/>
      <c r="AB10" s="592"/>
      <c r="AC10" s="592"/>
      <c r="AD10" s="592"/>
      <c r="AE10" s="592"/>
      <c r="AF10" s="592"/>
      <c r="AG10" s="592"/>
      <c r="AH10" s="592"/>
      <c r="AI10" s="592"/>
      <c r="AJ10" s="592"/>
      <c r="AK10" s="592"/>
      <c r="AL10" s="592"/>
      <c r="AM10" s="592"/>
      <c r="AN10" s="592"/>
      <c r="AO10" s="592"/>
      <c r="AP10" s="592"/>
      <c r="AQ10" s="600"/>
      <c r="AR10" s="592"/>
      <c r="AS10" s="592"/>
      <c r="AT10" s="592"/>
      <c r="AU10" s="592"/>
      <c r="AV10" s="592"/>
      <c r="AW10" s="592"/>
      <c r="AX10" s="592"/>
      <c r="AY10" s="592"/>
      <c r="AZ10" s="592"/>
      <c r="BA10" s="601"/>
      <c r="BB10" s="601"/>
      <c r="BC10" s="601"/>
      <c r="BD10" s="601"/>
      <c r="BE10" s="601"/>
      <c r="BF10" s="600"/>
      <c r="BG10" s="592"/>
      <c r="BH10" s="592"/>
      <c r="BI10" s="592"/>
      <c r="BJ10" s="604"/>
    </row>
    <row r="11" spans="2:62" s="611" customFormat="1" ht="19.5" thickBot="1">
      <c r="B11" s="623"/>
      <c r="C11" s="624"/>
      <c r="D11" s="625"/>
      <c r="E11" s="625"/>
      <c r="F11" s="625"/>
      <c r="G11" s="625"/>
      <c r="H11" s="625"/>
      <c r="I11" s="625"/>
      <c r="J11" s="625"/>
      <c r="K11" s="625"/>
      <c r="L11" s="625"/>
      <c r="M11" s="625"/>
      <c r="N11" s="625"/>
      <c r="O11" s="625"/>
      <c r="P11" s="625"/>
      <c r="Q11" s="625"/>
      <c r="R11" s="625"/>
      <c r="S11" s="625"/>
      <c r="T11" s="626"/>
      <c r="U11" s="625"/>
      <c r="V11" s="625"/>
      <c r="W11" s="625"/>
      <c r="X11" s="625"/>
      <c r="Y11" s="625"/>
      <c r="Z11" s="625"/>
      <c r="AA11" s="625"/>
      <c r="AB11" s="627"/>
      <c r="AC11" s="627"/>
      <c r="AD11" s="627"/>
      <c r="AE11" s="627"/>
      <c r="AF11" s="627"/>
      <c r="AG11" s="627"/>
      <c r="AH11" s="627"/>
      <c r="AI11" s="627"/>
      <c r="AJ11" s="627"/>
      <c r="AK11" s="627"/>
      <c r="AL11" s="627"/>
      <c r="AM11" s="627"/>
      <c r="AN11" s="627"/>
      <c r="AO11" s="627"/>
      <c r="AP11" s="627"/>
      <c r="AQ11" s="628"/>
      <c r="AR11" s="627"/>
      <c r="AS11" s="627"/>
      <c r="AT11" s="627"/>
      <c r="AU11" s="627"/>
      <c r="AV11" s="627"/>
      <c r="AW11" s="627"/>
      <c r="AX11" s="627"/>
      <c r="AY11" s="627"/>
      <c r="AZ11" s="627"/>
      <c r="BA11" s="629"/>
      <c r="BB11" s="629"/>
      <c r="BC11" s="629"/>
      <c r="BD11" s="629"/>
      <c r="BE11" s="629"/>
      <c r="BF11" s="628"/>
      <c r="BG11" s="627"/>
      <c r="BH11" s="627"/>
      <c r="BI11" s="627"/>
      <c r="BJ11" s="630"/>
    </row>
    <row r="12" spans="2:62" s="611" customFormat="1" ht="25.5" customHeight="1" thickBot="1">
      <c r="B12" s="631" t="s">
        <v>829</v>
      </c>
      <c r="C12" s="631"/>
      <c r="D12" s="631" t="s">
        <v>692</v>
      </c>
      <c r="E12" s="631" t="s">
        <v>830</v>
      </c>
      <c r="F12" s="631"/>
      <c r="G12" s="631"/>
      <c r="H12" s="632"/>
      <c r="I12" s="632"/>
      <c r="J12" s="632"/>
      <c r="K12" s="632"/>
      <c r="L12" s="632"/>
      <c r="M12" s="632"/>
      <c r="N12" s="632"/>
      <c r="O12" s="632"/>
      <c r="P12" s="632"/>
      <c r="Q12" s="632"/>
      <c r="R12" s="632"/>
      <c r="S12" s="632"/>
      <c r="T12" s="633" t="s">
        <v>831</v>
      </c>
      <c r="U12" s="634"/>
      <c r="V12" s="634"/>
      <c r="W12" s="634"/>
      <c r="X12" s="635"/>
      <c r="Y12" s="633" t="s">
        <v>832</v>
      </c>
      <c r="Z12" s="634"/>
      <c r="AA12" s="634"/>
      <c r="AB12" s="634"/>
      <c r="AC12" s="634"/>
      <c r="AD12" s="634"/>
      <c r="AE12" s="634"/>
      <c r="AF12" s="634"/>
      <c r="AG12" s="634"/>
      <c r="AH12" s="634"/>
      <c r="AI12" s="634"/>
      <c r="AJ12" s="634"/>
      <c r="AK12" s="634"/>
      <c r="AL12" s="634"/>
      <c r="AM12" s="634"/>
      <c r="AN12" s="634"/>
      <c r="AO12" s="635"/>
      <c r="AP12" s="633" t="s">
        <v>833</v>
      </c>
      <c r="AQ12" s="634"/>
      <c r="AR12" s="634"/>
      <c r="AS12" s="634"/>
      <c r="AT12" s="634"/>
      <c r="AU12" s="634"/>
      <c r="AV12" s="634"/>
      <c r="AW12" s="634"/>
      <c r="AX12" s="634"/>
      <c r="AY12" s="634"/>
      <c r="AZ12" s="634"/>
      <c r="BA12" s="634"/>
      <c r="BB12" s="634"/>
      <c r="BC12" s="634"/>
      <c r="BD12" s="634"/>
      <c r="BE12" s="634"/>
      <c r="BF12" s="635"/>
      <c r="BG12" s="633" t="s">
        <v>834</v>
      </c>
      <c r="BH12" s="634"/>
      <c r="BI12" s="634"/>
      <c r="BJ12" s="635"/>
    </row>
    <row r="13" spans="2:62" s="611" customFormat="1" ht="38.25" thickBot="1">
      <c r="B13" s="636"/>
      <c r="C13" s="636"/>
      <c r="D13" s="636"/>
      <c r="E13" s="636" t="s">
        <v>835</v>
      </c>
      <c r="F13" s="636" t="s">
        <v>836</v>
      </c>
      <c r="G13" s="636" t="s">
        <v>837</v>
      </c>
      <c r="H13" s="632" t="s">
        <v>838</v>
      </c>
      <c r="I13" s="632" t="s">
        <v>838</v>
      </c>
      <c r="J13" s="632" t="s">
        <v>838</v>
      </c>
      <c r="K13" s="632" t="s">
        <v>838</v>
      </c>
      <c r="L13" s="632" t="s">
        <v>838</v>
      </c>
      <c r="M13" s="632" t="s">
        <v>838</v>
      </c>
      <c r="N13" s="632" t="s">
        <v>838</v>
      </c>
      <c r="O13" s="632" t="s">
        <v>838</v>
      </c>
      <c r="P13" s="632" t="s">
        <v>838</v>
      </c>
      <c r="Q13" s="632" t="s">
        <v>838</v>
      </c>
      <c r="R13" s="632" t="s">
        <v>838</v>
      </c>
      <c r="S13" s="632" t="s">
        <v>838</v>
      </c>
      <c r="T13" s="637" t="s">
        <v>838</v>
      </c>
      <c r="U13" s="638" t="s">
        <v>839</v>
      </c>
      <c r="V13" s="638" t="s">
        <v>840</v>
      </c>
      <c r="W13" s="638" t="s">
        <v>841</v>
      </c>
      <c r="X13" s="638" t="s">
        <v>842</v>
      </c>
      <c r="Y13" s="638" t="s">
        <v>103</v>
      </c>
      <c r="Z13" s="638" t="s">
        <v>104</v>
      </c>
      <c r="AA13" s="638" t="s">
        <v>105</v>
      </c>
      <c r="AB13" s="638" t="s">
        <v>843</v>
      </c>
      <c r="AC13" s="639" t="s">
        <v>844</v>
      </c>
      <c r="AD13" s="638" t="s">
        <v>108</v>
      </c>
      <c r="AE13" s="639" t="s">
        <v>109</v>
      </c>
      <c r="AF13" s="638" t="s">
        <v>845</v>
      </c>
      <c r="AG13" s="639" t="s">
        <v>846</v>
      </c>
      <c r="AH13" s="638" t="s">
        <v>111</v>
      </c>
      <c r="AI13" s="639" t="s">
        <v>112</v>
      </c>
      <c r="AJ13" s="638" t="s">
        <v>847</v>
      </c>
      <c r="AK13" s="639" t="s">
        <v>97</v>
      </c>
      <c r="AL13" s="638" t="s">
        <v>98</v>
      </c>
      <c r="AM13" s="639" t="s">
        <v>99</v>
      </c>
      <c r="AN13" s="638" t="s">
        <v>848</v>
      </c>
      <c r="AO13" s="638" t="s">
        <v>100</v>
      </c>
      <c r="AP13" s="638" t="s">
        <v>103</v>
      </c>
      <c r="AQ13" s="637" t="s">
        <v>104</v>
      </c>
      <c r="AR13" s="638" t="s">
        <v>105</v>
      </c>
      <c r="AS13" s="638" t="s">
        <v>843</v>
      </c>
      <c r="AT13" s="638" t="s">
        <v>107</v>
      </c>
      <c r="AU13" s="638" t="s">
        <v>108</v>
      </c>
      <c r="AV13" s="638" t="s">
        <v>109</v>
      </c>
      <c r="AW13" s="638" t="s">
        <v>845</v>
      </c>
      <c r="AX13" s="638" t="s">
        <v>846</v>
      </c>
      <c r="AY13" s="639" t="s">
        <v>111</v>
      </c>
      <c r="AZ13" s="638" t="s">
        <v>112</v>
      </c>
      <c r="BA13" s="639" t="s">
        <v>849</v>
      </c>
      <c r="BB13" s="638" t="s">
        <v>97</v>
      </c>
      <c r="BC13" s="638" t="s">
        <v>98</v>
      </c>
      <c r="BD13" s="638" t="s">
        <v>99</v>
      </c>
      <c r="BE13" s="638" t="s">
        <v>848</v>
      </c>
      <c r="BF13" s="637" t="s">
        <v>101</v>
      </c>
      <c r="BG13" s="637" t="s">
        <v>850</v>
      </c>
      <c r="BH13" s="637" t="s">
        <v>851</v>
      </c>
      <c r="BI13" s="640" t="s">
        <v>852</v>
      </c>
      <c r="BJ13" s="641"/>
    </row>
    <row r="14" spans="2:62" s="611" customFormat="1" ht="19.5" thickBot="1">
      <c r="B14" s="636"/>
      <c r="C14" s="636"/>
      <c r="D14" s="636"/>
      <c r="E14" s="636"/>
      <c r="F14" s="636"/>
      <c r="G14" s="636"/>
      <c r="H14" s="642" t="s">
        <v>103</v>
      </c>
      <c r="I14" s="642" t="s">
        <v>104</v>
      </c>
      <c r="J14" s="642" t="s">
        <v>105</v>
      </c>
      <c r="K14" s="642" t="s">
        <v>107</v>
      </c>
      <c r="L14" s="642" t="s">
        <v>108</v>
      </c>
      <c r="M14" s="642" t="s">
        <v>109</v>
      </c>
      <c r="N14" s="642" t="s">
        <v>846</v>
      </c>
      <c r="O14" s="642" t="s">
        <v>111</v>
      </c>
      <c r="P14" s="642" t="s">
        <v>112</v>
      </c>
      <c r="Q14" s="642" t="s">
        <v>97</v>
      </c>
      <c r="R14" s="642" t="s">
        <v>98</v>
      </c>
      <c r="S14" s="642" t="s">
        <v>99</v>
      </c>
      <c r="T14" s="643"/>
      <c r="U14" s="642"/>
      <c r="V14" s="642"/>
      <c r="W14" s="642"/>
      <c r="X14" s="642"/>
      <c r="Y14" s="642"/>
      <c r="Z14" s="642"/>
      <c r="AA14" s="642"/>
      <c r="AB14" s="642"/>
      <c r="AC14" s="639"/>
      <c r="AD14" s="642"/>
      <c r="AE14" s="639"/>
      <c r="AF14" s="642"/>
      <c r="AG14" s="639"/>
      <c r="AH14" s="642"/>
      <c r="AI14" s="639"/>
      <c r="AJ14" s="642"/>
      <c r="AK14" s="639"/>
      <c r="AL14" s="642"/>
      <c r="AM14" s="639"/>
      <c r="AN14" s="642"/>
      <c r="AO14" s="642"/>
      <c r="AP14" s="642"/>
      <c r="AQ14" s="643"/>
      <c r="AR14" s="642"/>
      <c r="AS14" s="642"/>
      <c r="AT14" s="642"/>
      <c r="AU14" s="642"/>
      <c r="AV14" s="642"/>
      <c r="AW14" s="642"/>
      <c r="AX14" s="642"/>
      <c r="AY14" s="639"/>
      <c r="AZ14" s="642"/>
      <c r="BA14" s="639"/>
      <c r="BB14" s="642"/>
      <c r="BC14" s="642"/>
      <c r="BD14" s="642"/>
      <c r="BE14" s="642"/>
      <c r="BF14" s="643"/>
      <c r="BG14" s="643"/>
      <c r="BH14" s="643"/>
      <c r="BI14" s="637" t="s">
        <v>853</v>
      </c>
      <c r="BJ14" s="637" t="s">
        <v>28</v>
      </c>
    </row>
    <row r="15" spans="2:62" s="611" customFormat="1" ht="19.5" thickBot="1">
      <c r="B15" s="636"/>
      <c r="C15" s="636"/>
      <c r="D15" s="638"/>
      <c r="E15" s="638"/>
      <c r="F15" s="638"/>
      <c r="G15" s="638"/>
      <c r="H15" s="642"/>
      <c r="I15" s="642"/>
      <c r="J15" s="642"/>
      <c r="K15" s="642"/>
      <c r="L15" s="642"/>
      <c r="M15" s="642"/>
      <c r="N15" s="642"/>
      <c r="O15" s="642"/>
      <c r="P15" s="642"/>
      <c r="Q15" s="642"/>
      <c r="R15" s="642"/>
      <c r="S15" s="642"/>
      <c r="T15" s="643"/>
      <c r="U15" s="642"/>
      <c r="V15" s="642"/>
      <c r="W15" s="642"/>
      <c r="X15" s="642"/>
      <c r="Y15" s="642"/>
      <c r="Z15" s="642"/>
      <c r="AA15" s="642"/>
      <c r="AB15" s="642"/>
      <c r="AC15" s="639"/>
      <c r="AD15" s="642"/>
      <c r="AE15" s="639"/>
      <c r="AF15" s="642"/>
      <c r="AG15" s="639"/>
      <c r="AH15" s="642"/>
      <c r="AI15" s="639"/>
      <c r="AJ15" s="642"/>
      <c r="AK15" s="639"/>
      <c r="AL15" s="642"/>
      <c r="AM15" s="639"/>
      <c r="AN15" s="642"/>
      <c r="AO15" s="642"/>
      <c r="AP15" s="642"/>
      <c r="AQ15" s="643"/>
      <c r="AR15" s="642"/>
      <c r="AS15" s="642"/>
      <c r="AT15" s="642"/>
      <c r="AU15" s="642"/>
      <c r="AV15" s="642"/>
      <c r="AW15" s="642"/>
      <c r="AX15" s="642"/>
      <c r="AY15" s="639"/>
      <c r="AZ15" s="642"/>
      <c r="BA15" s="639"/>
      <c r="BB15" s="642"/>
      <c r="BC15" s="642"/>
      <c r="BD15" s="642"/>
      <c r="BE15" s="642"/>
      <c r="BF15" s="643"/>
      <c r="BG15" s="643"/>
      <c r="BH15" s="643"/>
      <c r="BI15" s="643"/>
      <c r="BJ15" s="644"/>
    </row>
    <row r="16" spans="2:62" s="611" customFormat="1" ht="38.25" thickBot="1">
      <c r="B16" s="645">
        <v>1</v>
      </c>
      <c r="C16" s="645"/>
      <c r="D16" s="646">
        <v>2</v>
      </c>
      <c r="E16" s="646">
        <v>3</v>
      </c>
      <c r="F16" s="646">
        <v>4</v>
      </c>
      <c r="G16" s="646" t="s">
        <v>114</v>
      </c>
      <c r="H16" s="646">
        <v>6.1</v>
      </c>
      <c r="I16" s="646">
        <v>6.2</v>
      </c>
      <c r="J16" s="646">
        <v>6.3</v>
      </c>
      <c r="K16" s="646">
        <v>6.4</v>
      </c>
      <c r="L16" s="646">
        <v>6.5</v>
      </c>
      <c r="M16" s="646">
        <v>6.6</v>
      </c>
      <c r="N16" s="646">
        <v>6.7</v>
      </c>
      <c r="O16" s="646">
        <v>6.8</v>
      </c>
      <c r="P16" s="646">
        <v>6.9</v>
      </c>
      <c r="Q16" s="646">
        <v>6.1</v>
      </c>
      <c r="R16" s="646">
        <v>6.11</v>
      </c>
      <c r="S16" s="646">
        <v>6.12</v>
      </c>
      <c r="T16" s="647" t="s">
        <v>854</v>
      </c>
      <c r="U16" s="646">
        <v>7</v>
      </c>
      <c r="V16" s="646">
        <v>8</v>
      </c>
      <c r="W16" s="646">
        <v>9</v>
      </c>
      <c r="X16" s="648" t="s">
        <v>855</v>
      </c>
      <c r="Y16" s="646" t="s">
        <v>856</v>
      </c>
      <c r="Z16" s="646" t="s">
        <v>857</v>
      </c>
      <c r="AA16" s="646" t="s">
        <v>858</v>
      </c>
      <c r="AB16" s="646">
        <v>11</v>
      </c>
      <c r="AC16" s="649" t="s">
        <v>121</v>
      </c>
      <c r="AD16" s="646" t="s">
        <v>122</v>
      </c>
      <c r="AE16" s="649" t="s">
        <v>123</v>
      </c>
      <c r="AF16" s="646">
        <v>12</v>
      </c>
      <c r="AG16" s="649" t="s">
        <v>859</v>
      </c>
      <c r="AH16" s="646" t="s">
        <v>860</v>
      </c>
      <c r="AI16" s="649" t="s">
        <v>861</v>
      </c>
      <c r="AJ16" s="646">
        <v>13</v>
      </c>
      <c r="AK16" s="649" t="s">
        <v>862</v>
      </c>
      <c r="AL16" s="646" t="s">
        <v>863</v>
      </c>
      <c r="AM16" s="649" t="s">
        <v>864</v>
      </c>
      <c r="AN16" s="646">
        <v>14</v>
      </c>
      <c r="AO16" s="646" t="s">
        <v>865</v>
      </c>
      <c r="AP16" s="646" t="s">
        <v>118</v>
      </c>
      <c r="AQ16" s="650" t="s">
        <v>119</v>
      </c>
      <c r="AR16" s="646" t="s">
        <v>120</v>
      </c>
      <c r="AS16" s="646">
        <v>16</v>
      </c>
      <c r="AT16" s="646" t="s">
        <v>866</v>
      </c>
      <c r="AU16" s="646" t="s">
        <v>867</v>
      </c>
      <c r="AV16" s="646" t="s">
        <v>868</v>
      </c>
      <c r="AW16" s="646">
        <v>17</v>
      </c>
      <c r="AX16" s="646" t="s">
        <v>869</v>
      </c>
      <c r="AY16" s="649" t="s">
        <v>870</v>
      </c>
      <c r="AZ16" s="646" t="s">
        <v>871</v>
      </c>
      <c r="BA16" s="649">
        <v>18</v>
      </c>
      <c r="BB16" s="646" t="s">
        <v>872</v>
      </c>
      <c r="BC16" s="646" t="s">
        <v>873</v>
      </c>
      <c r="BD16" s="646" t="s">
        <v>874</v>
      </c>
      <c r="BE16" s="646">
        <v>19</v>
      </c>
      <c r="BF16" s="650" t="s">
        <v>875</v>
      </c>
      <c r="BG16" s="646" t="s">
        <v>876</v>
      </c>
      <c r="BH16" s="646" t="s">
        <v>877</v>
      </c>
      <c r="BI16" s="646">
        <v>23</v>
      </c>
      <c r="BJ16" s="646">
        <v>24</v>
      </c>
    </row>
    <row r="17" spans="2:62" s="611" customFormat="1">
      <c r="B17" s="651" t="s">
        <v>878</v>
      </c>
      <c r="C17" s="652"/>
      <c r="D17" s="653"/>
      <c r="E17" s="654"/>
      <c r="F17" s="655"/>
      <c r="G17" s="655"/>
      <c r="H17" s="655"/>
      <c r="I17" s="655"/>
      <c r="J17" s="655"/>
      <c r="K17" s="655"/>
      <c r="L17" s="655"/>
      <c r="M17" s="655"/>
      <c r="N17" s="655"/>
      <c r="O17" s="655"/>
      <c r="P17" s="655"/>
      <c r="Q17" s="655"/>
      <c r="R17" s="655"/>
      <c r="S17" s="655"/>
      <c r="T17" s="656"/>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7"/>
      <c r="AR17" s="655"/>
      <c r="AS17" s="655"/>
      <c r="AT17" s="655"/>
      <c r="AU17" s="655"/>
      <c r="AV17" s="655"/>
      <c r="AW17" s="655"/>
      <c r="AX17" s="655"/>
      <c r="AY17" s="655"/>
      <c r="AZ17" s="655"/>
      <c r="BA17" s="655"/>
      <c r="BB17" s="655"/>
      <c r="BC17" s="655"/>
      <c r="BD17" s="655"/>
      <c r="BE17" s="655"/>
      <c r="BF17" s="657"/>
      <c r="BG17" s="655"/>
      <c r="BH17" s="655"/>
      <c r="BI17" s="655"/>
      <c r="BJ17" s="658"/>
    </row>
    <row r="18" spans="2:62" s="611" customFormat="1" ht="19.5" thickBot="1">
      <c r="B18" s="651" t="s">
        <v>879</v>
      </c>
      <c r="C18" s="652"/>
      <c r="D18" s="653"/>
      <c r="E18" s="659"/>
      <c r="F18" s="653"/>
      <c r="G18" s="653"/>
      <c r="H18" s="653"/>
      <c r="I18" s="653"/>
      <c r="J18" s="653"/>
      <c r="K18" s="653"/>
      <c r="L18" s="653"/>
      <c r="M18" s="653"/>
      <c r="N18" s="653"/>
      <c r="O18" s="653"/>
      <c r="P18" s="653"/>
      <c r="Q18" s="653"/>
      <c r="R18" s="653"/>
      <c r="S18" s="653"/>
      <c r="T18" s="660"/>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61"/>
      <c r="AR18" s="653"/>
      <c r="AS18" s="653"/>
      <c r="AT18" s="653"/>
      <c r="AU18" s="653"/>
      <c r="AV18" s="653"/>
      <c r="AW18" s="653"/>
      <c r="AX18" s="653"/>
      <c r="AY18" s="653"/>
      <c r="AZ18" s="653"/>
      <c r="BA18" s="653"/>
      <c r="BB18" s="653"/>
      <c r="BC18" s="653"/>
      <c r="BD18" s="653"/>
      <c r="BE18" s="653"/>
      <c r="BF18" s="661"/>
      <c r="BG18" s="653"/>
      <c r="BH18" s="653"/>
      <c r="BI18" s="653"/>
      <c r="BJ18" s="662"/>
    </row>
    <row r="19" spans="2:62" ht="19.5" thickBot="1">
      <c r="B19" s="663" t="s">
        <v>880</v>
      </c>
      <c r="C19" s="664"/>
      <c r="D19" s="665"/>
      <c r="E19" s="666"/>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c r="BA19" s="667"/>
      <c r="BB19" s="667"/>
      <c r="BC19" s="667"/>
      <c r="BD19" s="667"/>
      <c r="BE19" s="667"/>
      <c r="BF19" s="667"/>
      <c r="BG19" s="667"/>
      <c r="BH19" s="667"/>
      <c r="BI19" s="667"/>
      <c r="BJ19" s="668"/>
    </row>
    <row r="20" spans="2:62">
      <c r="B20" s="669" t="s">
        <v>881</v>
      </c>
      <c r="C20" s="670"/>
      <c r="D20" s="671"/>
      <c r="E20" s="672"/>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3"/>
      <c r="AR20" s="673"/>
      <c r="AS20" s="673"/>
      <c r="AT20" s="673"/>
      <c r="AU20" s="673"/>
      <c r="AV20" s="673"/>
      <c r="AW20" s="673"/>
      <c r="AX20" s="673"/>
      <c r="AY20" s="673"/>
      <c r="AZ20" s="673"/>
      <c r="BA20" s="673"/>
      <c r="BB20" s="673"/>
      <c r="BC20" s="673"/>
      <c r="BD20" s="673"/>
      <c r="BE20" s="673"/>
      <c r="BF20" s="673"/>
      <c r="BG20" s="673"/>
      <c r="BH20" s="673"/>
      <c r="BI20" s="673"/>
      <c r="BJ20" s="674"/>
    </row>
    <row r="21" spans="2:62">
      <c r="B21" s="675"/>
      <c r="C21" s="676" t="s">
        <v>882</v>
      </c>
      <c r="D21" s="677" t="s">
        <v>883</v>
      </c>
      <c r="E21" s="678">
        <f>T21</f>
        <v>0</v>
      </c>
      <c r="F21" s="679"/>
      <c r="G21" s="680">
        <f>E21+F21</f>
        <v>0</v>
      </c>
      <c r="H21" s="679"/>
      <c r="I21" s="679"/>
      <c r="J21" s="679"/>
      <c r="K21" s="679"/>
      <c r="L21" s="679"/>
      <c r="M21" s="679"/>
      <c r="N21" s="679"/>
      <c r="O21" s="679"/>
      <c r="P21" s="679"/>
      <c r="Q21" s="679"/>
      <c r="R21" s="679"/>
      <c r="S21" s="679"/>
      <c r="T21" s="673">
        <f>SUM(H21:S21)</f>
        <v>0</v>
      </c>
      <c r="U21" s="679"/>
      <c r="V21" s="679"/>
      <c r="W21" s="679"/>
      <c r="X21" s="680">
        <f>(T21+U21)-V21+W21</f>
        <v>0</v>
      </c>
      <c r="Y21" s="679"/>
      <c r="Z21" s="679"/>
      <c r="AA21" s="679"/>
      <c r="AB21" s="680">
        <f>SUM(Y21:AA21)</f>
        <v>0</v>
      </c>
      <c r="AC21" s="679"/>
      <c r="AD21" s="679"/>
      <c r="AE21" s="679"/>
      <c r="AF21" s="680">
        <f>SUM(AC21:AE21)</f>
        <v>0</v>
      </c>
      <c r="AG21" s="679"/>
      <c r="AH21" s="679"/>
      <c r="AI21" s="679"/>
      <c r="AJ21" s="680">
        <f>SUM(AG21:AI21)</f>
        <v>0</v>
      </c>
      <c r="AK21" s="679"/>
      <c r="AL21" s="679"/>
      <c r="AM21" s="679"/>
      <c r="AN21" s="680">
        <f>SUM(AK21:AM21)</f>
        <v>0</v>
      </c>
      <c r="AO21" s="680">
        <f>AB21+AF21+AJ21+AN21</f>
        <v>0</v>
      </c>
      <c r="AP21" s="679"/>
      <c r="AQ21" s="679"/>
      <c r="AR21" s="679"/>
      <c r="AS21" s="680">
        <f>SUM(AP21:AR21)</f>
        <v>0</v>
      </c>
      <c r="AT21" s="679"/>
      <c r="AU21" s="679"/>
      <c r="AV21" s="679"/>
      <c r="AW21" s="680">
        <f>SUM(AT21:AV21)</f>
        <v>0</v>
      </c>
      <c r="AX21" s="679"/>
      <c r="AY21" s="679"/>
      <c r="AZ21" s="679"/>
      <c r="BA21" s="680">
        <f>SUM(AX21:AZ21)</f>
        <v>0</v>
      </c>
      <c r="BB21" s="679"/>
      <c r="BC21" s="679"/>
      <c r="BD21" s="679"/>
      <c r="BE21" s="680">
        <f>SUM(BB21:BD21)</f>
        <v>0</v>
      </c>
      <c r="BF21" s="680">
        <f>AS21+AW21+BA21+BE21</f>
        <v>0</v>
      </c>
      <c r="BG21" s="680">
        <f>G21-X21</f>
        <v>0</v>
      </c>
      <c r="BH21" s="680">
        <f>X21-AO21</f>
        <v>0</v>
      </c>
      <c r="BI21" s="680">
        <f>AO21-BF21</f>
        <v>0</v>
      </c>
      <c r="BJ21" s="681"/>
    </row>
    <row r="22" spans="2:62">
      <c r="B22" s="682" t="s">
        <v>884</v>
      </c>
      <c r="C22" s="683"/>
      <c r="D22" s="677"/>
      <c r="E22" s="684"/>
      <c r="F22" s="680"/>
      <c r="G22" s="680"/>
      <c r="H22" s="680"/>
      <c r="I22" s="680"/>
      <c r="J22" s="680"/>
      <c r="K22" s="680"/>
      <c r="L22" s="680"/>
      <c r="M22" s="680"/>
      <c r="N22" s="680"/>
      <c r="O22" s="680"/>
      <c r="P22" s="680"/>
      <c r="Q22" s="680"/>
      <c r="R22" s="680"/>
      <c r="S22" s="680"/>
      <c r="T22" s="673"/>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1"/>
    </row>
    <row r="23" spans="2:62">
      <c r="B23" s="685"/>
      <c r="C23" s="676" t="s">
        <v>885</v>
      </c>
      <c r="D23" s="677" t="s">
        <v>886</v>
      </c>
      <c r="E23" s="678">
        <f t="shared" ref="E23:E43" si="0">T23</f>
        <v>0</v>
      </c>
      <c r="F23" s="679"/>
      <c r="G23" s="680">
        <f t="shared" ref="G23:G43" si="1">E23+F23</f>
        <v>0</v>
      </c>
      <c r="H23" s="679"/>
      <c r="I23" s="679"/>
      <c r="J23" s="679"/>
      <c r="K23" s="679"/>
      <c r="L23" s="679"/>
      <c r="M23" s="679"/>
      <c r="N23" s="679"/>
      <c r="O23" s="679"/>
      <c r="P23" s="679"/>
      <c r="Q23" s="679"/>
      <c r="R23" s="679"/>
      <c r="S23" s="679"/>
      <c r="T23" s="673">
        <f t="shared" ref="T23:T43" si="2">SUM(H23:S23)</f>
        <v>0</v>
      </c>
      <c r="U23" s="679"/>
      <c r="V23" s="679"/>
      <c r="W23" s="679"/>
      <c r="X23" s="680">
        <f t="shared" ref="X23:X43" si="3">(T23+U23)-V23+W23</f>
        <v>0</v>
      </c>
      <c r="Y23" s="679"/>
      <c r="Z23" s="679"/>
      <c r="AA23" s="679"/>
      <c r="AB23" s="680">
        <f t="shared" ref="AB23:AB43" si="4">SUM(Y23:AA23)</f>
        <v>0</v>
      </c>
      <c r="AC23" s="679"/>
      <c r="AD23" s="679"/>
      <c r="AE23" s="679"/>
      <c r="AF23" s="680">
        <f t="shared" ref="AF23:AF43" si="5">SUM(AC23:AE23)</f>
        <v>0</v>
      </c>
      <c r="AG23" s="679"/>
      <c r="AH23" s="679"/>
      <c r="AI23" s="679"/>
      <c r="AJ23" s="680">
        <f t="shared" ref="AJ23:AJ43" si="6">SUM(AG23:AI23)</f>
        <v>0</v>
      </c>
      <c r="AK23" s="679"/>
      <c r="AL23" s="679"/>
      <c r="AM23" s="679"/>
      <c r="AN23" s="680">
        <f t="shared" ref="AN23:AN43" si="7">SUM(AK23:AM23)</f>
        <v>0</v>
      </c>
      <c r="AO23" s="680">
        <f t="shared" ref="AO23:AO43" si="8">AB23+AF23+AJ23+AN23</f>
        <v>0</v>
      </c>
      <c r="AP23" s="679"/>
      <c r="AQ23" s="679"/>
      <c r="AR23" s="679"/>
      <c r="AS23" s="680">
        <f t="shared" ref="AS23:AS43" si="9">SUM(AP23:AR23)</f>
        <v>0</v>
      </c>
      <c r="AT23" s="679"/>
      <c r="AU23" s="679"/>
      <c r="AV23" s="679"/>
      <c r="AW23" s="680">
        <f t="shared" ref="AW23:AW43" si="10">SUM(AT23:AV23)</f>
        <v>0</v>
      </c>
      <c r="AX23" s="679"/>
      <c r="AY23" s="679"/>
      <c r="AZ23" s="679"/>
      <c r="BA23" s="680">
        <f t="shared" ref="BA23:BA43" si="11">SUM(AX23:AZ23)</f>
        <v>0</v>
      </c>
      <c r="BB23" s="679"/>
      <c r="BC23" s="679"/>
      <c r="BD23" s="679"/>
      <c r="BE23" s="680">
        <f t="shared" ref="BE23:BE43" si="12">SUM(BB23:BD23)</f>
        <v>0</v>
      </c>
      <c r="BF23" s="680">
        <f t="shared" ref="BF23:BF43" si="13">AS23+AW23+BA23+BE23</f>
        <v>0</v>
      </c>
      <c r="BG23" s="680">
        <f t="shared" ref="BG23:BG43" si="14">G23-X23</f>
        <v>0</v>
      </c>
      <c r="BH23" s="680">
        <f t="shared" ref="BH23:BH43" si="15">X23-AO23</f>
        <v>0</v>
      </c>
      <c r="BI23" s="680">
        <f t="shared" ref="BI23:BI43" si="16">AO23-BF23</f>
        <v>0</v>
      </c>
      <c r="BJ23" s="681"/>
    </row>
    <row r="24" spans="2:62">
      <c r="B24" s="675"/>
      <c r="C24" s="676" t="s">
        <v>887</v>
      </c>
      <c r="D24" s="677" t="s">
        <v>888</v>
      </c>
      <c r="E24" s="678">
        <f t="shared" si="0"/>
        <v>0</v>
      </c>
      <c r="F24" s="679"/>
      <c r="G24" s="680">
        <f t="shared" si="1"/>
        <v>0</v>
      </c>
      <c r="H24" s="679"/>
      <c r="I24" s="679"/>
      <c r="J24" s="679"/>
      <c r="K24" s="679"/>
      <c r="L24" s="679"/>
      <c r="M24" s="679"/>
      <c r="N24" s="679"/>
      <c r="O24" s="679"/>
      <c r="P24" s="679"/>
      <c r="Q24" s="679"/>
      <c r="R24" s="679"/>
      <c r="S24" s="679"/>
      <c r="T24" s="673">
        <f t="shared" si="2"/>
        <v>0</v>
      </c>
      <c r="U24" s="679"/>
      <c r="V24" s="679"/>
      <c r="W24" s="679"/>
      <c r="X24" s="680">
        <f t="shared" si="3"/>
        <v>0</v>
      </c>
      <c r="Y24" s="679"/>
      <c r="Z24" s="679"/>
      <c r="AA24" s="679"/>
      <c r="AB24" s="680">
        <f t="shared" si="4"/>
        <v>0</v>
      </c>
      <c r="AC24" s="679"/>
      <c r="AD24" s="679"/>
      <c r="AE24" s="679"/>
      <c r="AF24" s="680">
        <f t="shared" si="5"/>
        <v>0</v>
      </c>
      <c r="AG24" s="679"/>
      <c r="AH24" s="679"/>
      <c r="AI24" s="679"/>
      <c r="AJ24" s="680">
        <f t="shared" si="6"/>
        <v>0</v>
      </c>
      <c r="AK24" s="679"/>
      <c r="AL24" s="679"/>
      <c r="AM24" s="679"/>
      <c r="AN24" s="680">
        <f t="shared" si="7"/>
        <v>0</v>
      </c>
      <c r="AO24" s="680">
        <f t="shared" si="8"/>
        <v>0</v>
      </c>
      <c r="AP24" s="679"/>
      <c r="AQ24" s="679"/>
      <c r="AR24" s="679"/>
      <c r="AS24" s="680">
        <f t="shared" si="9"/>
        <v>0</v>
      </c>
      <c r="AT24" s="679"/>
      <c r="AU24" s="679"/>
      <c r="AV24" s="679"/>
      <c r="AW24" s="680">
        <f t="shared" si="10"/>
        <v>0</v>
      </c>
      <c r="AX24" s="679"/>
      <c r="AY24" s="679"/>
      <c r="AZ24" s="679"/>
      <c r="BA24" s="680">
        <f t="shared" si="11"/>
        <v>0</v>
      </c>
      <c r="BB24" s="679"/>
      <c r="BC24" s="679"/>
      <c r="BD24" s="679"/>
      <c r="BE24" s="680">
        <f t="shared" si="12"/>
        <v>0</v>
      </c>
      <c r="BF24" s="680">
        <f t="shared" si="13"/>
        <v>0</v>
      </c>
      <c r="BG24" s="680">
        <f t="shared" si="14"/>
        <v>0</v>
      </c>
      <c r="BH24" s="680">
        <f t="shared" si="15"/>
        <v>0</v>
      </c>
      <c r="BI24" s="680">
        <f t="shared" si="16"/>
        <v>0</v>
      </c>
      <c r="BJ24" s="681"/>
    </row>
    <row r="25" spans="2:62">
      <c r="B25" s="675"/>
      <c r="C25" s="676" t="s">
        <v>140</v>
      </c>
      <c r="D25" s="677" t="s">
        <v>889</v>
      </c>
      <c r="E25" s="678">
        <f t="shared" si="0"/>
        <v>0</v>
      </c>
      <c r="F25" s="679"/>
      <c r="G25" s="680">
        <f t="shared" si="1"/>
        <v>0</v>
      </c>
      <c r="H25" s="679"/>
      <c r="I25" s="679"/>
      <c r="J25" s="679"/>
      <c r="K25" s="679"/>
      <c r="L25" s="679"/>
      <c r="M25" s="679"/>
      <c r="N25" s="679"/>
      <c r="O25" s="679"/>
      <c r="P25" s="679"/>
      <c r="Q25" s="679"/>
      <c r="R25" s="679"/>
      <c r="S25" s="679"/>
      <c r="T25" s="673">
        <f t="shared" si="2"/>
        <v>0</v>
      </c>
      <c r="U25" s="679"/>
      <c r="V25" s="679"/>
      <c r="W25" s="679"/>
      <c r="X25" s="680">
        <f t="shared" si="3"/>
        <v>0</v>
      </c>
      <c r="Y25" s="679"/>
      <c r="Z25" s="679"/>
      <c r="AA25" s="679"/>
      <c r="AB25" s="680">
        <f t="shared" si="4"/>
        <v>0</v>
      </c>
      <c r="AC25" s="679"/>
      <c r="AD25" s="679"/>
      <c r="AE25" s="679"/>
      <c r="AF25" s="680">
        <f t="shared" si="5"/>
        <v>0</v>
      </c>
      <c r="AG25" s="679"/>
      <c r="AH25" s="679"/>
      <c r="AI25" s="679"/>
      <c r="AJ25" s="680">
        <f t="shared" si="6"/>
        <v>0</v>
      </c>
      <c r="AK25" s="679"/>
      <c r="AL25" s="679"/>
      <c r="AM25" s="679"/>
      <c r="AN25" s="680">
        <f t="shared" si="7"/>
        <v>0</v>
      </c>
      <c r="AO25" s="680">
        <f t="shared" si="8"/>
        <v>0</v>
      </c>
      <c r="AP25" s="679"/>
      <c r="AQ25" s="679"/>
      <c r="AR25" s="679"/>
      <c r="AS25" s="680">
        <f t="shared" si="9"/>
        <v>0</v>
      </c>
      <c r="AT25" s="679"/>
      <c r="AU25" s="679"/>
      <c r="AV25" s="679"/>
      <c r="AW25" s="680">
        <f t="shared" si="10"/>
        <v>0</v>
      </c>
      <c r="AX25" s="679"/>
      <c r="AY25" s="679"/>
      <c r="AZ25" s="679"/>
      <c r="BA25" s="680">
        <f t="shared" si="11"/>
        <v>0</v>
      </c>
      <c r="BB25" s="679"/>
      <c r="BC25" s="679"/>
      <c r="BD25" s="679"/>
      <c r="BE25" s="680">
        <f t="shared" si="12"/>
        <v>0</v>
      </c>
      <c r="BF25" s="680">
        <f t="shared" si="13"/>
        <v>0</v>
      </c>
      <c r="BG25" s="680">
        <f t="shared" si="14"/>
        <v>0</v>
      </c>
      <c r="BH25" s="680">
        <f t="shared" si="15"/>
        <v>0</v>
      </c>
      <c r="BI25" s="680">
        <f t="shared" si="16"/>
        <v>0</v>
      </c>
      <c r="BJ25" s="681"/>
    </row>
    <row r="26" spans="2:62">
      <c r="B26" s="685" t="s">
        <v>890</v>
      </c>
      <c r="C26" s="676"/>
      <c r="D26" s="677"/>
      <c r="E26" s="684"/>
      <c r="F26" s="680"/>
      <c r="G26" s="680"/>
      <c r="H26" s="680"/>
      <c r="I26" s="680"/>
      <c r="J26" s="680"/>
      <c r="K26" s="680"/>
      <c r="L26" s="680"/>
      <c r="M26" s="680"/>
      <c r="N26" s="680"/>
      <c r="O26" s="680"/>
      <c r="P26" s="680"/>
      <c r="Q26" s="680"/>
      <c r="R26" s="680"/>
      <c r="S26" s="680"/>
      <c r="T26" s="673"/>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1"/>
    </row>
    <row r="27" spans="2:62">
      <c r="B27" s="675"/>
      <c r="C27" s="676" t="s">
        <v>891</v>
      </c>
      <c r="D27" s="677" t="s">
        <v>892</v>
      </c>
      <c r="E27" s="678">
        <f t="shared" si="0"/>
        <v>0</v>
      </c>
      <c r="F27" s="679"/>
      <c r="G27" s="680">
        <f t="shared" si="1"/>
        <v>0</v>
      </c>
      <c r="H27" s="679"/>
      <c r="I27" s="679"/>
      <c r="J27" s="679"/>
      <c r="K27" s="679"/>
      <c r="L27" s="679"/>
      <c r="M27" s="679"/>
      <c r="N27" s="679"/>
      <c r="O27" s="679"/>
      <c r="P27" s="679"/>
      <c r="Q27" s="679"/>
      <c r="R27" s="679"/>
      <c r="S27" s="679"/>
      <c r="T27" s="673">
        <f t="shared" si="2"/>
        <v>0</v>
      </c>
      <c r="U27" s="679"/>
      <c r="V27" s="679"/>
      <c r="W27" s="679"/>
      <c r="X27" s="680">
        <f t="shared" si="3"/>
        <v>0</v>
      </c>
      <c r="Y27" s="679"/>
      <c r="Z27" s="679"/>
      <c r="AA27" s="679"/>
      <c r="AB27" s="680">
        <f t="shared" si="4"/>
        <v>0</v>
      </c>
      <c r="AC27" s="679"/>
      <c r="AD27" s="679"/>
      <c r="AE27" s="679"/>
      <c r="AF27" s="680">
        <f t="shared" si="5"/>
        <v>0</v>
      </c>
      <c r="AG27" s="679"/>
      <c r="AH27" s="679"/>
      <c r="AI27" s="679"/>
      <c r="AJ27" s="680">
        <f t="shared" si="6"/>
        <v>0</v>
      </c>
      <c r="AK27" s="679"/>
      <c r="AL27" s="679"/>
      <c r="AM27" s="679"/>
      <c r="AN27" s="680">
        <f t="shared" si="7"/>
        <v>0</v>
      </c>
      <c r="AO27" s="680">
        <f t="shared" si="8"/>
        <v>0</v>
      </c>
      <c r="AP27" s="679"/>
      <c r="AQ27" s="679"/>
      <c r="AR27" s="679"/>
      <c r="AS27" s="680">
        <f t="shared" si="9"/>
        <v>0</v>
      </c>
      <c r="AT27" s="679"/>
      <c r="AU27" s="679"/>
      <c r="AV27" s="679"/>
      <c r="AW27" s="680">
        <f t="shared" si="10"/>
        <v>0</v>
      </c>
      <c r="AX27" s="679"/>
      <c r="AY27" s="679"/>
      <c r="AZ27" s="679"/>
      <c r="BA27" s="680">
        <f t="shared" si="11"/>
        <v>0</v>
      </c>
      <c r="BB27" s="679"/>
      <c r="BC27" s="679"/>
      <c r="BD27" s="679"/>
      <c r="BE27" s="680">
        <f t="shared" si="12"/>
        <v>0</v>
      </c>
      <c r="BF27" s="680">
        <f t="shared" si="13"/>
        <v>0</v>
      </c>
      <c r="BG27" s="680">
        <f t="shared" si="14"/>
        <v>0</v>
      </c>
      <c r="BH27" s="680">
        <f t="shared" si="15"/>
        <v>0</v>
      </c>
      <c r="BI27" s="680">
        <f t="shared" si="16"/>
        <v>0</v>
      </c>
      <c r="BJ27" s="681"/>
    </row>
    <row r="28" spans="2:62">
      <c r="B28" s="685" t="s">
        <v>893</v>
      </c>
      <c r="C28" s="676"/>
      <c r="D28" s="677"/>
      <c r="E28" s="684"/>
      <c r="F28" s="680"/>
      <c r="G28" s="680"/>
      <c r="H28" s="680"/>
      <c r="I28" s="680"/>
      <c r="J28" s="680"/>
      <c r="K28" s="680"/>
      <c r="L28" s="680"/>
      <c r="M28" s="680"/>
      <c r="N28" s="680"/>
      <c r="O28" s="680"/>
      <c r="P28" s="680"/>
      <c r="Q28" s="680"/>
      <c r="R28" s="680"/>
      <c r="S28" s="680"/>
      <c r="T28" s="673"/>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1"/>
    </row>
    <row r="29" spans="2:62">
      <c r="B29" s="675"/>
      <c r="C29" s="676" t="s">
        <v>894</v>
      </c>
      <c r="D29" s="677" t="s">
        <v>895</v>
      </c>
      <c r="E29" s="678">
        <f t="shared" si="0"/>
        <v>0</v>
      </c>
      <c r="F29" s="679"/>
      <c r="G29" s="680">
        <f t="shared" si="1"/>
        <v>0</v>
      </c>
      <c r="H29" s="679"/>
      <c r="I29" s="679"/>
      <c r="J29" s="679"/>
      <c r="K29" s="679"/>
      <c r="L29" s="679"/>
      <c r="M29" s="679"/>
      <c r="N29" s="679"/>
      <c r="O29" s="679"/>
      <c r="P29" s="679"/>
      <c r="Q29" s="679"/>
      <c r="R29" s="679"/>
      <c r="S29" s="679"/>
      <c r="T29" s="673">
        <f t="shared" si="2"/>
        <v>0</v>
      </c>
      <c r="U29" s="679"/>
      <c r="V29" s="679"/>
      <c r="W29" s="679"/>
      <c r="X29" s="680">
        <f t="shared" si="3"/>
        <v>0</v>
      </c>
      <c r="Y29" s="679"/>
      <c r="Z29" s="679"/>
      <c r="AA29" s="679"/>
      <c r="AB29" s="680">
        <f t="shared" si="4"/>
        <v>0</v>
      </c>
      <c r="AC29" s="679"/>
      <c r="AD29" s="679"/>
      <c r="AE29" s="679"/>
      <c r="AF29" s="680">
        <f t="shared" si="5"/>
        <v>0</v>
      </c>
      <c r="AG29" s="679"/>
      <c r="AH29" s="679"/>
      <c r="AI29" s="679"/>
      <c r="AJ29" s="680">
        <f t="shared" si="6"/>
        <v>0</v>
      </c>
      <c r="AK29" s="679"/>
      <c r="AL29" s="679"/>
      <c r="AM29" s="679"/>
      <c r="AN29" s="680">
        <f t="shared" si="7"/>
        <v>0</v>
      </c>
      <c r="AO29" s="680">
        <f t="shared" si="8"/>
        <v>0</v>
      </c>
      <c r="AP29" s="679"/>
      <c r="AQ29" s="679"/>
      <c r="AR29" s="679"/>
      <c r="AS29" s="680">
        <f t="shared" si="9"/>
        <v>0</v>
      </c>
      <c r="AT29" s="679"/>
      <c r="AU29" s="679"/>
      <c r="AV29" s="679"/>
      <c r="AW29" s="680">
        <f t="shared" si="10"/>
        <v>0</v>
      </c>
      <c r="AX29" s="679"/>
      <c r="AY29" s="679"/>
      <c r="AZ29" s="679"/>
      <c r="BA29" s="680">
        <f t="shared" si="11"/>
        <v>0</v>
      </c>
      <c r="BB29" s="679"/>
      <c r="BC29" s="679"/>
      <c r="BD29" s="679"/>
      <c r="BE29" s="680">
        <f t="shared" si="12"/>
        <v>0</v>
      </c>
      <c r="BF29" s="680">
        <f t="shared" si="13"/>
        <v>0</v>
      </c>
      <c r="BG29" s="680">
        <f t="shared" si="14"/>
        <v>0</v>
      </c>
      <c r="BH29" s="680">
        <f t="shared" si="15"/>
        <v>0</v>
      </c>
      <c r="BI29" s="680">
        <f t="shared" si="16"/>
        <v>0</v>
      </c>
      <c r="BJ29" s="681"/>
    </row>
    <row r="30" spans="2:62">
      <c r="B30" s="685" t="s">
        <v>896</v>
      </c>
      <c r="C30" s="676"/>
      <c r="D30" s="677"/>
      <c r="E30" s="684"/>
      <c r="F30" s="680"/>
      <c r="G30" s="680"/>
      <c r="H30" s="680"/>
      <c r="I30" s="680"/>
      <c r="J30" s="680"/>
      <c r="K30" s="680"/>
      <c r="L30" s="680"/>
      <c r="M30" s="680"/>
      <c r="N30" s="680"/>
      <c r="O30" s="680"/>
      <c r="P30" s="680"/>
      <c r="Q30" s="680"/>
      <c r="R30" s="680"/>
      <c r="S30" s="680"/>
      <c r="T30" s="673"/>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c r="AQ30" s="680"/>
      <c r="AR30" s="680"/>
      <c r="AS30" s="680"/>
      <c r="AT30" s="680"/>
      <c r="AU30" s="680"/>
      <c r="AV30" s="680"/>
      <c r="AW30" s="680"/>
      <c r="AX30" s="680"/>
      <c r="AY30" s="680"/>
      <c r="AZ30" s="680"/>
      <c r="BA30" s="680"/>
      <c r="BB30" s="680"/>
      <c r="BC30" s="680"/>
      <c r="BD30" s="680"/>
      <c r="BE30" s="680"/>
      <c r="BF30" s="680"/>
      <c r="BG30" s="680"/>
      <c r="BH30" s="680"/>
      <c r="BI30" s="680"/>
      <c r="BJ30" s="681"/>
    </row>
    <row r="31" spans="2:62">
      <c r="B31" s="675"/>
      <c r="C31" s="676" t="s">
        <v>897</v>
      </c>
      <c r="D31" s="677" t="s">
        <v>898</v>
      </c>
      <c r="E31" s="678">
        <f t="shared" si="0"/>
        <v>0</v>
      </c>
      <c r="F31" s="679"/>
      <c r="G31" s="680">
        <f t="shared" si="1"/>
        <v>0</v>
      </c>
      <c r="H31" s="679"/>
      <c r="I31" s="679"/>
      <c r="J31" s="679"/>
      <c r="K31" s="679"/>
      <c r="L31" s="679"/>
      <c r="M31" s="679"/>
      <c r="N31" s="679"/>
      <c r="O31" s="679"/>
      <c r="P31" s="679"/>
      <c r="Q31" s="679"/>
      <c r="R31" s="679"/>
      <c r="S31" s="679"/>
      <c r="T31" s="673">
        <f t="shared" si="2"/>
        <v>0</v>
      </c>
      <c r="U31" s="679"/>
      <c r="V31" s="679"/>
      <c r="W31" s="679"/>
      <c r="X31" s="680">
        <f t="shared" si="3"/>
        <v>0</v>
      </c>
      <c r="Y31" s="679"/>
      <c r="Z31" s="679"/>
      <c r="AA31" s="679"/>
      <c r="AB31" s="680">
        <f t="shared" si="4"/>
        <v>0</v>
      </c>
      <c r="AC31" s="679"/>
      <c r="AD31" s="679"/>
      <c r="AE31" s="679"/>
      <c r="AF31" s="680">
        <f t="shared" si="5"/>
        <v>0</v>
      </c>
      <c r="AG31" s="679"/>
      <c r="AH31" s="679"/>
      <c r="AI31" s="679"/>
      <c r="AJ31" s="680">
        <f t="shared" si="6"/>
        <v>0</v>
      </c>
      <c r="AK31" s="679"/>
      <c r="AL31" s="679"/>
      <c r="AM31" s="679"/>
      <c r="AN31" s="680">
        <f t="shared" si="7"/>
        <v>0</v>
      </c>
      <c r="AO31" s="680">
        <f t="shared" si="8"/>
        <v>0</v>
      </c>
      <c r="AP31" s="679"/>
      <c r="AQ31" s="679"/>
      <c r="AR31" s="679"/>
      <c r="AS31" s="680">
        <f t="shared" si="9"/>
        <v>0</v>
      </c>
      <c r="AT31" s="679"/>
      <c r="AU31" s="679"/>
      <c r="AV31" s="679"/>
      <c r="AW31" s="680">
        <f t="shared" si="10"/>
        <v>0</v>
      </c>
      <c r="AX31" s="679"/>
      <c r="AY31" s="679"/>
      <c r="AZ31" s="679"/>
      <c r="BA31" s="680">
        <f t="shared" si="11"/>
        <v>0</v>
      </c>
      <c r="BB31" s="679"/>
      <c r="BC31" s="679"/>
      <c r="BD31" s="679"/>
      <c r="BE31" s="680">
        <f t="shared" si="12"/>
        <v>0</v>
      </c>
      <c r="BF31" s="680">
        <f t="shared" si="13"/>
        <v>0</v>
      </c>
      <c r="BG31" s="680">
        <f t="shared" si="14"/>
        <v>0</v>
      </c>
      <c r="BH31" s="680">
        <f t="shared" si="15"/>
        <v>0</v>
      </c>
      <c r="BI31" s="680">
        <f t="shared" si="16"/>
        <v>0</v>
      </c>
      <c r="BJ31" s="681"/>
    </row>
    <row r="32" spans="2:62">
      <c r="B32" s="685" t="s">
        <v>899</v>
      </c>
      <c r="C32" s="676"/>
      <c r="D32" s="677"/>
      <c r="E32" s="684"/>
      <c r="F32" s="680"/>
      <c r="G32" s="680"/>
      <c r="H32" s="680"/>
      <c r="I32" s="680"/>
      <c r="J32" s="680"/>
      <c r="K32" s="680"/>
      <c r="L32" s="680"/>
      <c r="M32" s="680"/>
      <c r="N32" s="680"/>
      <c r="O32" s="680"/>
      <c r="P32" s="680"/>
      <c r="Q32" s="680"/>
      <c r="R32" s="680"/>
      <c r="S32" s="680"/>
      <c r="T32" s="673"/>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1"/>
    </row>
    <row r="33" spans="2:62">
      <c r="B33" s="675"/>
      <c r="C33" s="676" t="s">
        <v>900</v>
      </c>
      <c r="D33" s="677" t="s">
        <v>901</v>
      </c>
      <c r="E33" s="678">
        <f t="shared" si="0"/>
        <v>0</v>
      </c>
      <c r="F33" s="679"/>
      <c r="G33" s="680">
        <f t="shared" si="1"/>
        <v>0</v>
      </c>
      <c r="H33" s="679"/>
      <c r="I33" s="679"/>
      <c r="J33" s="679"/>
      <c r="K33" s="679"/>
      <c r="L33" s="679"/>
      <c r="M33" s="679"/>
      <c r="N33" s="679"/>
      <c r="O33" s="679"/>
      <c r="P33" s="679"/>
      <c r="Q33" s="679"/>
      <c r="R33" s="679"/>
      <c r="S33" s="679"/>
      <c r="T33" s="673">
        <f t="shared" si="2"/>
        <v>0</v>
      </c>
      <c r="U33" s="679"/>
      <c r="V33" s="679"/>
      <c r="W33" s="679"/>
      <c r="X33" s="680">
        <f t="shared" si="3"/>
        <v>0</v>
      </c>
      <c r="Y33" s="679"/>
      <c r="Z33" s="679"/>
      <c r="AA33" s="679"/>
      <c r="AB33" s="680">
        <f t="shared" si="4"/>
        <v>0</v>
      </c>
      <c r="AC33" s="679"/>
      <c r="AD33" s="679"/>
      <c r="AE33" s="679"/>
      <c r="AF33" s="680">
        <f t="shared" si="5"/>
        <v>0</v>
      </c>
      <c r="AG33" s="679"/>
      <c r="AH33" s="679"/>
      <c r="AI33" s="679"/>
      <c r="AJ33" s="680">
        <f t="shared" si="6"/>
        <v>0</v>
      </c>
      <c r="AK33" s="679"/>
      <c r="AL33" s="679"/>
      <c r="AM33" s="679"/>
      <c r="AN33" s="680">
        <f t="shared" si="7"/>
        <v>0</v>
      </c>
      <c r="AO33" s="680">
        <f t="shared" si="8"/>
        <v>0</v>
      </c>
      <c r="AP33" s="679"/>
      <c r="AQ33" s="679"/>
      <c r="AR33" s="679"/>
      <c r="AS33" s="680">
        <f t="shared" si="9"/>
        <v>0</v>
      </c>
      <c r="AT33" s="679"/>
      <c r="AU33" s="679"/>
      <c r="AV33" s="679"/>
      <c r="AW33" s="680">
        <f t="shared" si="10"/>
        <v>0</v>
      </c>
      <c r="AX33" s="679"/>
      <c r="AY33" s="679"/>
      <c r="AZ33" s="679"/>
      <c r="BA33" s="680">
        <f t="shared" si="11"/>
        <v>0</v>
      </c>
      <c r="BB33" s="679"/>
      <c r="BC33" s="679"/>
      <c r="BD33" s="679"/>
      <c r="BE33" s="680">
        <f t="shared" si="12"/>
        <v>0</v>
      </c>
      <c r="BF33" s="680">
        <f t="shared" si="13"/>
        <v>0</v>
      </c>
      <c r="BG33" s="680">
        <f t="shared" si="14"/>
        <v>0</v>
      </c>
      <c r="BH33" s="680">
        <f t="shared" si="15"/>
        <v>0</v>
      </c>
      <c r="BI33" s="680">
        <f t="shared" si="16"/>
        <v>0</v>
      </c>
      <c r="BJ33" s="681"/>
    </row>
    <row r="34" spans="2:62">
      <c r="B34" s="675"/>
      <c r="C34" s="676" t="s">
        <v>902</v>
      </c>
      <c r="D34" s="677" t="s">
        <v>903</v>
      </c>
      <c r="E34" s="678">
        <f t="shared" si="0"/>
        <v>0</v>
      </c>
      <c r="F34" s="679"/>
      <c r="G34" s="680">
        <f t="shared" si="1"/>
        <v>0</v>
      </c>
      <c r="H34" s="679"/>
      <c r="I34" s="679"/>
      <c r="J34" s="679"/>
      <c r="K34" s="679"/>
      <c r="L34" s="679"/>
      <c r="M34" s="679"/>
      <c r="N34" s="679"/>
      <c r="O34" s="679"/>
      <c r="P34" s="679"/>
      <c r="Q34" s="679"/>
      <c r="R34" s="679"/>
      <c r="S34" s="679"/>
      <c r="T34" s="673">
        <f t="shared" si="2"/>
        <v>0</v>
      </c>
      <c r="U34" s="679"/>
      <c r="V34" s="679"/>
      <c r="W34" s="679"/>
      <c r="X34" s="680">
        <f t="shared" si="3"/>
        <v>0</v>
      </c>
      <c r="Y34" s="679"/>
      <c r="Z34" s="679"/>
      <c r="AA34" s="679"/>
      <c r="AB34" s="680">
        <f t="shared" si="4"/>
        <v>0</v>
      </c>
      <c r="AC34" s="679"/>
      <c r="AD34" s="679"/>
      <c r="AE34" s="679"/>
      <c r="AF34" s="680">
        <f t="shared" si="5"/>
        <v>0</v>
      </c>
      <c r="AG34" s="679"/>
      <c r="AH34" s="679"/>
      <c r="AI34" s="679"/>
      <c r="AJ34" s="680">
        <f t="shared" si="6"/>
        <v>0</v>
      </c>
      <c r="AK34" s="679"/>
      <c r="AL34" s="679"/>
      <c r="AM34" s="679"/>
      <c r="AN34" s="680">
        <f t="shared" si="7"/>
        <v>0</v>
      </c>
      <c r="AO34" s="680">
        <f t="shared" si="8"/>
        <v>0</v>
      </c>
      <c r="AP34" s="679"/>
      <c r="AQ34" s="679"/>
      <c r="AR34" s="679"/>
      <c r="AS34" s="680">
        <f t="shared" si="9"/>
        <v>0</v>
      </c>
      <c r="AT34" s="679"/>
      <c r="AU34" s="679"/>
      <c r="AV34" s="679"/>
      <c r="AW34" s="680">
        <f t="shared" si="10"/>
        <v>0</v>
      </c>
      <c r="AX34" s="679"/>
      <c r="AY34" s="679"/>
      <c r="AZ34" s="679"/>
      <c r="BA34" s="680">
        <f t="shared" si="11"/>
        <v>0</v>
      </c>
      <c r="BB34" s="679"/>
      <c r="BC34" s="679"/>
      <c r="BD34" s="679"/>
      <c r="BE34" s="680">
        <f t="shared" si="12"/>
        <v>0</v>
      </c>
      <c r="BF34" s="680">
        <f t="shared" si="13"/>
        <v>0</v>
      </c>
      <c r="BG34" s="680">
        <f t="shared" si="14"/>
        <v>0</v>
      </c>
      <c r="BH34" s="680">
        <f t="shared" si="15"/>
        <v>0</v>
      </c>
      <c r="BI34" s="680">
        <f t="shared" si="16"/>
        <v>0</v>
      </c>
      <c r="BJ34" s="681"/>
    </row>
    <row r="35" spans="2:62">
      <c r="B35" s="675"/>
      <c r="C35" s="676" t="s">
        <v>904</v>
      </c>
      <c r="D35" s="677" t="s">
        <v>905</v>
      </c>
      <c r="E35" s="678">
        <f t="shared" si="0"/>
        <v>0</v>
      </c>
      <c r="F35" s="679"/>
      <c r="G35" s="680">
        <f t="shared" si="1"/>
        <v>0</v>
      </c>
      <c r="H35" s="679"/>
      <c r="I35" s="679"/>
      <c r="J35" s="679"/>
      <c r="K35" s="679"/>
      <c r="L35" s="679"/>
      <c r="M35" s="679"/>
      <c r="N35" s="679"/>
      <c r="O35" s="679"/>
      <c r="P35" s="679"/>
      <c r="Q35" s="679"/>
      <c r="R35" s="679"/>
      <c r="S35" s="679"/>
      <c r="T35" s="673">
        <f t="shared" si="2"/>
        <v>0</v>
      </c>
      <c r="U35" s="679"/>
      <c r="V35" s="679"/>
      <c r="W35" s="679"/>
      <c r="X35" s="680">
        <f t="shared" si="3"/>
        <v>0</v>
      </c>
      <c r="Y35" s="679"/>
      <c r="Z35" s="679"/>
      <c r="AA35" s="679"/>
      <c r="AB35" s="680">
        <f t="shared" si="4"/>
        <v>0</v>
      </c>
      <c r="AC35" s="679"/>
      <c r="AD35" s="679"/>
      <c r="AE35" s="679"/>
      <c r="AF35" s="680">
        <f t="shared" si="5"/>
        <v>0</v>
      </c>
      <c r="AG35" s="679"/>
      <c r="AH35" s="679"/>
      <c r="AI35" s="679"/>
      <c r="AJ35" s="680">
        <f t="shared" si="6"/>
        <v>0</v>
      </c>
      <c r="AK35" s="679"/>
      <c r="AL35" s="679"/>
      <c r="AM35" s="679"/>
      <c r="AN35" s="680">
        <f t="shared" si="7"/>
        <v>0</v>
      </c>
      <c r="AO35" s="680">
        <f t="shared" si="8"/>
        <v>0</v>
      </c>
      <c r="AP35" s="679"/>
      <c r="AQ35" s="679"/>
      <c r="AR35" s="679"/>
      <c r="AS35" s="680">
        <f t="shared" si="9"/>
        <v>0</v>
      </c>
      <c r="AT35" s="679"/>
      <c r="AU35" s="679"/>
      <c r="AV35" s="679"/>
      <c r="AW35" s="680">
        <f t="shared" si="10"/>
        <v>0</v>
      </c>
      <c r="AX35" s="679"/>
      <c r="AY35" s="679"/>
      <c r="AZ35" s="679"/>
      <c r="BA35" s="680">
        <f t="shared" si="11"/>
        <v>0</v>
      </c>
      <c r="BB35" s="679"/>
      <c r="BC35" s="679"/>
      <c r="BD35" s="679"/>
      <c r="BE35" s="680">
        <f t="shared" si="12"/>
        <v>0</v>
      </c>
      <c r="BF35" s="680">
        <f t="shared" si="13"/>
        <v>0</v>
      </c>
      <c r="BG35" s="680">
        <f t="shared" si="14"/>
        <v>0</v>
      </c>
      <c r="BH35" s="680">
        <f t="shared" si="15"/>
        <v>0</v>
      </c>
      <c r="BI35" s="680">
        <f t="shared" si="16"/>
        <v>0</v>
      </c>
      <c r="BJ35" s="681"/>
    </row>
    <row r="36" spans="2:62">
      <c r="B36" s="685" t="s">
        <v>906</v>
      </c>
      <c r="C36" s="676"/>
      <c r="D36" s="677"/>
      <c r="E36" s="684"/>
      <c r="F36" s="680"/>
      <c r="G36" s="680"/>
      <c r="H36" s="680"/>
      <c r="I36" s="680"/>
      <c r="J36" s="680"/>
      <c r="K36" s="680"/>
      <c r="L36" s="680"/>
      <c r="M36" s="680"/>
      <c r="N36" s="680"/>
      <c r="O36" s="680"/>
      <c r="P36" s="680"/>
      <c r="Q36" s="680"/>
      <c r="R36" s="680"/>
      <c r="S36" s="680"/>
      <c r="T36" s="673"/>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1"/>
    </row>
    <row r="37" spans="2:62">
      <c r="B37" s="685"/>
      <c r="C37" s="676" t="s">
        <v>907</v>
      </c>
      <c r="D37" s="677" t="s">
        <v>908</v>
      </c>
      <c r="E37" s="678">
        <f t="shared" si="0"/>
        <v>0</v>
      </c>
      <c r="F37" s="679"/>
      <c r="G37" s="680">
        <f t="shared" si="1"/>
        <v>0</v>
      </c>
      <c r="H37" s="679"/>
      <c r="I37" s="679"/>
      <c r="J37" s="679"/>
      <c r="K37" s="679"/>
      <c r="L37" s="679"/>
      <c r="M37" s="679"/>
      <c r="N37" s="679"/>
      <c r="O37" s="679"/>
      <c r="P37" s="679"/>
      <c r="Q37" s="679"/>
      <c r="R37" s="679"/>
      <c r="S37" s="679"/>
      <c r="T37" s="673">
        <f t="shared" si="2"/>
        <v>0</v>
      </c>
      <c r="U37" s="679"/>
      <c r="V37" s="679"/>
      <c r="W37" s="679"/>
      <c r="X37" s="680">
        <f t="shared" si="3"/>
        <v>0</v>
      </c>
      <c r="Y37" s="679"/>
      <c r="Z37" s="679"/>
      <c r="AA37" s="679"/>
      <c r="AB37" s="680">
        <f t="shared" si="4"/>
        <v>0</v>
      </c>
      <c r="AC37" s="679"/>
      <c r="AD37" s="679"/>
      <c r="AE37" s="679"/>
      <c r="AF37" s="680">
        <f t="shared" si="5"/>
        <v>0</v>
      </c>
      <c r="AG37" s="679"/>
      <c r="AH37" s="679"/>
      <c r="AI37" s="679"/>
      <c r="AJ37" s="680">
        <f t="shared" si="6"/>
        <v>0</v>
      </c>
      <c r="AK37" s="679"/>
      <c r="AL37" s="679"/>
      <c r="AM37" s="679"/>
      <c r="AN37" s="680">
        <f t="shared" si="7"/>
        <v>0</v>
      </c>
      <c r="AO37" s="680">
        <f t="shared" si="8"/>
        <v>0</v>
      </c>
      <c r="AP37" s="679"/>
      <c r="AQ37" s="679"/>
      <c r="AR37" s="679"/>
      <c r="AS37" s="680">
        <f t="shared" si="9"/>
        <v>0</v>
      </c>
      <c r="AT37" s="679"/>
      <c r="AU37" s="679"/>
      <c r="AV37" s="679"/>
      <c r="AW37" s="680">
        <f t="shared" si="10"/>
        <v>0</v>
      </c>
      <c r="AX37" s="679"/>
      <c r="AY37" s="679"/>
      <c r="AZ37" s="679"/>
      <c r="BA37" s="680">
        <f t="shared" si="11"/>
        <v>0</v>
      </c>
      <c r="BB37" s="679"/>
      <c r="BC37" s="679"/>
      <c r="BD37" s="679"/>
      <c r="BE37" s="680">
        <f t="shared" si="12"/>
        <v>0</v>
      </c>
      <c r="BF37" s="680">
        <f t="shared" si="13"/>
        <v>0</v>
      </c>
      <c r="BG37" s="680">
        <f t="shared" si="14"/>
        <v>0</v>
      </c>
      <c r="BH37" s="680">
        <f t="shared" si="15"/>
        <v>0</v>
      </c>
      <c r="BI37" s="680">
        <f t="shared" si="16"/>
        <v>0</v>
      </c>
      <c r="BJ37" s="681"/>
    </row>
    <row r="38" spans="2:62">
      <c r="B38" s="675"/>
      <c r="C38" s="676" t="s">
        <v>909</v>
      </c>
      <c r="D38" s="677" t="s">
        <v>910</v>
      </c>
      <c r="E38" s="678">
        <f t="shared" si="0"/>
        <v>0</v>
      </c>
      <c r="F38" s="679"/>
      <c r="G38" s="680">
        <f t="shared" si="1"/>
        <v>0</v>
      </c>
      <c r="H38" s="679"/>
      <c r="I38" s="679"/>
      <c r="J38" s="679"/>
      <c r="K38" s="679"/>
      <c r="L38" s="679"/>
      <c r="M38" s="679"/>
      <c r="N38" s="679"/>
      <c r="O38" s="679"/>
      <c r="P38" s="679"/>
      <c r="Q38" s="679"/>
      <c r="R38" s="679"/>
      <c r="S38" s="679"/>
      <c r="T38" s="673">
        <f t="shared" si="2"/>
        <v>0</v>
      </c>
      <c r="U38" s="679"/>
      <c r="V38" s="679"/>
      <c r="W38" s="679"/>
      <c r="X38" s="680">
        <f t="shared" si="3"/>
        <v>0</v>
      </c>
      <c r="Y38" s="679"/>
      <c r="Z38" s="679"/>
      <c r="AA38" s="679"/>
      <c r="AB38" s="680">
        <f t="shared" si="4"/>
        <v>0</v>
      </c>
      <c r="AC38" s="679"/>
      <c r="AD38" s="679"/>
      <c r="AE38" s="679"/>
      <c r="AF38" s="680">
        <f t="shared" si="5"/>
        <v>0</v>
      </c>
      <c r="AG38" s="679"/>
      <c r="AH38" s="679"/>
      <c r="AI38" s="679"/>
      <c r="AJ38" s="680">
        <f t="shared" si="6"/>
        <v>0</v>
      </c>
      <c r="AK38" s="679"/>
      <c r="AL38" s="679"/>
      <c r="AM38" s="679"/>
      <c r="AN38" s="680">
        <f t="shared" si="7"/>
        <v>0</v>
      </c>
      <c r="AO38" s="680">
        <f t="shared" si="8"/>
        <v>0</v>
      </c>
      <c r="AP38" s="679"/>
      <c r="AQ38" s="679"/>
      <c r="AR38" s="679"/>
      <c r="AS38" s="680">
        <f t="shared" si="9"/>
        <v>0</v>
      </c>
      <c r="AT38" s="679"/>
      <c r="AU38" s="679"/>
      <c r="AV38" s="679"/>
      <c r="AW38" s="680">
        <f t="shared" si="10"/>
        <v>0</v>
      </c>
      <c r="AX38" s="679"/>
      <c r="AY38" s="679"/>
      <c r="AZ38" s="679"/>
      <c r="BA38" s="680">
        <f t="shared" si="11"/>
        <v>0</v>
      </c>
      <c r="BB38" s="679"/>
      <c r="BC38" s="679"/>
      <c r="BD38" s="679"/>
      <c r="BE38" s="680">
        <f t="shared" si="12"/>
        <v>0</v>
      </c>
      <c r="BF38" s="680">
        <f t="shared" si="13"/>
        <v>0</v>
      </c>
      <c r="BG38" s="680">
        <f t="shared" si="14"/>
        <v>0</v>
      </c>
      <c r="BH38" s="680">
        <f t="shared" si="15"/>
        <v>0</v>
      </c>
      <c r="BI38" s="680">
        <f t="shared" si="16"/>
        <v>0</v>
      </c>
      <c r="BJ38" s="681"/>
    </row>
    <row r="39" spans="2:62">
      <c r="B39" s="675"/>
      <c r="C39" s="676" t="s">
        <v>911</v>
      </c>
      <c r="D39" s="677" t="s">
        <v>912</v>
      </c>
      <c r="E39" s="678">
        <f t="shared" si="0"/>
        <v>0</v>
      </c>
      <c r="F39" s="679"/>
      <c r="G39" s="680">
        <f t="shared" si="1"/>
        <v>0</v>
      </c>
      <c r="H39" s="679"/>
      <c r="I39" s="679"/>
      <c r="J39" s="679"/>
      <c r="K39" s="679"/>
      <c r="L39" s="679"/>
      <c r="M39" s="679"/>
      <c r="N39" s="679"/>
      <c r="O39" s="679"/>
      <c r="P39" s="679"/>
      <c r="Q39" s="679"/>
      <c r="R39" s="679"/>
      <c r="S39" s="679"/>
      <c r="T39" s="673">
        <f t="shared" si="2"/>
        <v>0</v>
      </c>
      <c r="U39" s="679"/>
      <c r="V39" s="679"/>
      <c r="W39" s="679"/>
      <c r="X39" s="680">
        <f t="shared" si="3"/>
        <v>0</v>
      </c>
      <c r="Y39" s="679"/>
      <c r="Z39" s="679"/>
      <c r="AA39" s="679"/>
      <c r="AB39" s="680">
        <f t="shared" si="4"/>
        <v>0</v>
      </c>
      <c r="AC39" s="679"/>
      <c r="AD39" s="679"/>
      <c r="AE39" s="679"/>
      <c r="AF39" s="680">
        <f t="shared" si="5"/>
        <v>0</v>
      </c>
      <c r="AG39" s="679"/>
      <c r="AH39" s="679"/>
      <c r="AI39" s="679"/>
      <c r="AJ39" s="680">
        <f t="shared" si="6"/>
        <v>0</v>
      </c>
      <c r="AK39" s="679"/>
      <c r="AL39" s="679"/>
      <c r="AM39" s="679"/>
      <c r="AN39" s="680">
        <f t="shared" si="7"/>
        <v>0</v>
      </c>
      <c r="AO39" s="680">
        <f t="shared" si="8"/>
        <v>0</v>
      </c>
      <c r="AP39" s="679"/>
      <c r="AQ39" s="679"/>
      <c r="AR39" s="679"/>
      <c r="AS39" s="680">
        <f t="shared" si="9"/>
        <v>0</v>
      </c>
      <c r="AT39" s="679"/>
      <c r="AU39" s="679"/>
      <c r="AV39" s="679"/>
      <c r="AW39" s="680">
        <f t="shared" si="10"/>
        <v>0</v>
      </c>
      <c r="AX39" s="679"/>
      <c r="AY39" s="679"/>
      <c r="AZ39" s="679"/>
      <c r="BA39" s="680">
        <f t="shared" si="11"/>
        <v>0</v>
      </c>
      <c r="BB39" s="679"/>
      <c r="BC39" s="679"/>
      <c r="BD39" s="679"/>
      <c r="BE39" s="680">
        <f t="shared" si="12"/>
        <v>0</v>
      </c>
      <c r="BF39" s="680">
        <f t="shared" si="13"/>
        <v>0</v>
      </c>
      <c r="BG39" s="680">
        <f t="shared" si="14"/>
        <v>0</v>
      </c>
      <c r="BH39" s="680">
        <f t="shared" si="15"/>
        <v>0</v>
      </c>
      <c r="BI39" s="680">
        <f t="shared" si="16"/>
        <v>0</v>
      </c>
      <c r="BJ39" s="681"/>
    </row>
    <row r="40" spans="2:62">
      <c r="B40" s="675"/>
      <c r="C40" s="676" t="s">
        <v>913</v>
      </c>
      <c r="D40" s="677" t="s">
        <v>914</v>
      </c>
      <c r="E40" s="678">
        <f t="shared" si="0"/>
        <v>0</v>
      </c>
      <c r="F40" s="679"/>
      <c r="G40" s="680">
        <f t="shared" si="1"/>
        <v>0</v>
      </c>
      <c r="H40" s="679"/>
      <c r="I40" s="679"/>
      <c r="J40" s="679"/>
      <c r="K40" s="679"/>
      <c r="L40" s="679"/>
      <c r="M40" s="679"/>
      <c r="N40" s="679"/>
      <c r="O40" s="679"/>
      <c r="P40" s="679"/>
      <c r="Q40" s="679"/>
      <c r="R40" s="679"/>
      <c r="S40" s="679"/>
      <c r="T40" s="673">
        <f t="shared" si="2"/>
        <v>0</v>
      </c>
      <c r="U40" s="679"/>
      <c r="V40" s="679"/>
      <c r="W40" s="679"/>
      <c r="X40" s="680">
        <f t="shared" si="3"/>
        <v>0</v>
      </c>
      <c r="Y40" s="679"/>
      <c r="Z40" s="679"/>
      <c r="AA40" s="679"/>
      <c r="AB40" s="680">
        <f t="shared" si="4"/>
        <v>0</v>
      </c>
      <c r="AC40" s="679"/>
      <c r="AD40" s="679"/>
      <c r="AE40" s="679"/>
      <c r="AF40" s="680">
        <f t="shared" si="5"/>
        <v>0</v>
      </c>
      <c r="AG40" s="679"/>
      <c r="AH40" s="679"/>
      <c r="AI40" s="679"/>
      <c r="AJ40" s="680">
        <f t="shared" si="6"/>
        <v>0</v>
      </c>
      <c r="AK40" s="679"/>
      <c r="AL40" s="679"/>
      <c r="AM40" s="679"/>
      <c r="AN40" s="680">
        <f t="shared" si="7"/>
        <v>0</v>
      </c>
      <c r="AO40" s="680">
        <f t="shared" si="8"/>
        <v>0</v>
      </c>
      <c r="AP40" s="679"/>
      <c r="AQ40" s="679"/>
      <c r="AR40" s="679"/>
      <c r="AS40" s="680">
        <f t="shared" si="9"/>
        <v>0</v>
      </c>
      <c r="AT40" s="679"/>
      <c r="AU40" s="679"/>
      <c r="AV40" s="679"/>
      <c r="AW40" s="680">
        <f t="shared" si="10"/>
        <v>0</v>
      </c>
      <c r="AX40" s="679"/>
      <c r="AY40" s="679"/>
      <c r="AZ40" s="679"/>
      <c r="BA40" s="680">
        <f t="shared" si="11"/>
        <v>0</v>
      </c>
      <c r="BB40" s="679"/>
      <c r="BC40" s="679"/>
      <c r="BD40" s="679"/>
      <c r="BE40" s="680">
        <f t="shared" si="12"/>
        <v>0</v>
      </c>
      <c r="BF40" s="680">
        <f t="shared" si="13"/>
        <v>0</v>
      </c>
      <c r="BG40" s="680">
        <f t="shared" si="14"/>
        <v>0</v>
      </c>
      <c r="BH40" s="680">
        <f t="shared" si="15"/>
        <v>0</v>
      </c>
      <c r="BI40" s="680">
        <f t="shared" si="16"/>
        <v>0</v>
      </c>
      <c r="BJ40" s="681"/>
    </row>
    <row r="41" spans="2:62">
      <c r="B41" s="685" t="s">
        <v>915</v>
      </c>
      <c r="C41" s="686"/>
      <c r="D41" s="687"/>
      <c r="E41" s="684"/>
      <c r="F41" s="680"/>
      <c r="G41" s="680"/>
      <c r="H41" s="680"/>
      <c r="I41" s="680"/>
      <c r="J41" s="680"/>
      <c r="K41" s="680"/>
      <c r="L41" s="680"/>
      <c r="M41" s="680"/>
      <c r="N41" s="680"/>
      <c r="O41" s="680"/>
      <c r="P41" s="680"/>
      <c r="Q41" s="680"/>
      <c r="R41" s="680"/>
      <c r="S41" s="680"/>
      <c r="T41" s="673"/>
      <c r="U41" s="680"/>
      <c r="V41" s="680"/>
      <c r="W41" s="680"/>
      <c r="X41" s="680"/>
      <c r="Y41" s="680"/>
      <c r="Z41" s="680"/>
      <c r="AA41" s="680"/>
      <c r="AB41" s="680"/>
      <c r="AC41" s="680"/>
      <c r="AD41" s="680"/>
      <c r="AE41" s="680"/>
      <c r="AF41" s="680"/>
      <c r="AG41" s="680"/>
      <c r="AH41" s="680"/>
      <c r="AI41" s="680"/>
      <c r="AJ41" s="680"/>
      <c r="AK41" s="680"/>
      <c r="AL41" s="680"/>
      <c r="AM41" s="680"/>
      <c r="AN41" s="680"/>
      <c r="AO41" s="680"/>
      <c r="AP41" s="680"/>
      <c r="AQ41" s="680"/>
      <c r="AR41" s="680"/>
      <c r="AS41" s="680"/>
      <c r="AT41" s="680"/>
      <c r="AU41" s="680"/>
      <c r="AV41" s="680"/>
      <c r="AW41" s="680"/>
      <c r="AX41" s="680"/>
      <c r="AY41" s="680"/>
      <c r="AZ41" s="680"/>
      <c r="BA41" s="680"/>
      <c r="BB41" s="680"/>
      <c r="BC41" s="680"/>
      <c r="BD41" s="680"/>
      <c r="BE41" s="680"/>
      <c r="BF41" s="680"/>
      <c r="BG41" s="680"/>
      <c r="BH41" s="680"/>
      <c r="BI41" s="680"/>
      <c r="BJ41" s="681"/>
    </row>
    <row r="42" spans="2:62">
      <c r="B42" s="675"/>
      <c r="C42" s="676" t="s">
        <v>916</v>
      </c>
      <c r="D42" s="677" t="s">
        <v>917</v>
      </c>
      <c r="E42" s="678">
        <f t="shared" si="0"/>
        <v>0</v>
      </c>
      <c r="F42" s="679"/>
      <c r="G42" s="680">
        <f t="shared" si="1"/>
        <v>0</v>
      </c>
      <c r="H42" s="679"/>
      <c r="I42" s="679"/>
      <c r="J42" s="679"/>
      <c r="K42" s="679"/>
      <c r="L42" s="679"/>
      <c r="M42" s="679"/>
      <c r="N42" s="679"/>
      <c r="O42" s="679"/>
      <c r="P42" s="679"/>
      <c r="Q42" s="679"/>
      <c r="R42" s="679"/>
      <c r="S42" s="679"/>
      <c r="T42" s="673">
        <f t="shared" si="2"/>
        <v>0</v>
      </c>
      <c r="U42" s="679"/>
      <c r="V42" s="679"/>
      <c r="W42" s="679"/>
      <c r="X42" s="680">
        <f t="shared" si="3"/>
        <v>0</v>
      </c>
      <c r="Y42" s="679"/>
      <c r="Z42" s="679"/>
      <c r="AA42" s="679"/>
      <c r="AB42" s="680">
        <f t="shared" si="4"/>
        <v>0</v>
      </c>
      <c r="AC42" s="679"/>
      <c r="AD42" s="679"/>
      <c r="AE42" s="679"/>
      <c r="AF42" s="680">
        <f t="shared" si="5"/>
        <v>0</v>
      </c>
      <c r="AG42" s="679"/>
      <c r="AH42" s="679"/>
      <c r="AI42" s="679"/>
      <c r="AJ42" s="680">
        <f t="shared" si="6"/>
        <v>0</v>
      </c>
      <c r="AK42" s="679"/>
      <c r="AL42" s="679"/>
      <c r="AM42" s="679"/>
      <c r="AN42" s="680">
        <f t="shared" si="7"/>
        <v>0</v>
      </c>
      <c r="AO42" s="680">
        <f t="shared" si="8"/>
        <v>0</v>
      </c>
      <c r="AP42" s="679"/>
      <c r="AQ42" s="679"/>
      <c r="AR42" s="679"/>
      <c r="AS42" s="680">
        <f t="shared" si="9"/>
        <v>0</v>
      </c>
      <c r="AT42" s="679"/>
      <c r="AU42" s="679"/>
      <c r="AV42" s="679"/>
      <c r="AW42" s="680">
        <f t="shared" si="10"/>
        <v>0</v>
      </c>
      <c r="AX42" s="679"/>
      <c r="AY42" s="679"/>
      <c r="AZ42" s="679"/>
      <c r="BA42" s="680">
        <f t="shared" si="11"/>
        <v>0</v>
      </c>
      <c r="BB42" s="679"/>
      <c r="BC42" s="679"/>
      <c r="BD42" s="679"/>
      <c r="BE42" s="680">
        <f t="shared" si="12"/>
        <v>0</v>
      </c>
      <c r="BF42" s="680">
        <f t="shared" si="13"/>
        <v>0</v>
      </c>
      <c r="BG42" s="680">
        <f t="shared" si="14"/>
        <v>0</v>
      </c>
      <c r="BH42" s="680">
        <f t="shared" si="15"/>
        <v>0</v>
      </c>
      <c r="BI42" s="680">
        <f t="shared" si="16"/>
        <v>0</v>
      </c>
      <c r="BJ42" s="681"/>
    </row>
    <row r="43" spans="2:62" ht="19.5" thickBot="1">
      <c r="B43" s="688"/>
      <c r="C43" s="689" t="s">
        <v>186</v>
      </c>
      <c r="D43" s="690" t="s">
        <v>918</v>
      </c>
      <c r="E43" s="678">
        <f t="shared" si="0"/>
        <v>0</v>
      </c>
      <c r="F43" s="679"/>
      <c r="G43" s="680">
        <f t="shared" si="1"/>
        <v>0</v>
      </c>
      <c r="H43" s="679"/>
      <c r="I43" s="679"/>
      <c r="J43" s="679"/>
      <c r="K43" s="679"/>
      <c r="L43" s="679"/>
      <c r="M43" s="679"/>
      <c r="N43" s="679"/>
      <c r="O43" s="679"/>
      <c r="P43" s="679"/>
      <c r="Q43" s="679"/>
      <c r="R43" s="679"/>
      <c r="S43" s="679"/>
      <c r="T43" s="673">
        <f t="shared" si="2"/>
        <v>0</v>
      </c>
      <c r="U43" s="679"/>
      <c r="V43" s="679"/>
      <c r="W43" s="679"/>
      <c r="X43" s="680">
        <f t="shared" si="3"/>
        <v>0</v>
      </c>
      <c r="Y43" s="679"/>
      <c r="Z43" s="679"/>
      <c r="AA43" s="679"/>
      <c r="AB43" s="680">
        <f t="shared" si="4"/>
        <v>0</v>
      </c>
      <c r="AC43" s="679"/>
      <c r="AD43" s="679"/>
      <c r="AE43" s="679"/>
      <c r="AF43" s="680">
        <f t="shared" si="5"/>
        <v>0</v>
      </c>
      <c r="AG43" s="679"/>
      <c r="AH43" s="679"/>
      <c r="AI43" s="679"/>
      <c r="AJ43" s="680">
        <f t="shared" si="6"/>
        <v>0</v>
      </c>
      <c r="AK43" s="679"/>
      <c r="AL43" s="679"/>
      <c r="AM43" s="679"/>
      <c r="AN43" s="680">
        <f t="shared" si="7"/>
        <v>0</v>
      </c>
      <c r="AO43" s="680">
        <f t="shared" si="8"/>
        <v>0</v>
      </c>
      <c r="AP43" s="679"/>
      <c r="AQ43" s="679"/>
      <c r="AR43" s="679"/>
      <c r="AS43" s="680">
        <f t="shared" si="9"/>
        <v>0</v>
      </c>
      <c r="AT43" s="679"/>
      <c r="AU43" s="679"/>
      <c r="AV43" s="679"/>
      <c r="AW43" s="680">
        <f t="shared" si="10"/>
        <v>0</v>
      </c>
      <c r="AX43" s="679"/>
      <c r="AY43" s="679"/>
      <c r="AZ43" s="679"/>
      <c r="BA43" s="680">
        <f t="shared" si="11"/>
        <v>0</v>
      </c>
      <c r="BB43" s="679"/>
      <c r="BC43" s="679"/>
      <c r="BD43" s="679"/>
      <c r="BE43" s="680">
        <f t="shared" si="12"/>
        <v>0</v>
      </c>
      <c r="BF43" s="680">
        <f t="shared" si="13"/>
        <v>0</v>
      </c>
      <c r="BG43" s="680">
        <f t="shared" si="14"/>
        <v>0</v>
      </c>
      <c r="BH43" s="680">
        <f t="shared" si="15"/>
        <v>0</v>
      </c>
      <c r="BI43" s="680">
        <f t="shared" si="16"/>
        <v>0</v>
      </c>
      <c r="BJ43" s="691"/>
    </row>
    <row r="44" spans="2:62" ht="19.5" thickBot="1">
      <c r="B44" s="692" t="s">
        <v>919</v>
      </c>
      <c r="C44" s="693"/>
      <c r="D44" s="694"/>
      <c r="E44" s="695">
        <f>SUM(E20:E43)</f>
        <v>0</v>
      </c>
      <c r="F44" s="695">
        <f t="shared" ref="F44:BJ44" si="17">SUM(F20:F43)</f>
        <v>0</v>
      </c>
      <c r="G44" s="695">
        <f t="shared" si="17"/>
        <v>0</v>
      </c>
      <c r="H44" s="695">
        <v>0</v>
      </c>
      <c r="I44" s="695">
        <v>0</v>
      </c>
      <c r="J44" s="695">
        <v>0</v>
      </c>
      <c r="K44" s="695">
        <v>0</v>
      </c>
      <c r="L44" s="695">
        <f t="shared" si="17"/>
        <v>0</v>
      </c>
      <c r="M44" s="695">
        <f t="shared" si="17"/>
        <v>0</v>
      </c>
      <c r="N44" s="695">
        <f t="shared" si="17"/>
        <v>0</v>
      </c>
      <c r="O44" s="695">
        <f t="shared" si="17"/>
        <v>0</v>
      </c>
      <c r="P44" s="695">
        <f t="shared" si="17"/>
        <v>0</v>
      </c>
      <c r="Q44" s="695">
        <f t="shared" si="17"/>
        <v>0</v>
      </c>
      <c r="R44" s="695">
        <f t="shared" si="17"/>
        <v>0</v>
      </c>
      <c r="S44" s="695">
        <f t="shared" si="17"/>
        <v>0</v>
      </c>
      <c r="T44" s="695">
        <f t="shared" si="17"/>
        <v>0</v>
      </c>
      <c r="U44" s="695">
        <f t="shared" si="17"/>
        <v>0</v>
      </c>
      <c r="V44" s="695">
        <f t="shared" si="17"/>
        <v>0</v>
      </c>
      <c r="W44" s="695">
        <f t="shared" si="17"/>
        <v>0</v>
      </c>
      <c r="X44" s="695">
        <f t="shared" si="17"/>
        <v>0</v>
      </c>
      <c r="Y44" s="695">
        <f t="shared" si="17"/>
        <v>0</v>
      </c>
      <c r="Z44" s="695">
        <f t="shared" si="17"/>
        <v>0</v>
      </c>
      <c r="AA44" s="695">
        <v>0</v>
      </c>
      <c r="AB44" s="695">
        <f t="shared" si="17"/>
        <v>0</v>
      </c>
      <c r="AC44" s="695">
        <v>0</v>
      </c>
      <c r="AD44" s="695">
        <f t="shared" si="17"/>
        <v>0</v>
      </c>
      <c r="AE44" s="695">
        <f t="shared" si="17"/>
        <v>0</v>
      </c>
      <c r="AF44" s="695">
        <f t="shared" si="17"/>
        <v>0</v>
      </c>
      <c r="AG44" s="695">
        <f t="shared" si="17"/>
        <v>0</v>
      </c>
      <c r="AH44" s="695">
        <f t="shared" si="17"/>
        <v>0</v>
      </c>
      <c r="AI44" s="695">
        <f t="shared" si="17"/>
        <v>0</v>
      </c>
      <c r="AJ44" s="695">
        <f t="shared" si="17"/>
        <v>0</v>
      </c>
      <c r="AK44" s="695">
        <f t="shared" si="17"/>
        <v>0</v>
      </c>
      <c r="AL44" s="695">
        <f t="shared" si="17"/>
        <v>0</v>
      </c>
      <c r="AM44" s="695">
        <f t="shared" si="17"/>
        <v>0</v>
      </c>
      <c r="AN44" s="695">
        <f t="shared" si="17"/>
        <v>0</v>
      </c>
      <c r="AO44" s="695">
        <f t="shared" si="17"/>
        <v>0</v>
      </c>
      <c r="AP44" s="695">
        <f t="shared" si="17"/>
        <v>0</v>
      </c>
      <c r="AQ44" s="695">
        <f t="shared" si="17"/>
        <v>0</v>
      </c>
      <c r="AR44" s="695">
        <f t="shared" si="17"/>
        <v>0</v>
      </c>
      <c r="AS44" s="695">
        <f t="shared" si="17"/>
        <v>0</v>
      </c>
      <c r="AT44" s="695">
        <f t="shared" si="17"/>
        <v>0</v>
      </c>
      <c r="AU44" s="695">
        <f t="shared" si="17"/>
        <v>0</v>
      </c>
      <c r="AV44" s="695">
        <f t="shared" si="17"/>
        <v>0</v>
      </c>
      <c r="AW44" s="695">
        <f t="shared" si="17"/>
        <v>0</v>
      </c>
      <c r="AX44" s="695">
        <f t="shared" si="17"/>
        <v>0</v>
      </c>
      <c r="AY44" s="695">
        <f t="shared" si="17"/>
        <v>0</v>
      </c>
      <c r="AZ44" s="695">
        <f t="shared" si="17"/>
        <v>0</v>
      </c>
      <c r="BA44" s="695">
        <f t="shared" si="17"/>
        <v>0</v>
      </c>
      <c r="BB44" s="695">
        <f t="shared" si="17"/>
        <v>0</v>
      </c>
      <c r="BC44" s="695">
        <f t="shared" si="17"/>
        <v>0</v>
      </c>
      <c r="BD44" s="695">
        <f t="shared" si="17"/>
        <v>0</v>
      </c>
      <c r="BE44" s="695">
        <f t="shared" si="17"/>
        <v>0</v>
      </c>
      <c r="BF44" s="695">
        <f t="shared" si="17"/>
        <v>0</v>
      </c>
      <c r="BG44" s="695">
        <f t="shared" si="17"/>
        <v>0</v>
      </c>
      <c r="BH44" s="695">
        <f t="shared" si="17"/>
        <v>0</v>
      </c>
      <c r="BI44" s="695">
        <f t="shared" si="17"/>
        <v>0</v>
      </c>
      <c r="BJ44" s="695">
        <f t="shared" si="17"/>
        <v>0</v>
      </c>
    </row>
    <row r="45" spans="2:62" ht="19.5" thickBot="1">
      <c r="B45" s="696"/>
      <c r="C45" s="697"/>
      <c r="D45" s="698"/>
      <c r="E45" s="699"/>
      <c r="F45" s="700"/>
      <c r="G45" s="700"/>
      <c r="H45" s="700"/>
      <c r="I45" s="700"/>
      <c r="J45" s="700"/>
      <c r="K45" s="700"/>
      <c r="L45" s="700"/>
      <c r="M45" s="700"/>
      <c r="N45" s="700"/>
      <c r="O45" s="700"/>
      <c r="P45" s="700"/>
      <c r="Q45" s="700"/>
      <c r="R45" s="700"/>
      <c r="S45" s="700"/>
      <c r="T45" s="700"/>
      <c r="U45" s="700"/>
      <c r="V45" s="700"/>
      <c r="W45" s="700"/>
      <c r="X45" s="700"/>
      <c r="Y45" s="700"/>
      <c r="Z45" s="700"/>
      <c r="AA45" s="700"/>
      <c r="AB45" s="700"/>
      <c r="AC45" s="700"/>
      <c r="AD45" s="700"/>
      <c r="AE45" s="700"/>
      <c r="AF45" s="700"/>
      <c r="AG45" s="700"/>
      <c r="AH45" s="700"/>
      <c r="AI45" s="700"/>
      <c r="AJ45" s="700"/>
      <c r="AK45" s="700"/>
      <c r="AL45" s="700"/>
      <c r="AM45" s="700"/>
      <c r="AN45" s="700"/>
      <c r="AO45" s="700"/>
      <c r="AP45" s="700"/>
      <c r="AQ45" s="700"/>
      <c r="AR45" s="700"/>
      <c r="AS45" s="700"/>
      <c r="AT45" s="700"/>
      <c r="AU45" s="700"/>
      <c r="AV45" s="700"/>
      <c r="AW45" s="700"/>
      <c r="AX45" s="700"/>
      <c r="AY45" s="700"/>
      <c r="AZ45" s="700"/>
      <c r="BA45" s="700"/>
      <c r="BB45" s="700"/>
      <c r="BC45" s="700"/>
      <c r="BD45" s="700"/>
      <c r="BE45" s="700"/>
      <c r="BF45" s="700"/>
      <c r="BG45" s="700"/>
      <c r="BH45" s="700"/>
      <c r="BI45" s="700"/>
      <c r="BJ45" s="701"/>
    </row>
    <row r="46" spans="2:62" ht="19.5" thickBot="1">
      <c r="B46" s="663" t="s">
        <v>920</v>
      </c>
      <c r="C46" s="664"/>
      <c r="D46" s="665"/>
      <c r="E46" s="666"/>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667"/>
      <c r="BB46" s="667"/>
      <c r="BC46" s="667"/>
      <c r="BD46" s="667"/>
      <c r="BE46" s="667"/>
      <c r="BF46" s="667"/>
      <c r="BG46" s="667"/>
      <c r="BH46" s="667"/>
      <c r="BI46" s="667"/>
      <c r="BJ46" s="668"/>
    </row>
    <row r="47" spans="2:62">
      <c r="B47" s="702" t="s">
        <v>208</v>
      </c>
      <c r="C47" s="703"/>
      <c r="D47" s="671"/>
      <c r="E47" s="672"/>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4"/>
    </row>
    <row r="48" spans="2:62">
      <c r="B48" s="704" t="s">
        <v>921</v>
      </c>
      <c r="C48" s="705"/>
      <c r="D48" s="677"/>
      <c r="E48" s="684"/>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0"/>
      <c r="AR48" s="680"/>
      <c r="AS48" s="680"/>
      <c r="AT48" s="680"/>
      <c r="AU48" s="680"/>
      <c r="AV48" s="680"/>
      <c r="AW48" s="680"/>
      <c r="AX48" s="680"/>
      <c r="AY48" s="680"/>
      <c r="AZ48" s="680"/>
      <c r="BA48" s="680"/>
      <c r="BB48" s="680"/>
      <c r="BC48" s="680"/>
      <c r="BD48" s="680"/>
      <c r="BE48" s="680"/>
      <c r="BF48" s="680"/>
      <c r="BG48" s="680"/>
      <c r="BH48" s="680"/>
      <c r="BI48" s="680"/>
      <c r="BJ48" s="681"/>
    </row>
    <row r="49" spans="2:62">
      <c r="B49" s="675"/>
      <c r="C49" s="676" t="s">
        <v>922</v>
      </c>
      <c r="D49" s="677" t="s">
        <v>923</v>
      </c>
      <c r="E49" s="706">
        <f t="shared" ref="E49:E50" si="18">T49</f>
        <v>0</v>
      </c>
      <c r="F49" s="707"/>
      <c r="G49" s="680">
        <f>E49+F49</f>
        <v>0</v>
      </c>
      <c r="H49" s="679"/>
      <c r="I49" s="679"/>
      <c r="J49" s="679"/>
      <c r="K49" s="679"/>
      <c r="L49" s="679"/>
      <c r="M49" s="679"/>
      <c r="N49" s="679"/>
      <c r="O49" s="679"/>
      <c r="P49" s="679"/>
      <c r="Q49" s="679"/>
      <c r="R49" s="679"/>
      <c r="S49" s="679"/>
      <c r="T49" s="673">
        <f>SUM(H49:S49)</f>
        <v>0</v>
      </c>
      <c r="U49" s="679"/>
      <c r="V49" s="679"/>
      <c r="W49" s="679"/>
      <c r="X49" s="680">
        <f>(T49+U49)-V49+W49</f>
        <v>0</v>
      </c>
      <c r="Y49" s="679"/>
      <c r="Z49" s="679"/>
      <c r="AA49" s="679"/>
      <c r="AB49" s="680">
        <f>SUM(Y49:AA49)</f>
        <v>0</v>
      </c>
      <c r="AC49" s="679"/>
      <c r="AD49" s="679"/>
      <c r="AE49" s="679"/>
      <c r="AF49" s="680">
        <f>SUM(AC49:AE49)</f>
        <v>0</v>
      </c>
      <c r="AG49" s="679"/>
      <c r="AH49" s="679"/>
      <c r="AI49" s="679"/>
      <c r="AJ49" s="680">
        <f>SUM(AG49:AI49)</f>
        <v>0</v>
      </c>
      <c r="AK49" s="679"/>
      <c r="AL49" s="679"/>
      <c r="AM49" s="679"/>
      <c r="AN49" s="680">
        <f>SUM(AK49:AM49)</f>
        <v>0</v>
      </c>
      <c r="AO49" s="680">
        <f>AB49+AF49+AJ49+AN49</f>
        <v>0</v>
      </c>
      <c r="AP49" s="679"/>
      <c r="AQ49" s="679"/>
      <c r="AR49" s="679"/>
      <c r="AS49" s="680">
        <f>SUM(AP49:AR49)</f>
        <v>0</v>
      </c>
      <c r="AT49" s="679"/>
      <c r="AU49" s="679"/>
      <c r="AV49" s="679"/>
      <c r="AW49" s="680">
        <f>SUM(AT49:AV49)</f>
        <v>0</v>
      </c>
      <c r="AX49" s="679"/>
      <c r="AY49" s="679"/>
      <c r="AZ49" s="679"/>
      <c r="BA49" s="680">
        <f>SUM(AX49:AZ49)</f>
        <v>0</v>
      </c>
      <c r="BB49" s="679"/>
      <c r="BC49" s="679"/>
      <c r="BD49" s="679"/>
      <c r="BE49" s="680">
        <f>SUM(BB49:BD49)</f>
        <v>0</v>
      </c>
      <c r="BF49" s="680">
        <f>AS49+AW49+BA49+BE49</f>
        <v>0</v>
      </c>
      <c r="BG49" s="680">
        <f>G49-X49</f>
        <v>0</v>
      </c>
      <c r="BH49" s="680">
        <f>X49-AO49</f>
        <v>0</v>
      </c>
      <c r="BI49" s="680">
        <f>AO49-BF49</f>
        <v>0</v>
      </c>
      <c r="BJ49" s="681"/>
    </row>
    <row r="50" spans="2:62">
      <c r="B50" s="675"/>
      <c r="C50" s="676" t="s">
        <v>924</v>
      </c>
      <c r="D50" s="677" t="s">
        <v>925</v>
      </c>
      <c r="E50" s="706">
        <f t="shared" si="18"/>
        <v>0</v>
      </c>
      <c r="F50" s="707"/>
      <c r="G50" s="680">
        <f t="shared" ref="G50:G113" si="19">E50+F50</f>
        <v>0</v>
      </c>
      <c r="H50" s="679"/>
      <c r="I50" s="679"/>
      <c r="J50" s="679"/>
      <c r="K50" s="679"/>
      <c r="L50" s="679"/>
      <c r="M50" s="679"/>
      <c r="N50" s="679"/>
      <c r="O50" s="679"/>
      <c r="P50" s="679"/>
      <c r="Q50" s="679"/>
      <c r="R50" s="679"/>
      <c r="S50" s="679"/>
      <c r="T50" s="673">
        <f t="shared" ref="T50:T113" si="20">SUM(H50:S50)</f>
        <v>0</v>
      </c>
      <c r="U50" s="679"/>
      <c r="V50" s="679"/>
      <c r="W50" s="679"/>
      <c r="X50" s="680">
        <f t="shared" ref="X50:X113" si="21">(T50+U50)-V50+W50</f>
        <v>0</v>
      </c>
      <c r="Y50" s="679"/>
      <c r="Z50" s="679"/>
      <c r="AA50" s="679"/>
      <c r="AB50" s="680">
        <f t="shared" ref="AB50:AB113" si="22">SUM(Y50:AA50)</f>
        <v>0</v>
      </c>
      <c r="AC50" s="679"/>
      <c r="AD50" s="679"/>
      <c r="AE50" s="679"/>
      <c r="AF50" s="680">
        <f t="shared" ref="AF50:AF113" si="23">SUM(AC50:AE50)</f>
        <v>0</v>
      </c>
      <c r="AG50" s="679"/>
      <c r="AH50" s="679"/>
      <c r="AI50" s="679"/>
      <c r="AJ50" s="680">
        <f t="shared" ref="AJ50:AJ113" si="24">SUM(AG50:AI50)</f>
        <v>0</v>
      </c>
      <c r="AK50" s="679"/>
      <c r="AL50" s="679"/>
      <c r="AM50" s="679"/>
      <c r="AN50" s="680">
        <f t="shared" ref="AN50:AN113" si="25">SUM(AK50:AM50)</f>
        <v>0</v>
      </c>
      <c r="AO50" s="680">
        <f t="shared" ref="AO50:AO113" si="26">AB50+AF50+AJ50+AN50</f>
        <v>0</v>
      </c>
      <c r="AP50" s="679"/>
      <c r="AQ50" s="679"/>
      <c r="AR50" s="679"/>
      <c r="AS50" s="680">
        <f t="shared" ref="AS50:AS113" si="27">SUM(AP50:AR50)</f>
        <v>0</v>
      </c>
      <c r="AT50" s="679"/>
      <c r="AU50" s="679"/>
      <c r="AV50" s="679"/>
      <c r="AW50" s="680">
        <f t="shared" ref="AW50:AW113" si="28">SUM(AT50:AV50)</f>
        <v>0</v>
      </c>
      <c r="AX50" s="679"/>
      <c r="AY50" s="679"/>
      <c r="AZ50" s="679"/>
      <c r="BA50" s="680">
        <f t="shared" ref="BA50:BA113" si="29">SUM(AX50:AZ50)</f>
        <v>0</v>
      </c>
      <c r="BB50" s="679"/>
      <c r="BC50" s="679"/>
      <c r="BD50" s="679"/>
      <c r="BE50" s="680">
        <f t="shared" ref="BE50:BE113" si="30">SUM(BB50:BD50)</f>
        <v>0</v>
      </c>
      <c r="BF50" s="680">
        <f t="shared" ref="BF50:BF113" si="31">AS50+AW50+BA50+BE50</f>
        <v>0</v>
      </c>
      <c r="BG50" s="680">
        <f t="shared" ref="BG50:BG113" si="32">G50-X50</f>
        <v>0</v>
      </c>
      <c r="BH50" s="680">
        <f t="shared" ref="BH50:BH113" si="33">X50-AO50</f>
        <v>0</v>
      </c>
      <c r="BI50" s="680">
        <f t="shared" ref="BI50:BI113" si="34">AO50-BF50</f>
        <v>0</v>
      </c>
      <c r="BJ50" s="681"/>
    </row>
    <row r="51" spans="2:62" s="611" customFormat="1">
      <c r="B51" s="685" t="s">
        <v>926</v>
      </c>
      <c r="C51" s="676"/>
      <c r="D51" s="677"/>
      <c r="E51" s="706"/>
      <c r="F51" s="707"/>
      <c r="G51" s="680">
        <f t="shared" si="19"/>
        <v>0</v>
      </c>
      <c r="H51" s="679"/>
      <c r="I51" s="679"/>
      <c r="J51" s="679"/>
      <c r="K51" s="679"/>
      <c r="L51" s="679"/>
      <c r="M51" s="679"/>
      <c r="N51" s="679"/>
      <c r="O51" s="679"/>
      <c r="P51" s="679"/>
      <c r="Q51" s="679"/>
      <c r="R51" s="679"/>
      <c r="S51" s="679"/>
      <c r="T51" s="673">
        <f t="shared" si="20"/>
        <v>0</v>
      </c>
      <c r="U51" s="679"/>
      <c r="V51" s="679"/>
      <c r="W51" s="679"/>
      <c r="X51" s="680">
        <f t="shared" si="21"/>
        <v>0</v>
      </c>
      <c r="Y51" s="679"/>
      <c r="Z51" s="679"/>
      <c r="AA51" s="679"/>
      <c r="AB51" s="680">
        <f t="shared" si="22"/>
        <v>0</v>
      </c>
      <c r="AC51" s="679"/>
      <c r="AD51" s="679"/>
      <c r="AE51" s="679"/>
      <c r="AF51" s="680">
        <f t="shared" si="23"/>
        <v>0</v>
      </c>
      <c r="AG51" s="679"/>
      <c r="AH51" s="679"/>
      <c r="AI51" s="679"/>
      <c r="AJ51" s="680">
        <f t="shared" si="24"/>
        <v>0</v>
      </c>
      <c r="AK51" s="679"/>
      <c r="AL51" s="679"/>
      <c r="AM51" s="679"/>
      <c r="AN51" s="680">
        <f t="shared" si="25"/>
        <v>0</v>
      </c>
      <c r="AO51" s="680">
        <f t="shared" si="26"/>
        <v>0</v>
      </c>
      <c r="AP51" s="679"/>
      <c r="AQ51" s="679"/>
      <c r="AR51" s="679"/>
      <c r="AS51" s="680">
        <f t="shared" si="27"/>
        <v>0</v>
      </c>
      <c r="AT51" s="679"/>
      <c r="AU51" s="679"/>
      <c r="AV51" s="679"/>
      <c r="AW51" s="680">
        <f t="shared" si="28"/>
        <v>0</v>
      </c>
      <c r="AX51" s="679"/>
      <c r="AY51" s="679"/>
      <c r="AZ51" s="679"/>
      <c r="BA51" s="680">
        <f t="shared" si="29"/>
        <v>0</v>
      </c>
      <c r="BB51" s="679"/>
      <c r="BC51" s="679"/>
      <c r="BD51" s="679"/>
      <c r="BE51" s="680">
        <f t="shared" si="30"/>
        <v>0</v>
      </c>
      <c r="BF51" s="680">
        <f t="shared" si="31"/>
        <v>0</v>
      </c>
      <c r="BG51" s="680">
        <f t="shared" si="32"/>
        <v>0</v>
      </c>
      <c r="BH51" s="680">
        <f t="shared" si="33"/>
        <v>0</v>
      </c>
      <c r="BI51" s="680">
        <f t="shared" si="34"/>
        <v>0</v>
      </c>
      <c r="BJ51" s="681"/>
    </row>
    <row r="52" spans="2:62" s="611" customFormat="1">
      <c r="B52" s="675"/>
      <c r="C52" s="676" t="s">
        <v>218</v>
      </c>
      <c r="D52" s="677" t="s">
        <v>927</v>
      </c>
      <c r="E52" s="706">
        <f t="shared" ref="E52:E53" si="35">T52</f>
        <v>0</v>
      </c>
      <c r="F52" s="707"/>
      <c r="G52" s="680">
        <f t="shared" si="19"/>
        <v>0</v>
      </c>
      <c r="H52" s="679"/>
      <c r="I52" s="679"/>
      <c r="J52" s="679"/>
      <c r="K52" s="679"/>
      <c r="L52" s="679"/>
      <c r="M52" s="679"/>
      <c r="N52" s="679"/>
      <c r="O52" s="679"/>
      <c r="P52" s="679"/>
      <c r="Q52" s="679"/>
      <c r="R52" s="679"/>
      <c r="S52" s="679"/>
      <c r="T52" s="673">
        <f t="shared" si="20"/>
        <v>0</v>
      </c>
      <c r="U52" s="679"/>
      <c r="V52" s="679"/>
      <c r="W52" s="679"/>
      <c r="X52" s="680">
        <f t="shared" si="21"/>
        <v>0</v>
      </c>
      <c r="Y52" s="679"/>
      <c r="Z52" s="679"/>
      <c r="AA52" s="679"/>
      <c r="AB52" s="680">
        <f t="shared" si="22"/>
        <v>0</v>
      </c>
      <c r="AC52" s="679"/>
      <c r="AD52" s="679"/>
      <c r="AE52" s="679"/>
      <c r="AF52" s="680">
        <f t="shared" si="23"/>
        <v>0</v>
      </c>
      <c r="AG52" s="679"/>
      <c r="AH52" s="679"/>
      <c r="AI52" s="679"/>
      <c r="AJ52" s="680">
        <f t="shared" si="24"/>
        <v>0</v>
      </c>
      <c r="AK52" s="679"/>
      <c r="AL52" s="679"/>
      <c r="AM52" s="679"/>
      <c r="AN52" s="680">
        <f t="shared" si="25"/>
        <v>0</v>
      </c>
      <c r="AO52" s="680">
        <f t="shared" si="26"/>
        <v>0</v>
      </c>
      <c r="AP52" s="679"/>
      <c r="AQ52" s="679"/>
      <c r="AR52" s="679"/>
      <c r="AS52" s="680">
        <f t="shared" si="27"/>
        <v>0</v>
      </c>
      <c r="AT52" s="679"/>
      <c r="AU52" s="679"/>
      <c r="AV52" s="679"/>
      <c r="AW52" s="680">
        <f t="shared" si="28"/>
        <v>0</v>
      </c>
      <c r="AX52" s="679"/>
      <c r="AY52" s="679"/>
      <c r="AZ52" s="679"/>
      <c r="BA52" s="680">
        <f t="shared" si="29"/>
        <v>0</v>
      </c>
      <c r="BB52" s="679"/>
      <c r="BC52" s="679"/>
      <c r="BD52" s="679"/>
      <c r="BE52" s="680">
        <f t="shared" si="30"/>
        <v>0</v>
      </c>
      <c r="BF52" s="680">
        <f t="shared" si="31"/>
        <v>0</v>
      </c>
      <c r="BG52" s="680">
        <f t="shared" si="32"/>
        <v>0</v>
      </c>
      <c r="BH52" s="680">
        <f t="shared" si="33"/>
        <v>0</v>
      </c>
      <c r="BI52" s="680">
        <f t="shared" si="34"/>
        <v>0</v>
      </c>
      <c r="BJ52" s="681"/>
    </row>
    <row r="53" spans="2:62" s="611" customFormat="1">
      <c r="B53" s="675"/>
      <c r="C53" s="676" t="s">
        <v>220</v>
      </c>
      <c r="D53" s="677" t="s">
        <v>928</v>
      </c>
      <c r="E53" s="706">
        <f t="shared" si="35"/>
        <v>0</v>
      </c>
      <c r="F53" s="707"/>
      <c r="G53" s="680">
        <f t="shared" si="19"/>
        <v>0</v>
      </c>
      <c r="H53" s="679"/>
      <c r="I53" s="679"/>
      <c r="J53" s="679"/>
      <c r="K53" s="679"/>
      <c r="L53" s="679"/>
      <c r="M53" s="679"/>
      <c r="N53" s="679"/>
      <c r="O53" s="679"/>
      <c r="P53" s="679"/>
      <c r="Q53" s="679"/>
      <c r="R53" s="679"/>
      <c r="S53" s="679"/>
      <c r="T53" s="673">
        <f t="shared" si="20"/>
        <v>0</v>
      </c>
      <c r="U53" s="679"/>
      <c r="V53" s="679"/>
      <c r="W53" s="679"/>
      <c r="X53" s="680">
        <f t="shared" si="21"/>
        <v>0</v>
      </c>
      <c r="Y53" s="679"/>
      <c r="Z53" s="679"/>
      <c r="AA53" s="679"/>
      <c r="AB53" s="680">
        <f t="shared" si="22"/>
        <v>0</v>
      </c>
      <c r="AC53" s="679"/>
      <c r="AD53" s="679"/>
      <c r="AE53" s="679"/>
      <c r="AF53" s="680">
        <f t="shared" si="23"/>
        <v>0</v>
      </c>
      <c r="AG53" s="679"/>
      <c r="AH53" s="679"/>
      <c r="AI53" s="679"/>
      <c r="AJ53" s="680">
        <f t="shared" si="24"/>
        <v>0</v>
      </c>
      <c r="AK53" s="679"/>
      <c r="AL53" s="679"/>
      <c r="AM53" s="679"/>
      <c r="AN53" s="680">
        <f t="shared" si="25"/>
        <v>0</v>
      </c>
      <c r="AO53" s="680">
        <f t="shared" si="26"/>
        <v>0</v>
      </c>
      <c r="AP53" s="679"/>
      <c r="AQ53" s="679"/>
      <c r="AR53" s="679"/>
      <c r="AS53" s="680">
        <f t="shared" si="27"/>
        <v>0</v>
      </c>
      <c r="AT53" s="679"/>
      <c r="AU53" s="679"/>
      <c r="AV53" s="679"/>
      <c r="AW53" s="680">
        <f t="shared" si="28"/>
        <v>0</v>
      </c>
      <c r="AX53" s="679"/>
      <c r="AY53" s="679"/>
      <c r="AZ53" s="679"/>
      <c r="BA53" s="680">
        <f t="shared" si="29"/>
        <v>0</v>
      </c>
      <c r="BB53" s="679"/>
      <c r="BC53" s="679"/>
      <c r="BD53" s="679"/>
      <c r="BE53" s="680">
        <f t="shared" si="30"/>
        <v>0</v>
      </c>
      <c r="BF53" s="680">
        <f t="shared" si="31"/>
        <v>0</v>
      </c>
      <c r="BG53" s="680">
        <f t="shared" si="32"/>
        <v>0</v>
      </c>
      <c r="BH53" s="680">
        <f t="shared" si="33"/>
        <v>0</v>
      </c>
      <c r="BI53" s="680">
        <f t="shared" si="34"/>
        <v>0</v>
      </c>
      <c r="BJ53" s="681"/>
    </row>
    <row r="54" spans="2:62" s="611" customFormat="1">
      <c r="B54" s="685" t="s">
        <v>929</v>
      </c>
      <c r="C54" s="676"/>
      <c r="D54" s="677"/>
      <c r="E54" s="708"/>
      <c r="F54" s="709"/>
      <c r="G54" s="680"/>
      <c r="H54" s="680"/>
      <c r="I54" s="680"/>
      <c r="J54" s="680"/>
      <c r="K54" s="680"/>
      <c r="L54" s="680"/>
      <c r="M54" s="680"/>
      <c r="N54" s="680"/>
      <c r="O54" s="680"/>
      <c r="P54" s="680"/>
      <c r="Q54" s="680"/>
      <c r="R54" s="680"/>
      <c r="S54" s="680"/>
      <c r="T54" s="673"/>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1"/>
    </row>
    <row r="55" spans="2:62" s="611" customFormat="1">
      <c r="B55" s="675"/>
      <c r="C55" s="676" t="s">
        <v>930</v>
      </c>
      <c r="D55" s="677" t="s">
        <v>931</v>
      </c>
      <c r="E55" s="706">
        <f t="shared" ref="E55:E58" si="36">T55</f>
        <v>0</v>
      </c>
      <c r="F55" s="707"/>
      <c r="G55" s="680">
        <f t="shared" si="19"/>
        <v>0</v>
      </c>
      <c r="H55" s="679"/>
      <c r="I55" s="679"/>
      <c r="J55" s="679"/>
      <c r="K55" s="679"/>
      <c r="L55" s="679"/>
      <c r="M55" s="679"/>
      <c r="N55" s="679"/>
      <c r="O55" s="679"/>
      <c r="P55" s="679"/>
      <c r="Q55" s="679"/>
      <c r="R55" s="679"/>
      <c r="S55" s="679"/>
      <c r="T55" s="673">
        <f t="shared" si="20"/>
        <v>0</v>
      </c>
      <c r="U55" s="679"/>
      <c r="V55" s="679"/>
      <c r="W55" s="679"/>
      <c r="X55" s="680">
        <f t="shared" si="21"/>
        <v>0</v>
      </c>
      <c r="Y55" s="679"/>
      <c r="Z55" s="679"/>
      <c r="AA55" s="679"/>
      <c r="AB55" s="680">
        <f t="shared" si="22"/>
        <v>0</v>
      </c>
      <c r="AC55" s="679"/>
      <c r="AD55" s="679"/>
      <c r="AE55" s="679"/>
      <c r="AF55" s="680">
        <f t="shared" si="23"/>
        <v>0</v>
      </c>
      <c r="AG55" s="679"/>
      <c r="AH55" s="679"/>
      <c r="AI55" s="679"/>
      <c r="AJ55" s="680">
        <f t="shared" si="24"/>
        <v>0</v>
      </c>
      <c r="AK55" s="679"/>
      <c r="AL55" s="679"/>
      <c r="AM55" s="679"/>
      <c r="AN55" s="680">
        <f t="shared" si="25"/>
        <v>0</v>
      </c>
      <c r="AO55" s="680">
        <f t="shared" si="26"/>
        <v>0</v>
      </c>
      <c r="AP55" s="679"/>
      <c r="AQ55" s="679"/>
      <c r="AR55" s="679"/>
      <c r="AS55" s="680">
        <f t="shared" si="27"/>
        <v>0</v>
      </c>
      <c r="AT55" s="679"/>
      <c r="AU55" s="679"/>
      <c r="AV55" s="679"/>
      <c r="AW55" s="680">
        <f t="shared" si="28"/>
        <v>0</v>
      </c>
      <c r="AX55" s="679"/>
      <c r="AY55" s="679"/>
      <c r="AZ55" s="679"/>
      <c r="BA55" s="680">
        <f t="shared" si="29"/>
        <v>0</v>
      </c>
      <c r="BB55" s="679"/>
      <c r="BC55" s="679"/>
      <c r="BD55" s="679"/>
      <c r="BE55" s="680">
        <f t="shared" si="30"/>
        <v>0</v>
      </c>
      <c r="BF55" s="680">
        <f t="shared" si="31"/>
        <v>0</v>
      </c>
      <c r="BG55" s="680">
        <f t="shared" si="32"/>
        <v>0</v>
      </c>
      <c r="BH55" s="680">
        <f t="shared" si="33"/>
        <v>0</v>
      </c>
      <c r="BI55" s="680">
        <f t="shared" si="34"/>
        <v>0</v>
      </c>
      <c r="BJ55" s="681"/>
    </row>
    <row r="56" spans="2:62" s="611" customFormat="1">
      <c r="B56" s="675"/>
      <c r="C56" s="676" t="s">
        <v>226</v>
      </c>
      <c r="D56" s="677" t="s">
        <v>932</v>
      </c>
      <c r="E56" s="706">
        <f t="shared" si="36"/>
        <v>0</v>
      </c>
      <c r="F56" s="707"/>
      <c r="G56" s="680">
        <f t="shared" si="19"/>
        <v>0</v>
      </c>
      <c r="H56" s="679"/>
      <c r="I56" s="679"/>
      <c r="J56" s="679"/>
      <c r="K56" s="679"/>
      <c r="L56" s="679"/>
      <c r="M56" s="679"/>
      <c r="N56" s="679"/>
      <c r="O56" s="679"/>
      <c r="P56" s="679"/>
      <c r="Q56" s="679"/>
      <c r="R56" s="679"/>
      <c r="S56" s="679"/>
      <c r="T56" s="673">
        <f t="shared" si="20"/>
        <v>0</v>
      </c>
      <c r="U56" s="679"/>
      <c r="V56" s="679"/>
      <c r="W56" s="679"/>
      <c r="X56" s="680">
        <f t="shared" si="21"/>
        <v>0</v>
      </c>
      <c r="Y56" s="679"/>
      <c r="Z56" s="679"/>
      <c r="AA56" s="679"/>
      <c r="AB56" s="680">
        <f t="shared" si="22"/>
        <v>0</v>
      </c>
      <c r="AC56" s="679"/>
      <c r="AD56" s="679"/>
      <c r="AE56" s="679"/>
      <c r="AF56" s="680">
        <f t="shared" si="23"/>
        <v>0</v>
      </c>
      <c r="AG56" s="679"/>
      <c r="AH56" s="679"/>
      <c r="AI56" s="679"/>
      <c r="AJ56" s="680">
        <f t="shared" si="24"/>
        <v>0</v>
      </c>
      <c r="AK56" s="679"/>
      <c r="AL56" s="679"/>
      <c r="AM56" s="679"/>
      <c r="AN56" s="680">
        <f t="shared" si="25"/>
        <v>0</v>
      </c>
      <c r="AO56" s="680">
        <f t="shared" si="26"/>
        <v>0</v>
      </c>
      <c r="AP56" s="679"/>
      <c r="AQ56" s="679"/>
      <c r="AR56" s="679"/>
      <c r="AS56" s="680">
        <f t="shared" si="27"/>
        <v>0</v>
      </c>
      <c r="AT56" s="679"/>
      <c r="AU56" s="679"/>
      <c r="AV56" s="679"/>
      <c r="AW56" s="680">
        <f t="shared" si="28"/>
        <v>0</v>
      </c>
      <c r="AX56" s="679"/>
      <c r="AY56" s="679"/>
      <c r="AZ56" s="679"/>
      <c r="BA56" s="680">
        <f t="shared" si="29"/>
        <v>0</v>
      </c>
      <c r="BB56" s="679"/>
      <c r="BC56" s="679"/>
      <c r="BD56" s="679"/>
      <c r="BE56" s="680">
        <f t="shared" si="30"/>
        <v>0</v>
      </c>
      <c r="BF56" s="680">
        <f t="shared" si="31"/>
        <v>0</v>
      </c>
      <c r="BG56" s="680">
        <f t="shared" si="32"/>
        <v>0</v>
      </c>
      <c r="BH56" s="680">
        <f t="shared" si="33"/>
        <v>0</v>
      </c>
      <c r="BI56" s="680">
        <f t="shared" si="34"/>
        <v>0</v>
      </c>
      <c r="BJ56" s="681"/>
    </row>
    <row r="57" spans="2:62" s="611" customFormat="1">
      <c r="B57" s="675"/>
      <c r="C57" s="676" t="s">
        <v>240</v>
      </c>
      <c r="D57" s="677" t="s">
        <v>933</v>
      </c>
      <c r="E57" s="706">
        <f t="shared" si="36"/>
        <v>0</v>
      </c>
      <c r="F57" s="707"/>
      <c r="G57" s="680">
        <f t="shared" si="19"/>
        <v>0</v>
      </c>
      <c r="H57" s="679"/>
      <c r="I57" s="679"/>
      <c r="J57" s="679"/>
      <c r="K57" s="679"/>
      <c r="L57" s="679"/>
      <c r="M57" s="679"/>
      <c r="N57" s="679"/>
      <c r="O57" s="679"/>
      <c r="P57" s="679"/>
      <c r="Q57" s="679"/>
      <c r="R57" s="679"/>
      <c r="S57" s="679"/>
      <c r="T57" s="673">
        <f t="shared" si="20"/>
        <v>0</v>
      </c>
      <c r="U57" s="679"/>
      <c r="V57" s="679"/>
      <c r="W57" s="679"/>
      <c r="X57" s="680">
        <f t="shared" si="21"/>
        <v>0</v>
      </c>
      <c r="Y57" s="679"/>
      <c r="Z57" s="679"/>
      <c r="AA57" s="679"/>
      <c r="AB57" s="680">
        <f t="shared" si="22"/>
        <v>0</v>
      </c>
      <c r="AC57" s="679"/>
      <c r="AD57" s="679"/>
      <c r="AE57" s="679"/>
      <c r="AF57" s="680">
        <f t="shared" si="23"/>
        <v>0</v>
      </c>
      <c r="AG57" s="679"/>
      <c r="AH57" s="679"/>
      <c r="AI57" s="679"/>
      <c r="AJ57" s="680">
        <f t="shared" si="24"/>
        <v>0</v>
      </c>
      <c r="AK57" s="679"/>
      <c r="AL57" s="679"/>
      <c r="AM57" s="679"/>
      <c r="AN57" s="680">
        <f t="shared" si="25"/>
        <v>0</v>
      </c>
      <c r="AO57" s="680">
        <f t="shared" si="26"/>
        <v>0</v>
      </c>
      <c r="AP57" s="679"/>
      <c r="AQ57" s="679"/>
      <c r="AR57" s="679"/>
      <c r="AS57" s="680">
        <f t="shared" si="27"/>
        <v>0</v>
      </c>
      <c r="AT57" s="679"/>
      <c r="AU57" s="679"/>
      <c r="AV57" s="679"/>
      <c r="AW57" s="680">
        <f t="shared" si="28"/>
        <v>0</v>
      </c>
      <c r="AX57" s="679"/>
      <c r="AY57" s="679"/>
      <c r="AZ57" s="679"/>
      <c r="BA57" s="680">
        <f t="shared" si="29"/>
        <v>0</v>
      </c>
      <c r="BB57" s="679"/>
      <c r="BC57" s="679"/>
      <c r="BD57" s="679"/>
      <c r="BE57" s="680">
        <f t="shared" si="30"/>
        <v>0</v>
      </c>
      <c r="BF57" s="680">
        <f t="shared" si="31"/>
        <v>0</v>
      </c>
      <c r="BG57" s="680">
        <f t="shared" si="32"/>
        <v>0</v>
      </c>
      <c r="BH57" s="680">
        <f t="shared" si="33"/>
        <v>0</v>
      </c>
      <c r="BI57" s="680">
        <f t="shared" si="34"/>
        <v>0</v>
      </c>
      <c r="BJ57" s="681"/>
    </row>
    <row r="58" spans="2:62" s="611" customFormat="1">
      <c r="B58" s="675"/>
      <c r="C58" s="676" t="s">
        <v>242</v>
      </c>
      <c r="D58" s="677" t="s">
        <v>934</v>
      </c>
      <c r="E58" s="706">
        <f t="shared" si="36"/>
        <v>0</v>
      </c>
      <c r="F58" s="707"/>
      <c r="G58" s="680">
        <f t="shared" si="19"/>
        <v>0</v>
      </c>
      <c r="H58" s="679"/>
      <c r="I58" s="679"/>
      <c r="J58" s="679"/>
      <c r="K58" s="679"/>
      <c r="L58" s="679"/>
      <c r="M58" s="679"/>
      <c r="N58" s="679"/>
      <c r="O58" s="679"/>
      <c r="P58" s="679"/>
      <c r="Q58" s="679"/>
      <c r="R58" s="679"/>
      <c r="S58" s="679"/>
      <c r="T58" s="673">
        <f t="shared" si="20"/>
        <v>0</v>
      </c>
      <c r="U58" s="679"/>
      <c r="V58" s="679"/>
      <c r="W58" s="679"/>
      <c r="X58" s="680">
        <f t="shared" si="21"/>
        <v>0</v>
      </c>
      <c r="Y58" s="679"/>
      <c r="Z58" s="679"/>
      <c r="AA58" s="679"/>
      <c r="AB58" s="680">
        <f t="shared" si="22"/>
        <v>0</v>
      </c>
      <c r="AC58" s="679"/>
      <c r="AD58" s="679"/>
      <c r="AE58" s="679"/>
      <c r="AF58" s="680">
        <f t="shared" si="23"/>
        <v>0</v>
      </c>
      <c r="AG58" s="679"/>
      <c r="AH58" s="679"/>
      <c r="AI58" s="679"/>
      <c r="AJ58" s="680">
        <f t="shared" si="24"/>
        <v>0</v>
      </c>
      <c r="AK58" s="679"/>
      <c r="AL58" s="679"/>
      <c r="AM58" s="679"/>
      <c r="AN58" s="680">
        <f t="shared" si="25"/>
        <v>0</v>
      </c>
      <c r="AO58" s="680">
        <f t="shared" si="26"/>
        <v>0</v>
      </c>
      <c r="AP58" s="679"/>
      <c r="AQ58" s="679"/>
      <c r="AR58" s="679"/>
      <c r="AS58" s="680">
        <f t="shared" si="27"/>
        <v>0</v>
      </c>
      <c r="AT58" s="679"/>
      <c r="AU58" s="679"/>
      <c r="AV58" s="679"/>
      <c r="AW58" s="680">
        <f t="shared" si="28"/>
        <v>0</v>
      </c>
      <c r="AX58" s="679"/>
      <c r="AY58" s="679"/>
      <c r="AZ58" s="679"/>
      <c r="BA58" s="680">
        <f t="shared" si="29"/>
        <v>0</v>
      </c>
      <c r="BB58" s="679"/>
      <c r="BC58" s="679"/>
      <c r="BD58" s="679"/>
      <c r="BE58" s="680">
        <f t="shared" si="30"/>
        <v>0</v>
      </c>
      <c r="BF58" s="680">
        <f t="shared" si="31"/>
        <v>0</v>
      </c>
      <c r="BG58" s="680">
        <f t="shared" si="32"/>
        <v>0</v>
      </c>
      <c r="BH58" s="680">
        <f t="shared" si="33"/>
        <v>0</v>
      </c>
      <c r="BI58" s="680">
        <f t="shared" si="34"/>
        <v>0</v>
      </c>
      <c r="BJ58" s="681"/>
    </row>
    <row r="59" spans="2:62" s="611" customFormat="1">
      <c r="B59" s="675" t="s">
        <v>935</v>
      </c>
      <c r="C59" s="676"/>
      <c r="D59" s="677"/>
      <c r="E59" s="708"/>
      <c r="F59" s="709"/>
      <c r="G59" s="680"/>
      <c r="H59" s="680"/>
      <c r="I59" s="680"/>
      <c r="J59" s="680"/>
      <c r="K59" s="680"/>
      <c r="L59" s="680"/>
      <c r="M59" s="680"/>
      <c r="N59" s="680"/>
      <c r="O59" s="680"/>
      <c r="P59" s="680"/>
      <c r="Q59" s="680"/>
      <c r="R59" s="680"/>
      <c r="S59" s="680"/>
      <c r="T59" s="673"/>
      <c r="U59" s="680"/>
      <c r="V59" s="680"/>
      <c r="W59" s="680"/>
      <c r="X59" s="680"/>
      <c r="Y59" s="680"/>
      <c r="Z59" s="680"/>
      <c r="AA59" s="680"/>
      <c r="AB59" s="680"/>
      <c r="AC59" s="680"/>
      <c r="AD59" s="680"/>
      <c r="AE59" s="680"/>
      <c r="AF59" s="680"/>
      <c r="AG59" s="680"/>
      <c r="AH59" s="680"/>
      <c r="AI59" s="680"/>
      <c r="AJ59" s="680"/>
      <c r="AK59" s="680"/>
      <c r="AL59" s="680"/>
      <c r="AM59" s="680"/>
      <c r="AN59" s="680"/>
      <c r="AO59" s="680"/>
      <c r="AP59" s="680"/>
      <c r="AQ59" s="680"/>
      <c r="AR59" s="680"/>
      <c r="AS59" s="680"/>
      <c r="AT59" s="680"/>
      <c r="AU59" s="680"/>
      <c r="AV59" s="680"/>
      <c r="AW59" s="680"/>
      <c r="AX59" s="680"/>
      <c r="AY59" s="680"/>
      <c r="AZ59" s="680"/>
      <c r="BA59" s="680"/>
      <c r="BB59" s="680"/>
      <c r="BC59" s="680"/>
      <c r="BD59" s="680"/>
      <c r="BE59" s="680"/>
      <c r="BF59" s="680"/>
      <c r="BG59" s="680"/>
      <c r="BH59" s="680"/>
      <c r="BI59" s="680"/>
      <c r="BJ59" s="681"/>
    </row>
    <row r="60" spans="2:62" s="611" customFormat="1">
      <c r="B60" s="675"/>
      <c r="C60" s="676" t="s">
        <v>248</v>
      </c>
      <c r="D60" s="677" t="s">
        <v>936</v>
      </c>
      <c r="E60" s="706">
        <f t="shared" ref="E60" si="37">T60</f>
        <v>0</v>
      </c>
      <c r="F60" s="707"/>
      <c r="G60" s="680">
        <f t="shared" si="19"/>
        <v>0</v>
      </c>
      <c r="H60" s="679"/>
      <c r="I60" s="679"/>
      <c r="J60" s="679"/>
      <c r="K60" s="679"/>
      <c r="L60" s="679"/>
      <c r="M60" s="679"/>
      <c r="N60" s="679"/>
      <c r="O60" s="679"/>
      <c r="P60" s="679"/>
      <c r="Q60" s="679"/>
      <c r="R60" s="679"/>
      <c r="S60" s="679"/>
      <c r="T60" s="673">
        <f t="shared" si="20"/>
        <v>0</v>
      </c>
      <c r="U60" s="679"/>
      <c r="V60" s="679"/>
      <c r="W60" s="679"/>
      <c r="X60" s="680">
        <f t="shared" si="21"/>
        <v>0</v>
      </c>
      <c r="Y60" s="679"/>
      <c r="Z60" s="679"/>
      <c r="AA60" s="679"/>
      <c r="AB60" s="680">
        <f t="shared" si="22"/>
        <v>0</v>
      </c>
      <c r="AC60" s="679"/>
      <c r="AD60" s="679"/>
      <c r="AE60" s="679"/>
      <c r="AF60" s="680">
        <f t="shared" si="23"/>
        <v>0</v>
      </c>
      <c r="AG60" s="679"/>
      <c r="AH60" s="679"/>
      <c r="AI60" s="679"/>
      <c r="AJ60" s="680">
        <f t="shared" si="24"/>
        <v>0</v>
      </c>
      <c r="AK60" s="679"/>
      <c r="AL60" s="679"/>
      <c r="AM60" s="679"/>
      <c r="AN60" s="680">
        <f t="shared" si="25"/>
        <v>0</v>
      </c>
      <c r="AO60" s="680">
        <f t="shared" si="26"/>
        <v>0</v>
      </c>
      <c r="AP60" s="679"/>
      <c r="AQ60" s="679"/>
      <c r="AR60" s="679"/>
      <c r="AS60" s="680">
        <f t="shared" si="27"/>
        <v>0</v>
      </c>
      <c r="AT60" s="679"/>
      <c r="AU60" s="679"/>
      <c r="AV60" s="679"/>
      <c r="AW60" s="680">
        <f t="shared" si="28"/>
        <v>0</v>
      </c>
      <c r="AX60" s="679"/>
      <c r="AY60" s="679"/>
      <c r="AZ60" s="679"/>
      <c r="BA60" s="680">
        <f t="shared" si="29"/>
        <v>0</v>
      </c>
      <c r="BB60" s="679"/>
      <c r="BC60" s="679"/>
      <c r="BD60" s="679"/>
      <c r="BE60" s="680">
        <f t="shared" si="30"/>
        <v>0</v>
      </c>
      <c r="BF60" s="680">
        <f t="shared" si="31"/>
        <v>0</v>
      </c>
      <c r="BG60" s="680">
        <f t="shared" si="32"/>
        <v>0</v>
      </c>
      <c r="BH60" s="680">
        <f t="shared" si="33"/>
        <v>0</v>
      </c>
      <c r="BI60" s="680">
        <f t="shared" si="34"/>
        <v>0</v>
      </c>
      <c r="BJ60" s="681"/>
    </row>
    <row r="61" spans="2:62" s="611" customFormat="1">
      <c r="B61" s="685" t="s">
        <v>937</v>
      </c>
      <c r="C61" s="676"/>
      <c r="D61" s="677"/>
      <c r="E61" s="708"/>
      <c r="F61" s="709"/>
      <c r="G61" s="680"/>
      <c r="H61" s="680"/>
      <c r="I61" s="680"/>
      <c r="J61" s="680"/>
      <c r="K61" s="680"/>
      <c r="L61" s="680"/>
      <c r="M61" s="680"/>
      <c r="N61" s="680"/>
      <c r="O61" s="680"/>
      <c r="P61" s="680"/>
      <c r="Q61" s="680"/>
      <c r="R61" s="680"/>
      <c r="S61" s="680"/>
      <c r="T61" s="673"/>
      <c r="U61" s="680"/>
      <c r="V61" s="680"/>
      <c r="W61" s="680"/>
      <c r="X61" s="680"/>
      <c r="Y61" s="680"/>
      <c r="Z61" s="680"/>
      <c r="AA61" s="680"/>
      <c r="AB61" s="680"/>
      <c r="AC61" s="680"/>
      <c r="AD61" s="680"/>
      <c r="AE61" s="680"/>
      <c r="AF61" s="680"/>
      <c r="AG61" s="680"/>
      <c r="AH61" s="680"/>
      <c r="AI61" s="680"/>
      <c r="AJ61" s="680"/>
      <c r="AK61" s="680"/>
      <c r="AL61" s="680"/>
      <c r="AM61" s="680"/>
      <c r="AN61" s="680"/>
      <c r="AO61" s="680"/>
      <c r="AP61" s="680"/>
      <c r="AQ61" s="680"/>
      <c r="AR61" s="680"/>
      <c r="AS61" s="680"/>
      <c r="AT61" s="680"/>
      <c r="AU61" s="680"/>
      <c r="AV61" s="680"/>
      <c r="AW61" s="680"/>
      <c r="AX61" s="680"/>
      <c r="AY61" s="680"/>
      <c r="AZ61" s="680"/>
      <c r="BA61" s="680"/>
      <c r="BB61" s="680"/>
      <c r="BC61" s="680"/>
      <c r="BD61" s="680"/>
      <c r="BE61" s="680"/>
      <c r="BF61" s="680"/>
      <c r="BG61" s="680"/>
      <c r="BH61" s="680"/>
      <c r="BI61" s="680"/>
      <c r="BJ61" s="681"/>
    </row>
    <row r="62" spans="2:62" s="611" customFormat="1">
      <c r="B62" s="675"/>
      <c r="C62" s="676" t="s">
        <v>252</v>
      </c>
      <c r="D62" s="677" t="s">
        <v>938</v>
      </c>
      <c r="E62" s="706">
        <f t="shared" ref="E62:E63" si="38">T62</f>
        <v>0</v>
      </c>
      <c r="F62" s="707"/>
      <c r="G62" s="680">
        <f t="shared" si="19"/>
        <v>0</v>
      </c>
      <c r="H62" s="679"/>
      <c r="I62" s="679"/>
      <c r="J62" s="679"/>
      <c r="K62" s="679"/>
      <c r="L62" s="679"/>
      <c r="M62" s="679"/>
      <c r="N62" s="679"/>
      <c r="O62" s="679"/>
      <c r="P62" s="679"/>
      <c r="Q62" s="679"/>
      <c r="R62" s="679"/>
      <c r="S62" s="679"/>
      <c r="T62" s="673">
        <f t="shared" si="20"/>
        <v>0</v>
      </c>
      <c r="U62" s="679"/>
      <c r="V62" s="679"/>
      <c r="W62" s="679"/>
      <c r="X62" s="680">
        <f t="shared" si="21"/>
        <v>0</v>
      </c>
      <c r="Y62" s="679"/>
      <c r="Z62" s="679"/>
      <c r="AA62" s="679"/>
      <c r="AB62" s="680">
        <f t="shared" si="22"/>
        <v>0</v>
      </c>
      <c r="AC62" s="679"/>
      <c r="AD62" s="679"/>
      <c r="AE62" s="679"/>
      <c r="AF62" s="680">
        <f t="shared" si="23"/>
        <v>0</v>
      </c>
      <c r="AG62" s="679"/>
      <c r="AH62" s="679"/>
      <c r="AI62" s="679"/>
      <c r="AJ62" s="680">
        <f t="shared" si="24"/>
        <v>0</v>
      </c>
      <c r="AK62" s="679"/>
      <c r="AL62" s="679"/>
      <c r="AM62" s="679"/>
      <c r="AN62" s="680">
        <f t="shared" si="25"/>
        <v>0</v>
      </c>
      <c r="AO62" s="680">
        <f t="shared" si="26"/>
        <v>0</v>
      </c>
      <c r="AP62" s="679"/>
      <c r="AQ62" s="679"/>
      <c r="AR62" s="679"/>
      <c r="AS62" s="680">
        <f t="shared" si="27"/>
        <v>0</v>
      </c>
      <c r="AT62" s="679"/>
      <c r="AU62" s="679"/>
      <c r="AV62" s="679"/>
      <c r="AW62" s="680">
        <f t="shared" si="28"/>
        <v>0</v>
      </c>
      <c r="AX62" s="679"/>
      <c r="AY62" s="679"/>
      <c r="AZ62" s="679"/>
      <c r="BA62" s="680">
        <f t="shared" si="29"/>
        <v>0</v>
      </c>
      <c r="BB62" s="679"/>
      <c r="BC62" s="679"/>
      <c r="BD62" s="679"/>
      <c r="BE62" s="680">
        <f t="shared" si="30"/>
        <v>0</v>
      </c>
      <c r="BF62" s="680">
        <f t="shared" si="31"/>
        <v>0</v>
      </c>
      <c r="BG62" s="680">
        <f t="shared" si="32"/>
        <v>0</v>
      </c>
      <c r="BH62" s="680">
        <f t="shared" si="33"/>
        <v>0</v>
      </c>
      <c r="BI62" s="680">
        <f t="shared" si="34"/>
        <v>0</v>
      </c>
      <c r="BJ62" s="681"/>
    </row>
    <row r="63" spans="2:62" s="611" customFormat="1">
      <c r="B63" s="675"/>
      <c r="C63" s="676" t="s">
        <v>254</v>
      </c>
      <c r="D63" s="677" t="s">
        <v>939</v>
      </c>
      <c r="E63" s="706">
        <f t="shared" si="38"/>
        <v>0</v>
      </c>
      <c r="F63" s="707"/>
      <c r="G63" s="680">
        <f t="shared" si="19"/>
        <v>0</v>
      </c>
      <c r="H63" s="679"/>
      <c r="I63" s="679"/>
      <c r="J63" s="679"/>
      <c r="K63" s="679"/>
      <c r="L63" s="679"/>
      <c r="M63" s="679"/>
      <c r="N63" s="679"/>
      <c r="O63" s="679"/>
      <c r="P63" s="679"/>
      <c r="Q63" s="679"/>
      <c r="R63" s="679"/>
      <c r="S63" s="679"/>
      <c r="T63" s="673">
        <f t="shared" si="20"/>
        <v>0</v>
      </c>
      <c r="U63" s="679"/>
      <c r="V63" s="679"/>
      <c r="W63" s="679"/>
      <c r="X63" s="680">
        <f t="shared" si="21"/>
        <v>0</v>
      </c>
      <c r="Y63" s="679"/>
      <c r="Z63" s="679"/>
      <c r="AA63" s="679"/>
      <c r="AB63" s="680">
        <f t="shared" si="22"/>
        <v>0</v>
      </c>
      <c r="AC63" s="679"/>
      <c r="AD63" s="679"/>
      <c r="AE63" s="679"/>
      <c r="AF63" s="680">
        <f t="shared" si="23"/>
        <v>0</v>
      </c>
      <c r="AG63" s="679"/>
      <c r="AH63" s="679"/>
      <c r="AI63" s="679"/>
      <c r="AJ63" s="680">
        <f t="shared" si="24"/>
        <v>0</v>
      </c>
      <c r="AK63" s="679"/>
      <c r="AL63" s="679"/>
      <c r="AM63" s="679"/>
      <c r="AN63" s="680">
        <f t="shared" si="25"/>
        <v>0</v>
      </c>
      <c r="AO63" s="680">
        <f t="shared" si="26"/>
        <v>0</v>
      </c>
      <c r="AP63" s="679"/>
      <c r="AQ63" s="679"/>
      <c r="AR63" s="679"/>
      <c r="AS63" s="680">
        <f t="shared" si="27"/>
        <v>0</v>
      </c>
      <c r="AT63" s="679"/>
      <c r="AU63" s="679"/>
      <c r="AV63" s="679"/>
      <c r="AW63" s="680">
        <f t="shared" si="28"/>
        <v>0</v>
      </c>
      <c r="AX63" s="679"/>
      <c r="AY63" s="679"/>
      <c r="AZ63" s="679"/>
      <c r="BA63" s="680">
        <f t="shared" si="29"/>
        <v>0</v>
      </c>
      <c r="BB63" s="679"/>
      <c r="BC63" s="679"/>
      <c r="BD63" s="679"/>
      <c r="BE63" s="680">
        <f t="shared" si="30"/>
        <v>0</v>
      </c>
      <c r="BF63" s="680">
        <f t="shared" si="31"/>
        <v>0</v>
      </c>
      <c r="BG63" s="680">
        <f t="shared" si="32"/>
        <v>0</v>
      </c>
      <c r="BH63" s="680">
        <f t="shared" si="33"/>
        <v>0</v>
      </c>
      <c r="BI63" s="680">
        <f t="shared" si="34"/>
        <v>0</v>
      </c>
      <c r="BJ63" s="681"/>
    </row>
    <row r="64" spans="2:62" s="611" customFormat="1">
      <c r="B64" s="685" t="s">
        <v>940</v>
      </c>
      <c r="C64" s="676"/>
      <c r="D64" s="677"/>
      <c r="E64" s="708"/>
      <c r="F64" s="709"/>
      <c r="G64" s="680"/>
      <c r="H64" s="680"/>
      <c r="I64" s="680"/>
      <c r="J64" s="680"/>
      <c r="K64" s="680"/>
      <c r="L64" s="680"/>
      <c r="M64" s="680"/>
      <c r="N64" s="680"/>
      <c r="O64" s="680"/>
      <c r="P64" s="680"/>
      <c r="Q64" s="680"/>
      <c r="R64" s="680"/>
      <c r="S64" s="680"/>
      <c r="T64" s="673"/>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c r="AQ64" s="680"/>
      <c r="AR64" s="680"/>
      <c r="AS64" s="680"/>
      <c r="AT64" s="680"/>
      <c r="AU64" s="680"/>
      <c r="AV64" s="680"/>
      <c r="AW64" s="680"/>
      <c r="AX64" s="680"/>
      <c r="AY64" s="680"/>
      <c r="AZ64" s="680"/>
      <c r="BA64" s="680"/>
      <c r="BB64" s="680"/>
      <c r="BC64" s="680"/>
      <c r="BD64" s="680"/>
      <c r="BE64" s="680"/>
      <c r="BF64" s="680"/>
      <c r="BG64" s="680"/>
      <c r="BH64" s="680"/>
      <c r="BI64" s="680"/>
      <c r="BJ64" s="681"/>
    </row>
    <row r="65" spans="2:62" s="611" customFormat="1">
      <c r="B65" s="675"/>
      <c r="C65" s="676" t="s">
        <v>941</v>
      </c>
      <c r="D65" s="677" t="s">
        <v>942</v>
      </c>
      <c r="E65" s="706">
        <f t="shared" ref="E65" si="39">T65</f>
        <v>0</v>
      </c>
      <c r="F65" s="707"/>
      <c r="G65" s="680">
        <f t="shared" si="19"/>
        <v>0</v>
      </c>
      <c r="H65" s="679"/>
      <c r="I65" s="679"/>
      <c r="J65" s="679"/>
      <c r="K65" s="679"/>
      <c r="L65" s="679"/>
      <c r="M65" s="679"/>
      <c r="N65" s="679"/>
      <c r="O65" s="679"/>
      <c r="P65" s="679"/>
      <c r="Q65" s="679"/>
      <c r="R65" s="679"/>
      <c r="S65" s="679"/>
      <c r="T65" s="673">
        <f t="shared" si="20"/>
        <v>0</v>
      </c>
      <c r="U65" s="679"/>
      <c r="V65" s="679"/>
      <c r="W65" s="679"/>
      <c r="X65" s="680">
        <f t="shared" si="21"/>
        <v>0</v>
      </c>
      <c r="Y65" s="679"/>
      <c r="Z65" s="679"/>
      <c r="AA65" s="679"/>
      <c r="AB65" s="680">
        <f t="shared" si="22"/>
        <v>0</v>
      </c>
      <c r="AC65" s="679"/>
      <c r="AD65" s="679"/>
      <c r="AE65" s="679"/>
      <c r="AF65" s="680">
        <f t="shared" si="23"/>
        <v>0</v>
      </c>
      <c r="AG65" s="679"/>
      <c r="AH65" s="679"/>
      <c r="AI65" s="679"/>
      <c r="AJ65" s="680">
        <f t="shared" si="24"/>
        <v>0</v>
      </c>
      <c r="AK65" s="679"/>
      <c r="AL65" s="679"/>
      <c r="AM65" s="679"/>
      <c r="AN65" s="680">
        <f t="shared" si="25"/>
        <v>0</v>
      </c>
      <c r="AO65" s="680">
        <f t="shared" si="26"/>
        <v>0</v>
      </c>
      <c r="AP65" s="679"/>
      <c r="AQ65" s="679"/>
      <c r="AR65" s="679"/>
      <c r="AS65" s="680">
        <f t="shared" si="27"/>
        <v>0</v>
      </c>
      <c r="AT65" s="679"/>
      <c r="AU65" s="679"/>
      <c r="AV65" s="679"/>
      <c r="AW65" s="680">
        <f t="shared" si="28"/>
        <v>0</v>
      </c>
      <c r="AX65" s="679"/>
      <c r="AY65" s="679"/>
      <c r="AZ65" s="679"/>
      <c r="BA65" s="680">
        <f t="shared" si="29"/>
        <v>0</v>
      </c>
      <c r="BB65" s="679"/>
      <c r="BC65" s="679"/>
      <c r="BD65" s="679"/>
      <c r="BE65" s="680">
        <f t="shared" si="30"/>
        <v>0</v>
      </c>
      <c r="BF65" s="680">
        <f t="shared" si="31"/>
        <v>0</v>
      </c>
      <c r="BG65" s="680">
        <f t="shared" si="32"/>
        <v>0</v>
      </c>
      <c r="BH65" s="680">
        <f t="shared" si="33"/>
        <v>0</v>
      </c>
      <c r="BI65" s="680">
        <f t="shared" si="34"/>
        <v>0</v>
      </c>
      <c r="BJ65" s="681"/>
    </row>
    <row r="66" spans="2:62" s="611" customFormat="1">
      <c r="B66" s="685" t="s">
        <v>943</v>
      </c>
      <c r="C66" s="676"/>
      <c r="D66" s="677"/>
      <c r="E66" s="708"/>
      <c r="F66" s="709"/>
      <c r="G66" s="680"/>
      <c r="H66" s="680"/>
      <c r="I66" s="680"/>
      <c r="J66" s="680"/>
      <c r="K66" s="680"/>
      <c r="L66" s="680"/>
      <c r="M66" s="680"/>
      <c r="N66" s="680"/>
      <c r="O66" s="680"/>
      <c r="P66" s="680"/>
      <c r="Q66" s="680"/>
      <c r="R66" s="680"/>
      <c r="S66" s="680"/>
      <c r="T66" s="673"/>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1"/>
    </row>
    <row r="67" spans="2:62" s="611" customFormat="1">
      <c r="B67" s="675"/>
      <c r="C67" s="676" t="s">
        <v>944</v>
      </c>
      <c r="D67" s="677" t="s">
        <v>945</v>
      </c>
      <c r="E67" s="706">
        <f t="shared" ref="E67:E70" si="40">T67</f>
        <v>0</v>
      </c>
      <c r="F67" s="707"/>
      <c r="G67" s="680">
        <f t="shared" si="19"/>
        <v>0</v>
      </c>
      <c r="H67" s="679"/>
      <c r="I67" s="679"/>
      <c r="J67" s="679"/>
      <c r="K67" s="679"/>
      <c r="L67" s="679"/>
      <c r="M67" s="679"/>
      <c r="N67" s="679"/>
      <c r="O67" s="679"/>
      <c r="P67" s="679"/>
      <c r="Q67" s="679"/>
      <c r="R67" s="679"/>
      <c r="S67" s="679"/>
      <c r="T67" s="673">
        <f t="shared" si="20"/>
        <v>0</v>
      </c>
      <c r="U67" s="679"/>
      <c r="V67" s="679"/>
      <c r="W67" s="679"/>
      <c r="X67" s="680">
        <f t="shared" si="21"/>
        <v>0</v>
      </c>
      <c r="Y67" s="679"/>
      <c r="Z67" s="679"/>
      <c r="AA67" s="679"/>
      <c r="AB67" s="680">
        <f t="shared" si="22"/>
        <v>0</v>
      </c>
      <c r="AC67" s="679"/>
      <c r="AD67" s="679"/>
      <c r="AE67" s="679"/>
      <c r="AF67" s="680">
        <f t="shared" si="23"/>
        <v>0</v>
      </c>
      <c r="AG67" s="679"/>
      <c r="AH67" s="679"/>
      <c r="AI67" s="679"/>
      <c r="AJ67" s="680">
        <f t="shared" si="24"/>
        <v>0</v>
      </c>
      <c r="AK67" s="679"/>
      <c r="AL67" s="679"/>
      <c r="AM67" s="679"/>
      <c r="AN67" s="680">
        <f t="shared" si="25"/>
        <v>0</v>
      </c>
      <c r="AO67" s="680">
        <f t="shared" si="26"/>
        <v>0</v>
      </c>
      <c r="AP67" s="679"/>
      <c r="AQ67" s="679"/>
      <c r="AR67" s="679"/>
      <c r="AS67" s="680">
        <f t="shared" si="27"/>
        <v>0</v>
      </c>
      <c r="AT67" s="679"/>
      <c r="AU67" s="679"/>
      <c r="AV67" s="679"/>
      <c r="AW67" s="680">
        <f t="shared" si="28"/>
        <v>0</v>
      </c>
      <c r="AX67" s="679"/>
      <c r="AY67" s="679"/>
      <c r="AZ67" s="679"/>
      <c r="BA67" s="680">
        <f t="shared" si="29"/>
        <v>0</v>
      </c>
      <c r="BB67" s="679"/>
      <c r="BC67" s="679"/>
      <c r="BD67" s="679"/>
      <c r="BE67" s="680">
        <f t="shared" si="30"/>
        <v>0</v>
      </c>
      <c r="BF67" s="680">
        <f t="shared" si="31"/>
        <v>0</v>
      </c>
      <c r="BG67" s="680">
        <f t="shared" si="32"/>
        <v>0</v>
      </c>
      <c r="BH67" s="680">
        <f t="shared" si="33"/>
        <v>0</v>
      </c>
      <c r="BI67" s="680">
        <f t="shared" si="34"/>
        <v>0</v>
      </c>
      <c r="BJ67" s="681"/>
    </row>
    <row r="68" spans="2:62" s="611" customFormat="1">
      <c r="B68" s="675"/>
      <c r="C68" s="676" t="s">
        <v>946</v>
      </c>
      <c r="D68" s="677" t="s">
        <v>947</v>
      </c>
      <c r="E68" s="706">
        <f t="shared" si="40"/>
        <v>0</v>
      </c>
      <c r="F68" s="707"/>
      <c r="G68" s="680">
        <f t="shared" si="19"/>
        <v>0</v>
      </c>
      <c r="H68" s="679"/>
      <c r="I68" s="679"/>
      <c r="J68" s="679"/>
      <c r="K68" s="679"/>
      <c r="L68" s="679"/>
      <c r="M68" s="679"/>
      <c r="N68" s="679"/>
      <c r="O68" s="679"/>
      <c r="P68" s="679"/>
      <c r="Q68" s="679"/>
      <c r="R68" s="679"/>
      <c r="S68" s="679"/>
      <c r="T68" s="673">
        <f t="shared" si="20"/>
        <v>0</v>
      </c>
      <c r="U68" s="679"/>
      <c r="V68" s="679"/>
      <c r="W68" s="679"/>
      <c r="X68" s="680">
        <f t="shared" si="21"/>
        <v>0</v>
      </c>
      <c r="Y68" s="679"/>
      <c r="Z68" s="679"/>
      <c r="AA68" s="679"/>
      <c r="AB68" s="680">
        <f t="shared" si="22"/>
        <v>0</v>
      </c>
      <c r="AC68" s="679"/>
      <c r="AD68" s="679"/>
      <c r="AE68" s="679"/>
      <c r="AF68" s="680">
        <f t="shared" si="23"/>
        <v>0</v>
      </c>
      <c r="AG68" s="679"/>
      <c r="AH68" s="679"/>
      <c r="AI68" s="679"/>
      <c r="AJ68" s="680">
        <f t="shared" si="24"/>
        <v>0</v>
      </c>
      <c r="AK68" s="679"/>
      <c r="AL68" s="679"/>
      <c r="AM68" s="679"/>
      <c r="AN68" s="680">
        <f t="shared" si="25"/>
        <v>0</v>
      </c>
      <c r="AO68" s="680">
        <f t="shared" si="26"/>
        <v>0</v>
      </c>
      <c r="AP68" s="679"/>
      <c r="AQ68" s="679"/>
      <c r="AR68" s="679"/>
      <c r="AS68" s="680">
        <f t="shared" si="27"/>
        <v>0</v>
      </c>
      <c r="AT68" s="679"/>
      <c r="AU68" s="679"/>
      <c r="AV68" s="679"/>
      <c r="AW68" s="680">
        <f t="shared" si="28"/>
        <v>0</v>
      </c>
      <c r="AX68" s="679"/>
      <c r="AY68" s="679"/>
      <c r="AZ68" s="679"/>
      <c r="BA68" s="680">
        <f t="shared" si="29"/>
        <v>0</v>
      </c>
      <c r="BB68" s="679"/>
      <c r="BC68" s="679"/>
      <c r="BD68" s="679"/>
      <c r="BE68" s="680">
        <f t="shared" si="30"/>
        <v>0</v>
      </c>
      <c r="BF68" s="680">
        <f t="shared" si="31"/>
        <v>0</v>
      </c>
      <c r="BG68" s="680">
        <f t="shared" si="32"/>
        <v>0</v>
      </c>
      <c r="BH68" s="680">
        <f t="shared" si="33"/>
        <v>0</v>
      </c>
      <c r="BI68" s="680">
        <f t="shared" si="34"/>
        <v>0</v>
      </c>
      <c r="BJ68" s="681"/>
    </row>
    <row r="69" spans="2:62" s="611" customFormat="1">
      <c r="B69" s="675"/>
      <c r="C69" s="676" t="s">
        <v>264</v>
      </c>
      <c r="D69" s="677" t="s">
        <v>948</v>
      </c>
      <c r="E69" s="706">
        <f t="shared" si="40"/>
        <v>0</v>
      </c>
      <c r="F69" s="707"/>
      <c r="G69" s="680">
        <f t="shared" si="19"/>
        <v>0</v>
      </c>
      <c r="H69" s="679"/>
      <c r="I69" s="679"/>
      <c r="J69" s="679"/>
      <c r="K69" s="679"/>
      <c r="L69" s="679"/>
      <c r="M69" s="679"/>
      <c r="N69" s="679"/>
      <c r="O69" s="679"/>
      <c r="P69" s="679"/>
      <c r="Q69" s="679"/>
      <c r="R69" s="679"/>
      <c r="S69" s="679"/>
      <c r="T69" s="673">
        <f t="shared" si="20"/>
        <v>0</v>
      </c>
      <c r="U69" s="679"/>
      <c r="V69" s="679"/>
      <c r="W69" s="679"/>
      <c r="X69" s="680">
        <f t="shared" si="21"/>
        <v>0</v>
      </c>
      <c r="Y69" s="679"/>
      <c r="Z69" s="679"/>
      <c r="AA69" s="679"/>
      <c r="AB69" s="680">
        <f t="shared" si="22"/>
        <v>0</v>
      </c>
      <c r="AC69" s="679"/>
      <c r="AD69" s="679"/>
      <c r="AE69" s="679"/>
      <c r="AF69" s="680">
        <f t="shared" si="23"/>
        <v>0</v>
      </c>
      <c r="AG69" s="679"/>
      <c r="AH69" s="679"/>
      <c r="AI69" s="679"/>
      <c r="AJ69" s="680">
        <f t="shared" si="24"/>
        <v>0</v>
      </c>
      <c r="AK69" s="679"/>
      <c r="AL69" s="679"/>
      <c r="AM69" s="679"/>
      <c r="AN69" s="680">
        <f t="shared" si="25"/>
        <v>0</v>
      </c>
      <c r="AO69" s="680">
        <f t="shared" si="26"/>
        <v>0</v>
      </c>
      <c r="AP69" s="679"/>
      <c r="AQ69" s="679"/>
      <c r="AR69" s="679"/>
      <c r="AS69" s="680">
        <f t="shared" si="27"/>
        <v>0</v>
      </c>
      <c r="AT69" s="679"/>
      <c r="AU69" s="679"/>
      <c r="AV69" s="679"/>
      <c r="AW69" s="680">
        <f t="shared" si="28"/>
        <v>0</v>
      </c>
      <c r="AX69" s="679"/>
      <c r="AY69" s="679"/>
      <c r="AZ69" s="679"/>
      <c r="BA69" s="680">
        <f t="shared" si="29"/>
        <v>0</v>
      </c>
      <c r="BB69" s="679"/>
      <c r="BC69" s="679"/>
      <c r="BD69" s="679"/>
      <c r="BE69" s="680">
        <f t="shared" si="30"/>
        <v>0</v>
      </c>
      <c r="BF69" s="680">
        <f t="shared" si="31"/>
        <v>0</v>
      </c>
      <c r="BG69" s="680">
        <f t="shared" si="32"/>
        <v>0</v>
      </c>
      <c r="BH69" s="680">
        <f t="shared" si="33"/>
        <v>0</v>
      </c>
      <c r="BI69" s="680">
        <f t="shared" si="34"/>
        <v>0</v>
      </c>
      <c r="BJ69" s="681"/>
    </row>
    <row r="70" spans="2:62" s="611" customFormat="1">
      <c r="B70" s="675"/>
      <c r="C70" s="676" t="s">
        <v>949</v>
      </c>
      <c r="D70" s="677" t="s">
        <v>950</v>
      </c>
      <c r="E70" s="706">
        <f t="shared" si="40"/>
        <v>0</v>
      </c>
      <c r="F70" s="707"/>
      <c r="G70" s="680">
        <f t="shared" si="19"/>
        <v>0</v>
      </c>
      <c r="H70" s="679"/>
      <c r="I70" s="679"/>
      <c r="J70" s="679"/>
      <c r="K70" s="679"/>
      <c r="L70" s="679"/>
      <c r="M70" s="679"/>
      <c r="N70" s="679"/>
      <c r="O70" s="679"/>
      <c r="P70" s="679"/>
      <c r="Q70" s="679"/>
      <c r="R70" s="679"/>
      <c r="S70" s="679"/>
      <c r="T70" s="673">
        <f t="shared" si="20"/>
        <v>0</v>
      </c>
      <c r="U70" s="679"/>
      <c r="V70" s="679"/>
      <c r="W70" s="679"/>
      <c r="X70" s="680">
        <f t="shared" si="21"/>
        <v>0</v>
      </c>
      <c r="Y70" s="679"/>
      <c r="Z70" s="679"/>
      <c r="AA70" s="679"/>
      <c r="AB70" s="680">
        <f t="shared" si="22"/>
        <v>0</v>
      </c>
      <c r="AC70" s="679"/>
      <c r="AD70" s="679"/>
      <c r="AE70" s="679"/>
      <c r="AF70" s="680">
        <f t="shared" si="23"/>
        <v>0</v>
      </c>
      <c r="AG70" s="679"/>
      <c r="AH70" s="679"/>
      <c r="AI70" s="679"/>
      <c r="AJ70" s="680">
        <f t="shared" si="24"/>
        <v>0</v>
      </c>
      <c r="AK70" s="679"/>
      <c r="AL70" s="679"/>
      <c r="AM70" s="679"/>
      <c r="AN70" s="680">
        <f t="shared" si="25"/>
        <v>0</v>
      </c>
      <c r="AO70" s="680">
        <f t="shared" si="26"/>
        <v>0</v>
      </c>
      <c r="AP70" s="679"/>
      <c r="AQ70" s="679"/>
      <c r="AR70" s="679"/>
      <c r="AS70" s="680">
        <f t="shared" si="27"/>
        <v>0</v>
      </c>
      <c r="AT70" s="679"/>
      <c r="AU70" s="679"/>
      <c r="AV70" s="679"/>
      <c r="AW70" s="680">
        <f t="shared" si="28"/>
        <v>0</v>
      </c>
      <c r="AX70" s="679"/>
      <c r="AY70" s="679"/>
      <c r="AZ70" s="679"/>
      <c r="BA70" s="680">
        <f t="shared" si="29"/>
        <v>0</v>
      </c>
      <c r="BB70" s="679"/>
      <c r="BC70" s="679"/>
      <c r="BD70" s="679"/>
      <c r="BE70" s="680">
        <f t="shared" si="30"/>
        <v>0</v>
      </c>
      <c r="BF70" s="680">
        <f t="shared" si="31"/>
        <v>0</v>
      </c>
      <c r="BG70" s="680">
        <f t="shared" si="32"/>
        <v>0</v>
      </c>
      <c r="BH70" s="680">
        <f t="shared" si="33"/>
        <v>0</v>
      </c>
      <c r="BI70" s="680">
        <f t="shared" si="34"/>
        <v>0</v>
      </c>
      <c r="BJ70" s="681"/>
    </row>
    <row r="71" spans="2:62" s="611" customFormat="1">
      <c r="B71" s="675" t="s">
        <v>951</v>
      </c>
      <c r="C71" s="676"/>
      <c r="D71" s="677"/>
      <c r="E71" s="708"/>
      <c r="F71" s="709"/>
      <c r="G71" s="680"/>
      <c r="H71" s="680"/>
      <c r="I71" s="680"/>
      <c r="J71" s="680"/>
      <c r="K71" s="680"/>
      <c r="L71" s="680"/>
      <c r="M71" s="680"/>
      <c r="N71" s="680"/>
      <c r="O71" s="680"/>
      <c r="P71" s="680"/>
      <c r="Q71" s="680"/>
      <c r="R71" s="680"/>
      <c r="S71" s="680"/>
      <c r="T71" s="673"/>
      <c r="U71" s="680"/>
      <c r="V71" s="680"/>
      <c r="W71" s="680"/>
      <c r="X71" s="680"/>
      <c r="Y71" s="680"/>
      <c r="Z71" s="680"/>
      <c r="AA71" s="680"/>
      <c r="AB71" s="680"/>
      <c r="AC71" s="680"/>
      <c r="AD71" s="680"/>
      <c r="AE71" s="680"/>
      <c r="AF71" s="680"/>
      <c r="AG71" s="680"/>
      <c r="AH71" s="680"/>
      <c r="AI71" s="680"/>
      <c r="AJ71" s="680"/>
      <c r="AK71" s="680"/>
      <c r="AL71" s="680"/>
      <c r="AM71" s="680"/>
      <c r="AN71" s="680"/>
      <c r="AO71" s="680"/>
      <c r="AP71" s="680"/>
      <c r="AQ71" s="680"/>
      <c r="AR71" s="680"/>
      <c r="AS71" s="680"/>
      <c r="AT71" s="680"/>
      <c r="AU71" s="680"/>
      <c r="AV71" s="680"/>
      <c r="AW71" s="680"/>
      <c r="AX71" s="680"/>
      <c r="AY71" s="680"/>
      <c r="AZ71" s="680"/>
      <c r="BA71" s="680"/>
      <c r="BB71" s="680"/>
      <c r="BC71" s="680"/>
      <c r="BD71" s="680"/>
      <c r="BE71" s="680"/>
      <c r="BF71" s="680"/>
      <c r="BG71" s="680"/>
      <c r="BH71" s="680"/>
      <c r="BI71" s="680"/>
      <c r="BJ71" s="681"/>
    </row>
    <row r="72" spans="2:62" s="611" customFormat="1">
      <c r="B72" s="675"/>
      <c r="C72" s="676" t="s">
        <v>276</v>
      </c>
      <c r="D72" s="677" t="s">
        <v>952</v>
      </c>
      <c r="E72" s="706">
        <f t="shared" ref="E72" si="41">T72</f>
        <v>0</v>
      </c>
      <c r="F72" s="707"/>
      <c r="G72" s="680">
        <f t="shared" si="19"/>
        <v>0</v>
      </c>
      <c r="H72" s="679"/>
      <c r="I72" s="679"/>
      <c r="J72" s="679"/>
      <c r="K72" s="679"/>
      <c r="L72" s="679"/>
      <c r="M72" s="679"/>
      <c r="N72" s="679"/>
      <c r="O72" s="679"/>
      <c r="P72" s="679"/>
      <c r="Q72" s="679"/>
      <c r="R72" s="679"/>
      <c r="S72" s="679"/>
      <c r="T72" s="673">
        <f t="shared" si="20"/>
        <v>0</v>
      </c>
      <c r="U72" s="679"/>
      <c r="V72" s="679"/>
      <c r="W72" s="679"/>
      <c r="X72" s="680">
        <f t="shared" si="21"/>
        <v>0</v>
      </c>
      <c r="Y72" s="679"/>
      <c r="Z72" s="679"/>
      <c r="AA72" s="679"/>
      <c r="AB72" s="680">
        <f t="shared" si="22"/>
        <v>0</v>
      </c>
      <c r="AC72" s="679"/>
      <c r="AD72" s="679"/>
      <c r="AE72" s="679"/>
      <c r="AF72" s="680">
        <f t="shared" si="23"/>
        <v>0</v>
      </c>
      <c r="AG72" s="679"/>
      <c r="AH72" s="679"/>
      <c r="AI72" s="679"/>
      <c r="AJ72" s="680">
        <f t="shared" si="24"/>
        <v>0</v>
      </c>
      <c r="AK72" s="679"/>
      <c r="AL72" s="679"/>
      <c r="AM72" s="679"/>
      <c r="AN72" s="680">
        <f t="shared" si="25"/>
        <v>0</v>
      </c>
      <c r="AO72" s="680">
        <f t="shared" si="26"/>
        <v>0</v>
      </c>
      <c r="AP72" s="679"/>
      <c r="AQ72" s="679"/>
      <c r="AR72" s="679"/>
      <c r="AS72" s="680">
        <f t="shared" si="27"/>
        <v>0</v>
      </c>
      <c r="AT72" s="679"/>
      <c r="AU72" s="679"/>
      <c r="AV72" s="679"/>
      <c r="AW72" s="680">
        <f t="shared" si="28"/>
        <v>0</v>
      </c>
      <c r="AX72" s="679"/>
      <c r="AY72" s="679"/>
      <c r="AZ72" s="679"/>
      <c r="BA72" s="680">
        <f t="shared" si="29"/>
        <v>0</v>
      </c>
      <c r="BB72" s="679"/>
      <c r="BC72" s="679"/>
      <c r="BD72" s="679"/>
      <c r="BE72" s="680">
        <f t="shared" si="30"/>
        <v>0</v>
      </c>
      <c r="BF72" s="680">
        <f t="shared" si="31"/>
        <v>0</v>
      </c>
      <c r="BG72" s="680">
        <f t="shared" si="32"/>
        <v>0</v>
      </c>
      <c r="BH72" s="680">
        <f t="shared" si="33"/>
        <v>0</v>
      </c>
      <c r="BI72" s="680">
        <f t="shared" si="34"/>
        <v>0</v>
      </c>
      <c r="BJ72" s="681"/>
    </row>
    <row r="73" spans="2:62" s="611" customFormat="1">
      <c r="B73" s="685" t="s">
        <v>953</v>
      </c>
      <c r="C73" s="676"/>
      <c r="D73" s="677"/>
      <c r="E73" s="708"/>
      <c r="F73" s="709"/>
      <c r="G73" s="680"/>
      <c r="H73" s="680"/>
      <c r="I73" s="680"/>
      <c r="J73" s="680"/>
      <c r="K73" s="680"/>
      <c r="L73" s="680"/>
      <c r="M73" s="680"/>
      <c r="N73" s="680"/>
      <c r="O73" s="680"/>
      <c r="P73" s="680"/>
      <c r="Q73" s="680"/>
      <c r="R73" s="680"/>
      <c r="S73" s="680"/>
      <c r="T73" s="673"/>
      <c r="U73" s="680"/>
      <c r="V73" s="680"/>
      <c r="W73" s="680"/>
      <c r="X73" s="680"/>
      <c r="Y73" s="680"/>
      <c r="Z73" s="680"/>
      <c r="AA73" s="680"/>
      <c r="AB73" s="680"/>
      <c r="AC73" s="680"/>
      <c r="AD73" s="680"/>
      <c r="AE73" s="680"/>
      <c r="AF73" s="680"/>
      <c r="AG73" s="680"/>
      <c r="AH73" s="680"/>
      <c r="AI73" s="680"/>
      <c r="AJ73" s="680"/>
      <c r="AK73" s="680"/>
      <c r="AL73" s="680"/>
      <c r="AM73" s="680"/>
      <c r="AN73" s="680"/>
      <c r="AO73" s="680"/>
      <c r="AP73" s="680"/>
      <c r="AQ73" s="680"/>
      <c r="AR73" s="680"/>
      <c r="AS73" s="680"/>
      <c r="AT73" s="680"/>
      <c r="AU73" s="680"/>
      <c r="AV73" s="680"/>
      <c r="AW73" s="680"/>
      <c r="AX73" s="680"/>
      <c r="AY73" s="680"/>
      <c r="AZ73" s="680"/>
      <c r="BA73" s="680"/>
      <c r="BB73" s="680"/>
      <c r="BC73" s="680"/>
      <c r="BD73" s="680"/>
      <c r="BE73" s="680"/>
      <c r="BF73" s="680"/>
      <c r="BG73" s="680"/>
      <c r="BH73" s="680"/>
      <c r="BI73" s="680"/>
      <c r="BJ73" s="681"/>
    </row>
    <row r="74" spans="2:62" s="611" customFormat="1">
      <c r="B74" s="675"/>
      <c r="C74" s="676" t="s">
        <v>299</v>
      </c>
      <c r="D74" s="677" t="s">
        <v>954</v>
      </c>
      <c r="E74" s="706">
        <f t="shared" ref="E74" si="42">T74</f>
        <v>0</v>
      </c>
      <c r="F74" s="707"/>
      <c r="G74" s="680">
        <f t="shared" si="19"/>
        <v>0</v>
      </c>
      <c r="H74" s="679"/>
      <c r="I74" s="679"/>
      <c r="J74" s="679"/>
      <c r="K74" s="679"/>
      <c r="L74" s="679"/>
      <c r="M74" s="679"/>
      <c r="N74" s="679"/>
      <c r="O74" s="679"/>
      <c r="P74" s="679"/>
      <c r="Q74" s="679"/>
      <c r="R74" s="679"/>
      <c r="S74" s="679"/>
      <c r="T74" s="673">
        <f t="shared" si="20"/>
        <v>0</v>
      </c>
      <c r="U74" s="679"/>
      <c r="V74" s="679"/>
      <c r="W74" s="679"/>
      <c r="X74" s="680">
        <f t="shared" si="21"/>
        <v>0</v>
      </c>
      <c r="Y74" s="679"/>
      <c r="Z74" s="679"/>
      <c r="AA74" s="679"/>
      <c r="AB74" s="680">
        <f t="shared" si="22"/>
        <v>0</v>
      </c>
      <c r="AC74" s="679"/>
      <c r="AD74" s="679"/>
      <c r="AE74" s="679"/>
      <c r="AF74" s="680">
        <f t="shared" si="23"/>
        <v>0</v>
      </c>
      <c r="AG74" s="679"/>
      <c r="AH74" s="679"/>
      <c r="AI74" s="679"/>
      <c r="AJ74" s="680">
        <f t="shared" si="24"/>
        <v>0</v>
      </c>
      <c r="AK74" s="679"/>
      <c r="AL74" s="679"/>
      <c r="AM74" s="679"/>
      <c r="AN74" s="680">
        <f t="shared" si="25"/>
        <v>0</v>
      </c>
      <c r="AO74" s="680">
        <f t="shared" si="26"/>
        <v>0</v>
      </c>
      <c r="AP74" s="679"/>
      <c r="AQ74" s="679"/>
      <c r="AR74" s="679"/>
      <c r="AS74" s="680">
        <f t="shared" si="27"/>
        <v>0</v>
      </c>
      <c r="AT74" s="679"/>
      <c r="AU74" s="679"/>
      <c r="AV74" s="679"/>
      <c r="AW74" s="680">
        <f t="shared" si="28"/>
        <v>0</v>
      </c>
      <c r="AX74" s="679"/>
      <c r="AY74" s="679"/>
      <c r="AZ74" s="679"/>
      <c r="BA74" s="680">
        <f t="shared" si="29"/>
        <v>0</v>
      </c>
      <c r="BB74" s="679"/>
      <c r="BC74" s="679"/>
      <c r="BD74" s="679"/>
      <c r="BE74" s="680">
        <f t="shared" si="30"/>
        <v>0</v>
      </c>
      <c r="BF74" s="680">
        <f t="shared" si="31"/>
        <v>0</v>
      </c>
      <c r="BG74" s="680">
        <f t="shared" si="32"/>
        <v>0</v>
      </c>
      <c r="BH74" s="680">
        <f t="shared" si="33"/>
        <v>0</v>
      </c>
      <c r="BI74" s="680">
        <f t="shared" si="34"/>
        <v>0</v>
      </c>
      <c r="BJ74" s="681"/>
    </row>
    <row r="75" spans="2:62" s="611" customFormat="1">
      <c r="B75" s="685" t="s">
        <v>955</v>
      </c>
      <c r="C75" s="676"/>
      <c r="D75" s="677"/>
      <c r="E75" s="708"/>
      <c r="F75" s="709"/>
      <c r="G75" s="680"/>
      <c r="H75" s="680"/>
      <c r="I75" s="680"/>
      <c r="J75" s="680"/>
      <c r="K75" s="680"/>
      <c r="L75" s="680"/>
      <c r="M75" s="680"/>
      <c r="N75" s="680"/>
      <c r="O75" s="680"/>
      <c r="P75" s="680"/>
      <c r="Q75" s="680"/>
      <c r="R75" s="680"/>
      <c r="S75" s="680"/>
      <c r="T75" s="673"/>
      <c r="U75" s="680"/>
      <c r="V75" s="680"/>
      <c r="W75" s="680"/>
      <c r="X75" s="680"/>
      <c r="Y75" s="680"/>
      <c r="Z75" s="680"/>
      <c r="AA75" s="680"/>
      <c r="AB75" s="680"/>
      <c r="AC75" s="680"/>
      <c r="AD75" s="680"/>
      <c r="AE75" s="680"/>
      <c r="AF75" s="680"/>
      <c r="AG75" s="680"/>
      <c r="AH75" s="680"/>
      <c r="AI75" s="680"/>
      <c r="AJ75" s="680"/>
      <c r="AK75" s="680"/>
      <c r="AL75" s="680"/>
      <c r="AM75" s="680"/>
      <c r="AN75" s="680"/>
      <c r="AO75" s="680"/>
      <c r="AP75" s="680"/>
      <c r="AQ75" s="680"/>
      <c r="AR75" s="680"/>
      <c r="AS75" s="680"/>
      <c r="AT75" s="680"/>
      <c r="AU75" s="680"/>
      <c r="AV75" s="680"/>
      <c r="AW75" s="680"/>
      <c r="AX75" s="680"/>
      <c r="AY75" s="680"/>
      <c r="AZ75" s="680"/>
      <c r="BA75" s="680"/>
      <c r="BB75" s="680"/>
      <c r="BC75" s="680"/>
      <c r="BD75" s="680"/>
      <c r="BE75" s="680"/>
      <c r="BF75" s="680"/>
      <c r="BG75" s="680"/>
      <c r="BH75" s="680"/>
      <c r="BI75" s="680"/>
      <c r="BJ75" s="681"/>
    </row>
    <row r="76" spans="2:62" s="611" customFormat="1">
      <c r="B76" s="675"/>
      <c r="C76" s="676" t="s">
        <v>303</v>
      </c>
      <c r="D76" s="677" t="s">
        <v>956</v>
      </c>
      <c r="E76" s="706">
        <f t="shared" ref="E76:E77" si="43">T76</f>
        <v>0</v>
      </c>
      <c r="F76" s="707"/>
      <c r="G76" s="680">
        <f t="shared" si="19"/>
        <v>0</v>
      </c>
      <c r="H76" s="679"/>
      <c r="I76" s="679"/>
      <c r="J76" s="679"/>
      <c r="K76" s="679"/>
      <c r="L76" s="679"/>
      <c r="M76" s="679"/>
      <c r="N76" s="679"/>
      <c r="O76" s="679"/>
      <c r="P76" s="679"/>
      <c r="Q76" s="679"/>
      <c r="R76" s="679"/>
      <c r="S76" s="679"/>
      <c r="T76" s="673">
        <f t="shared" si="20"/>
        <v>0</v>
      </c>
      <c r="U76" s="679"/>
      <c r="V76" s="679"/>
      <c r="W76" s="679"/>
      <c r="X76" s="680">
        <f t="shared" si="21"/>
        <v>0</v>
      </c>
      <c r="Y76" s="679"/>
      <c r="Z76" s="679"/>
      <c r="AA76" s="679"/>
      <c r="AB76" s="680">
        <f t="shared" si="22"/>
        <v>0</v>
      </c>
      <c r="AC76" s="679"/>
      <c r="AD76" s="679"/>
      <c r="AE76" s="679"/>
      <c r="AF76" s="680">
        <f t="shared" si="23"/>
        <v>0</v>
      </c>
      <c r="AG76" s="679"/>
      <c r="AH76" s="679"/>
      <c r="AI76" s="679"/>
      <c r="AJ76" s="680">
        <f t="shared" si="24"/>
        <v>0</v>
      </c>
      <c r="AK76" s="679"/>
      <c r="AL76" s="679"/>
      <c r="AM76" s="679"/>
      <c r="AN76" s="680">
        <f t="shared" si="25"/>
        <v>0</v>
      </c>
      <c r="AO76" s="680">
        <f t="shared" si="26"/>
        <v>0</v>
      </c>
      <c r="AP76" s="679"/>
      <c r="AQ76" s="679"/>
      <c r="AR76" s="679"/>
      <c r="AS76" s="680">
        <f t="shared" si="27"/>
        <v>0</v>
      </c>
      <c r="AT76" s="679"/>
      <c r="AU76" s="679"/>
      <c r="AV76" s="679"/>
      <c r="AW76" s="680">
        <f t="shared" si="28"/>
        <v>0</v>
      </c>
      <c r="AX76" s="679"/>
      <c r="AY76" s="679"/>
      <c r="AZ76" s="679"/>
      <c r="BA76" s="680">
        <f t="shared" si="29"/>
        <v>0</v>
      </c>
      <c r="BB76" s="679"/>
      <c r="BC76" s="679"/>
      <c r="BD76" s="679"/>
      <c r="BE76" s="680">
        <f t="shared" si="30"/>
        <v>0</v>
      </c>
      <c r="BF76" s="680">
        <f t="shared" si="31"/>
        <v>0</v>
      </c>
      <c r="BG76" s="680">
        <f t="shared" si="32"/>
        <v>0</v>
      </c>
      <c r="BH76" s="680">
        <f t="shared" si="33"/>
        <v>0</v>
      </c>
      <c r="BI76" s="680">
        <f t="shared" si="34"/>
        <v>0</v>
      </c>
      <c r="BJ76" s="681"/>
    </row>
    <row r="77" spans="2:62" s="611" customFormat="1">
      <c r="B77" s="675"/>
      <c r="C77" s="676" t="s">
        <v>305</v>
      </c>
      <c r="D77" s="677" t="s">
        <v>957</v>
      </c>
      <c r="E77" s="706">
        <f t="shared" si="43"/>
        <v>0</v>
      </c>
      <c r="F77" s="707"/>
      <c r="G77" s="680">
        <f t="shared" si="19"/>
        <v>0</v>
      </c>
      <c r="H77" s="679"/>
      <c r="I77" s="679"/>
      <c r="J77" s="679"/>
      <c r="K77" s="679"/>
      <c r="L77" s="679"/>
      <c r="M77" s="679"/>
      <c r="N77" s="679"/>
      <c r="O77" s="679"/>
      <c r="P77" s="679"/>
      <c r="Q77" s="679"/>
      <c r="R77" s="679"/>
      <c r="S77" s="679"/>
      <c r="T77" s="673">
        <f t="shared" si="20"/>
        <v>0</v>
      </c>
      <c r="U77" s="679"/>
      <c r="V77" s="679"/>
      <c r="W77" s="679"/>
      <c r="X77" s="680">
        <f t="shared" si="21"/>
        <v>0</v>
      </c>
      <c r="Y77" s="679"/>
      <c r="Z77" s="679"/>
      <c r="AA77" s="679"/>
      <c r="AB77" s="680">
        <f t="shared" si="22"/>
        <v>0</v>
      </c>
      <c r="AC77" s="679"/>
      <c r="AD77" s="679"/>
      <c r="AE77" s="679"/>
      <c r="AF77" s="680">
        <f t="shared" si="23"/>
        <v>0</v>
      </c>
      <c r="AG77" s="679"/>
      <c r="AH77" s="679"/>
      <c r="AI77" s="679"/>
      <c r="AJ77" s="680">
        <f t="shared" si="24"/>
        <v>0</v>
      </c>
      <c r="AK77" s="679"/>
      <c r="AL77" s="679"/>
      <c r="AM77" s="679"/>
      <c r="AN77" s="680">
        <f t="shared" si="25"/>
        <v>0</v>
      </c>
      <c r="AO77" s="680">
        <f t="shared" si="26"/>
        <v>0</v>
      </c>
      <c r="AP77" s="679"/>
      <c r="AQ77" s="679"/>
      <c r="AR77" s="679"/>
      <c r="AS77" s="680">
        <f t="shared" si="27"/>
        <v>0</v>
      </c>
      <c r="AT77" s="679"/>
      <c r="AU77" s="679"/>
      <c r="AV77" s="679"/>
      <c r="AW77" s="680">
        <f t="shared" si="28"/>
        <v>0</v>
      </c>
      <c r="AX77" s="679"/>
      <c r="AY77" s="679"/>
      <c r="AZ77" s="679"/>
      <c r="BA77" s="680">
        <f t="shared" si="29"/>
        <v>0</v>
      </c>
      <c r="BB77" s="679"/>
      <c r="BC77" s="679"/>
      <c r="BD77" s="679"/>
      <c r="BE77" s="680">
        <f t="shared" si="30"/>
        <v>0</v>
      </c>
      <c r="BF77" s="680">
        <f t="shared" si="31"/>
        <v>0</v>
      </c>
      <c r="BG77" s="680">
        <f t="shared" si="32"/>
        <v>0</v>
      </c>
      <c r="BH77" s="680">
        <f t="shared" si="33"/>
        <v>0</v>
      </c>
      <c r="BI77" s="680">
        <f t="shared" si="34"/>
        <v>0</v>
      </c>
      <c r="BJ77" s="681"/>
    </row>
    <row r="78" spans="2:62" s="611" customFormat="1">
      <c r="B78" s="685" t="s">
        <v>958</v>
      </c>
      <c r="C78" s="676"/>
      <c r="D78" s="677"/>
      <c r="E78" s="708"/>
      <c r="F78" s="709"/>
      <c r="G78" s="680"/>
      <c r="H78" s="680"/>
      <c r="I78" s="680"/>
      <c r="J78" s="680"/>
      <c r="K78" s="680"/>
      <c r="L78" s="680"/>
      <c r="M78" s="680"/>
      <c r="N78" s="680"/>
      <c r="O78" s="680"/>
      <c r="P78" s="680"/>
      <c r="Q78" s="680"/>
      <c r="R78" s="680"/>
      <c r="S78" s="680"/>
      <c r="T78" s="673"/>
      <c r="U78" s="680"/>
      <c r="V78" s="680"/>
      <c r="W78" s="680"/>
      <c r="X78" s="680"/>
      <c r="Y78" s="680"/>
      <c r="Z78" s="680"/>
      <c r="AA78" s="680"/>
      <c r="AB78" s="680"/>
      <c r="AC78" s="680"/>
      <c r="AD78" s="680"/>
      <c r="AE78" s="680"/>
      <c r="AF78" s="680"/>
      <c r="AG78" s="680"/>
      <c r="AH78" s="680"/>
      <c r="AI78" s="680"/>
      <c r="AJ78" s="680"/>
      <c r="AK78" s="680"/>
      <c r="AL78" s="680"/>
      <c r="AM78" s="680"/>
      <c r="AN78" s="680"/>
      <c r="AO78" s="680"/>
      <c r="AP78" s="680"/>
      <c r="AQ78" s="680"/>
      <c r="AR78" s="680"/>
      <c r="AS78" s="680"/>
      <c r="AT78" s="680"/>
      <c r="AU78" s="680"/>
      <c r="AV78" s="680"/>
      <c r="AW78" s="680"/>
      <c r="AX78" s="680"/>
      <c r="AY78" s="680"/>
      <c r="AZ78" s="680"/>
      <c r="BA78" s="680"/>
      <c r="BB78" s="680"/>
      <c r="BC78" s="680"/>
      <c r="BD78" s="680"/>
      <c r="BE78" s="680"/>
      <c r="BF78" s="680"/>
      <c r="BG78" s="680"/>
      <c r="BH78" s="680"/>
      <c r="BI78" s="680"/>
      <c r="BJ78" s="681"/>
    </row>
    <row r="79" spans="2:62" s="611" customFormat="1">
      <c r="B79" s="675"/>
      <c r="C79" s="676" t="s">
        <v>307</v>
      </c>
      <c r="D79" s="677" t="s">
        <v>959</v>
      </c>
      <c r="E79" s="706">
        <f t="shared" ref="E79:E80" si="44">T79</f>
        <v>0</v>
      </c>
      <c r="F79" s="707"/>
      <c r="G79" s="680">
        <f t="shared" si="19"/>
        <v>0</v>
      </c>
      <c r="H79" s="679"/>
      <c r="I79" s="679"/>
      <c r="J79" s="679"/>
      <c r="K79" s="679"/>
      <c r="L79" s="679"/>
      <c r="M79" s="679"/>
      <c r="N79" s="679"/>
      <c r="O79" s="679"/>
      <c r="P79" s="679"/>
      <c r="Q79" s="679"/>
      <c r="R79" s="679"/>
      <c r="S79" s="679"/>
      <c r="T79" s="673">
        <f t="shared" si="20"/>
        <v>0</v>
      </c>
      <c r="U79" s="679"/>
      <c r="V79" s="679"/>
      <c r="W79" s="679"/>
      <c r="X79" s="680">
        <f t="shared" si="21"/>
        <v>0</v>
      </c>
      <c r="Y79" s="679"/>
      <c r="Z79" s="679"/>
      <c r="AA79" s="679"/>
      <c r="AB79" s="680">
        <f t="shared" si="22"/>
        <v>0</v>
      </c>
      <c r="AC79" s="679"/>
      <c r="AD79" s="679"/>
      <c r="AE79" s="679"/>
      <c r="AF79" s="680">
        <f t="shared" si="23"/>
        <v>0</v>
      </c>
      <c r="AG79" s="679"/>
      <c r="AH79" s="679"/>
      <c r="AI79" s="679"/>
      <c r="AJ79" s="680">
        <f t="shared" si="24"/>
        <v>0</v>
      </c>
      <c r="AK79" s="679"/>
      <c r="AL79" s="679"/>
      <c r="AM79" s="679"/>
      <c r="AN79" s="680">
        <f t="shared" si="25"/>
        <v>0</v>
      </c>
      <c r="AO79" s="680">
        <f t="shared" si="26"/>
        <v>0</v>
      </c>
      <c r="AP79" s="679"/>
      <c r="AQ79" s="679"/>
      <c r="AR79" s="679"/>
      <c r="AS79" s="680">
        <f t="shared" si="27"/>
        <v>0</v>
      </c>
      <c r="AT79" s="679"/>
      <c r="AU79" s="679"/>
      <c r="AV79" s="679"/>
      <c r="AW79" s="680">
        <f t="shared" si="28"/>
        <v>0</v>
      </c>
      <c r="AX79" s="679"/>
      <c r="AY79" s="679"/>
      <c r="AZ79" s="679"/>
      <c r="BA79" s="680">
        <f t="shared" si="29"/>
        <v>0</v>
      </c>
      <c r="BB79" s="679"/>
      <c r="BC79" s="679"/>
      <c r="BD79" s="679"/>
      <c r="BE79" s="680">
        <f t="shared" si="30"/>
        <v>0</v>
      </c>
      <c r="BF79" s="680">
        <f t="shared" si="31"/>
        <v>0</v>
      </c>
      <c r="BG79" s="680">
        <f t="shared" si="32"/>
        <v>0</v>
      </c>
      <c r="BH79" s="680">
        <f t="shared" si="33"/>
        <v>0</v>
      </c>
      <c r="BI79" s="680">
        <f t="shared" si="34"/>
        <v>0</v>
      </c>
      <c r="BJ79" s="681"/>
    </row>
    <row r="80" spans="2:62" s="611" customFormat="1">
      <c r="B80" s="675"/>
      <c r="C80" s="676" t="s">
        <v>309</v>
      </c>
      <c r="D80" s="677" t="s">
        <v>960</v>
      </c>
      <c r="E80" s="706">
        <f t="shared" si="44"/>
        <v>0</v>
      </c>
      <c r="F80" s="707"/>
      <c r="G80" s="680">
        <f t="shared" si="19"/>
        <v>0</v>
      </c>
      <c r="H80" s="679"/>
      <c r="I80" s="679"/>
      <c r="J80" s="679"/>
      <c r="K80" s="679"/>
      <c r="L80" s="679"/>
      <c r="M80" s="679"/>
      <c r="N80" s="679"/>
      <c r="O80" s="679"/>
      <c r="P80" s="679"/>
      <c r="Q80" s="679"/>
      <c r="R80" s="679"/>
      <c r="S80" s="679"/>
      <c r="T80" s="673">
        <f t="shared" si="20"/>
        <v>0</v>
      </c>
      <c r="U80" s="679"/>
      <c r="V80" s="679"/>
      <c r="W80" s="679"/>
      <c r="X80" s="680">
        <f t="shared" si="21"/>
        <v>0</v>
      </c>
      <c r="Y80" s="679"/>
      <c r="Z80" s="679"/>
      <c r="AA80" s="679"/>
      <c r="AB80" s="680">
        <f t="shared" si="22"/>
        <v>0</v>
      </c>
      <c r="AC80" s="679"/>
      <c r="AD80" s="679"/>
      <c r="AE80" s="679"/>
      <c r="AF80" s="680">
        <f t="shared" si="23"/>
        <v>0</v>
      </c>
      <c r="AG80" s="679"/>
      <c r="AH80" s="679"/>
      <c r="AI80" s="679"/>
      <c r="AJ80" s="680">
        <f t="shared" si="24"/>
        <v>0</v>
      </c>
      <c r="AK80" s="679"/>
      <c r="AL80" s="679"/>
      <c r="AM80" s="679"/>
      <c r="AN80" s="680">
        <f t="shared" si="25"/>
        <v>0</v>
      </c>
      <c r="AO80" s="680">
        <f t="shared" si="26"/>
        <v>0</v>
      </c>
      <c r="AP80" s="679"/>
      <c r="AQ80" s="679"/>
      <c r="AR80" s="679"/>
      <c r="AS80" s="680">
        <f t="shared" si="27"/>
        <v>0</v>
      </c>
      <c r="AT80" s="679"/>
      <c r="AU80" s="679"/>
      <c r="AV80" s="679"/>
      <c r="AW80" s="680">
        <f t="shared" si="28"/>
        <v>0</v>
      </c>
      <c r="AX80" s="679"/>
      <c r="AY80" s="679"/>
      <c r="AZ80" s="679"/>
      <c r="BA80" s="680">
        <f t="shared" si="29"/>
        <v>0</v>
      </c>
      <c r="BB80" s="679"/>
      <c r="BC80" s="679"/>
      <c r="BD80" s="679"/>
      <c r="BE80" s="680">
        <f t="shared" si="30"/>
        <v>0</v>
      </c>
      <c r="BF80" s="680">
        <f t="shared" si="31"/>
        <v>0</v>
      </c>
      <c r="BG80" s="680">
        <f t="shared" si="32"/>
        <v>0</v>
      </c>
      <c r="BH80" s="680">
        <f t="shared" si="33"/>
        <v>0</v>
      </c>
      <c r="BI80" s="680">
        <f t="shared" si="34"/>
        <v>0</v>
      </c>
      <c r="BJ80" s="681"/>
    </row>
    <row r="81" spans="2:62" s="611" customFormat="1">
      <c r="B81" s="685" t="s">
        <v>961</v>
      </c>
      <c r="C81" s="676"/>
      <c r="D81" s="677"/>
      <c r="E81" s="708"/>
      <c r="F81" s="709"/>
      <c r="G81" s="680"/>
      <c r="H81" s="680"/>
      <c r="I81" s="680"/>
      <c r="J81" s="680"/>
      <c r="K81" s="680"/>
      <c r="L81" s="680"/>
      <c r="M81" s="680"/>
      <c r="N81" s="680"/>
      <c r="O81" s="680"/>
      <c r="P81" s="680"/>
      <c r="Q81" s="680"/>
      <c r="R81" s="680"/>
      <c r="S81" s="680"/>
      <c r="T81" s="673"/>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0"/>
      <c r="AY81" s="680"/>
      <c r="AZ81" s="680"/>
      <c r="BA81" s="680"/>
      <c r="BB81" s="680"/>
      <c r="BC81" s="680"/>
      <c r="BD81" s="680"/>
      <c r="BE81" s="680"/>
      <c r="BF81" s="680"/>
      <c r="BG81" s="680"/>
      <c r="BH81" s="680"/>
      <c r="BI81" s="680"/>
      <c r="BJ81" s="681"/>
    </row>
    <row r="82" spans="2:62" s="611" customFormat="1">
      <c r="B82" s="675"/>
      <c r="C82" s="676" t="s">
        <v>315</v>
      </c>
      <c r="D82" s="677" t="s">
        <v>962</v>
      </c>
      <c r="E82" s="706">
        <f t="shared" ref="E82:E83" si="45">T82</f>
        <v>0</v>
      </c>
      <c r="F82" s="707"/>
      <c r="G82" s="680">
        <f t="shared" si="19"/>
        <v>0</v>
      </c>
      <c r="H82" s="679"/>
      <c r="I82" s="679"/>
      <c r="J82" s="679"/>
      <c r="K82" s="679"/>
      <c r="L82" s="679"/>
      <c r="M82" s="679"/>
      <c r="N82" s="679"/>
      <c r="O82" s="679"/>
      <c r="P82" s="679"/>
      <c r="Q82" s="679"/>
      <c r="R82" s="679"/>
      <c r="S82" s="679"/>
      <c r="T82" s="673">
        <f t="shared" si="20"/>
        <v>0</v>
      </c>
      <c r="U82" s="679"/>
      <c r="V82" s="679"/>
      <c r="W82" s="679"/>
      <c r="X82" s="680">
        <f t="shared" si="21"/>
        <v>0</v>
      </c>
      <c r="Y82" s="679"/>
      <c r="Z82" s="679"/>
      <c r="AA82" s="679"/>
      <c r="AB82" s="680">
        <f t="shared" si="22"/>
        <v>0</v>
      </c>
      <c r="AC82" s="679"/>
      <c r="AD82" s="679"/>
      <c r="AE82" s="679"/>
      <c r="AF82" s="680">
        <f t="shared" si="23"/>
        <v>0</v>
      </c>
      <c r="AG82" s="679"/>
      <c r="AH82" s="679"/>
      <c r="AI82" s="679"/>
      <c r="AJ82" s="680">
        <f t="shared" si="24"/>
        <v>0</v>
      </c>
      <c r="AK82" s="679"/>
      <c r="AL82" s="679"/>
      <c r="AM82" s="679"/>
      <c r="AN82" s="680">
        <f t="shared" si="25"/>
        <v>0</v>
      </c>
      <c r="AO82" s="680">
        <f t="shared" si="26"/>
        <v>0</v>
      </c>
      <c r="AP82" s="679"/>
      <c r="AQ82" s="679"/>
      <c r="AR82" s="679"/>
      <c r="AS82" s="680">
        <f t="shared" si="27"/>
        <v>0</v>
      </c>
      <c r="AT82" s="679"/>
      <c r="AU82" s="679"/>
      <c r="AV82" s="679"/>
      <c r="AW82" s="680">
        <f t="shared" si="28"/>
        <v>0</v>
      </c>
      <c r="AX82" s="679"/>
      <c r="AY82" s="679"/>
      <c r="AZ82" s="679"/>
      <c r="BA82" s="680">
        <f t="shared" si="29"/>
        <v>0</v>
      </c>
      <c r="BB82" s="679"/>
      <c r="BC82" s="679"/>
      <c r="BD82" s="679"/>
      <c r="BE82" s="680">
        <f t="shared" si="30"/>
        <v>0</v>
      </c>
      <c r="BF82" s="680">
        <f t="shared" si="31"/>
        <v>0</v>
      </c>
      <c r="BG82" s="680">
        <f t="shared" si="32"/>
        <v>0</v>
      </c>
      <c r="BH82" s="680">
        <f t="shared" si="33"/>
        <v>0</v>
      </c>
      <c r="BI82" s="680">
        <f t="shared" si="34"/>
        <v>0</v>
      </c>
      <c r="BJ82" s="681"/>
    </row>
    <row r="83" spans="2:62" s="611" customFormat="1">
      <c r="B83" s="675"/>
      <c r="C83" s="676" t="s">
        <v>317</v>
      </c>
      <c r="D83" s="677" t="s">
        <v>963</v>
      </c>
      <c r="E83" s="706">
        <f t="shared" si="45"/>
        <v>0</v>
      </c>
      <c r="F83" s="707"/>
      <c r="G83" s="680">
        <f t="shared" si="19"/>
        <v>0</v>
      </c>
      <c r="H83" s="679"/>
      <c r="I83" s="679"/>
      <c r="J83" s="679"/>
      <c r="K83" s="679"/>
      <c r="L83" s="679"/>
      <c r="M83" s="679"/>
      <c r="N83" s="679"/>
      <c r="O83" s="679"/>
      <c r="P83" s="679"/>
      <c r="Q83" s="679"/>
      <c r="R83" s="679"/>
      <c r="S83" s="679"/>
      <c r="T83" s="673">
        <f t="shared" si="20"/>
        <v>0</v>
      </c>
      <c r="U83" s="679"/>
      <c r="V83" s="679"/>
      <c r="W83" s="679"/>
      <c r="X83" s="680">
        <f t="shared" si="21"/>
        <v>0</v>
      </c>
      <c r="Y83" s="679"/>
      <c r="Z83" s="679"/>
      <c r="AA83" s="679"/>
      <c r="AB83" s="680">
        <f t="shared" si="22"/>
        <v>0</v>
      </c>
      <c r="AC83" s="679"/>
      <c r="AD83" s="679"/>
      <c r="AE83" s="679"/>
      <c r="AF83" s="680">
        <f t="shared" si="23"/>
        <v>0</v>
      </c>
      <c r="AG83" s="679"/>
      <c r="AH83" s="679"/>
      <c r="AI83" s="679"/>
      <c r="AJ83" s="680">
        <f t="shared" si="24"/>
        <v>0</v>
      </c>
      <c r="AK83" s="679"/>
      <c r="AL83" s="679"/>
      <c r="AM83" s="679"/>
      <c r="AN83" s="680">
        <f t="shared" si="25"/>
        <v>0</v>
      </c>
      <c r="AO83" s="680">
        <f t="shared" si="26"/>
        <v>0</v>
      </c>
      <c r="AP83" s="679"/>
      <c r="AQ83" s="679"/>
      <c r="AR83" s="679"/>
      <c r="AS83" s="680">
        <f t="shared" si="27"/>
        <v>0</v>
      </c>
      <c r="AT83" s="679"/>
      <c r="AU83" s="679"/>
      <c r="AV83" s="679"/>
      <c r="AW83" s="680">
        <f t="shared" si="28"/>
        <v>0</v>
      </c>
      <c r="AX83" s="679"/>
      <c r="AY83" s="679"/>
      <c r="AZ83" s="679"/>
      <c r="BA83" s="680">
        <f t="shared" si="29"/>
        <v>0</v>
      </c>
      <c r="BB83" s="679"/>
      <c r="BC83" s="679"/>
      <c r="BD83" s="679"/>
      <c r="BE83" s="680">
        <f t="shared" si="30"/>
        <v>0</v>
      </c>
      <c r="BF83" s="680">
        <f t="shared" si="31"/>
        <v>0</v>
      </c>
      <c r="BG83" s="680">
        <f t="shared" si="32"/>
        <v>0</v>
      </c>
      <c r="BH83" s="680">
        <f t="shared" si="33"/>
        <v>0</v>
      </c>
      <c r="BI83" s="680">
        <f t="shared" si="34"/>
        <v>0</v>
      </c>
      <c r="BJ83" s="681"/>
    </row>
    <row r="84" spans="2:62" s="611" customFormat="1">
      <c r="B84" s="685" t="s">
        <v>964</v>
      </c>
      <c r="C84" s="676"/>
      <c r="D84" s="677"/>
      <c r="E84" s="708"/>
      <c r="F84" s="709"/>
      <c r="G84" s="680"/>
      <c r="H84" s="680"/>
      <c r="I84" s="680"/>
      <c r="J84" s="680"/>
      <c r="K84" s="680"/>
      <c r="L84" s="680"/>
      <c r="M84" s="680"/>
      <c r="N84" s="680"/>
      <c r="O84" s="680"/>
      <c r="P84" s="680"/>
      <c r="Q84" s="680"/>
      <c r="R84" s="680"/>
      <c r="S84" s="680"/>
      <c r="T84" s="673"/>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0"/>
      <c r="BA84" s="680"/>
      <c r="BB84" s="680"/>
      <c r="BC84" s="680"/>
      <c r="BD84" s="680"/>
      <c r="BE84" s="680"/>
      <c r="BF84" s="680"/>
      <c r="BG84" s="680"/>
      <c r="BH84" s="680"/>
      <c r="BI84" s="680"/>
      <c r="BJ84" s="681"/>
    </row>
    <row r="85" spans="2:62" s="611" customFormat="1">
      <c r="B85" s="675"/>
      <c r="C85" s="676" t="s">
        <v>319</v>
      </c>
      <c r="D85" s="677" t="s">
        <v>965</v>
      </c>
      <c r="E85" s="706">
        <f t="shared" ref="E85" si="46">T85</f>
        <v>0</v>
      </c>
      <c r="F85" s="707"/>
      <c r="G85" s="680">
        <f t="shared" si="19"/>
        <v>0</v>
      </c>
      <c r="H85" s="679"/>
      <c r="I85" s="679"/>
      <c r="J85" s="679"/>
      <c r="K85" s="679"/>
      <c r="L85" s="679"/>
      <c r="M85" s="679"/>
      <c r="N85" s="679"/>
      <c r="O85" s="679"/>
      <c r="P85" s="679"/>
      <c r="Q85" s="679"/>
      <c r="R85" s="679"/>
      <c r="S85" s="679"/>
      <c r="T85" s="673">
        <f t="shared" si="20"/>
        <v>0</v>
      </c>
      <c r="U85" s="679"/>
      <c r="V85" s="679"/>
      <c r="W85" s="679"/>
      <c r="X85" s="680">
        <f t="shared" si="21"/>
        <v>0</v>
      </c>
      <c r="Y85" s="679"/>
      <c r="Z85" s="679"/>
      <c r="AA85" s="679"/>
      <c r="AB85" s="680">
        <f t="shared" si="22"/>
        <v>0</v>
      </c>
      <c r="AC85" s="679"/>
      <c r="AD85" s="679"/>
      <c r="AE85" s="679"/>
      <c r="AF85" s="680">
        <f t="shared" si="23"/>
        <v>0</v>
      </c>
      <c r="AG85" s="679"/>
      <c r="AH85" s="679"/>
      <c r="AI85" s="679"/>
      <c r="AJ85" s="680">
        <f t="shared" si="24"/>
        <v>0</v>
      </c>
      <c r="AK85" s="679"/>
      <c r="AL85" s="679"/>
      <c r="AM85" s="679"/>
      <c r="AN85" s="680">
        <f t="shared" si="25"/>
        <v>0</v>
      </c>
      <c r="AO85" s="680">
        <f t="shared" si="26"/>
        <v>0</v>
      </c>
      <c r="AP85" s="679"/>
      <c r="AQ85" s="679"/>
      <c r="AR85" s="679"/>
      <c r="AS85" s="680">
        <f t="shared" si="27"/>
        <v>0</v>
      </c>
      <c r="AT85" s="679"/>
      <c r="AU85" s="679"/>
      <c r="AV85" s="679"/>
      <c r="AW85" s="680">
        <f t="shared" si="28"/>
        <v>0</v>
      </c>
      <c r="AX85" s="679"/>
      <c r="AY85" s="679"/>
      <c r="AZ85" s="679"/>
      <c r="BA85" s="680">
        <f t="shared" si="29"/>
        <v>0</v>
      </c>
      <c r="BB85" s="679"/>
      <c r="BC85" s="679"/>
      <c r="BD85" s="679"/>
      <c r="BE85" s="680">
        <f t="shared" si="30"/>
        <v>0</v>
      </c>
      <c r="BF85" s="680">
        <f t="shared" si="31"/>
        <v>0</v>
      </c>
      <c r="BG85" s="680">
        <f t="shared" si="32"/>
        <v>0</v>
      </c>
      <c r="BH85" s="680">
        <f t="shared" si="33"/>
        <v>0</v>
      </c>
      <c r="BI85" s="680">
        <f t="shared" si="34"/>
        <v>0</v>
      </c>
      <c r="BJ85" s="681"/>
    </row>
    <row r="86" spans="2:62" s="611" customFormat="1">
      <c r="B86" s="685" t="s">
        <v>966</v>
      </c>
      <c r="C86" s="676"/>
      <c r="D86" s="677"/>
      <c r="E86" s="708"/>
      <c r="F86" s="709"/>
      <c r="G86" s="680"/>
      <c r="H86" s="680"/>
      <c r="I86" s="680"/>
      <c r="J86" s="680"/>
      <c r="K86" s="680"/>
      <c r="L86" s="680"/>
      <c r="M86" s="680"/>
      <c r="N86" s="680"/>
      <c r="O86" s="680"/>
      <c r="P86" s="680"/>
      <c r="Q86" s="680"/>
      <c r="R86" s="680"/>
      <c r="S86" s="680"/>
      <c r="T86" s="673"/>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c r="AQ86" s="680"/>
      <c r="AR86" s="680"/>
      <c r="AS86" s="680"/>
      <c r="AT86" s="680"/>
      <c r="AU86" s="680"/>
      <c r="AV86" s="680"/>
      <c r="AW86" s="680"/>
      <c r="AX86" s="680"/>
      <c r="AY86" s="680"/>
      <c r="AZ86" s="680"/>
      <c r="BA86" s="680"/>
      <c r="BB86" s="680"/>
      <c r="BC86" s="680"/>
      <c r="BD86" s="680"/>
      <c r="BE86" s="680"/>
      <c r="BF86" s="680"/>
      <c r="BG86" s="680"/>
      <c r="BH86" s="680"/>
      <c r="BI86" s="680"/>
      <c r="BJ86" s="681"/>
    </row>
    <row r="87" spans="2:62" s="611" customFormat="1">
      <c r="B87" s="675"/>
      <c r="C87" s="676" t="s">
        <v>967</v>
      </c>
      <c r="D87" s="677" t="s">
        <v>968</v>
      </c>
      <c r="E87" s="706">
        <f t="shared" ref="E87:E97" si="47">T87</f>
        <v>0</v>
      </c>
      <c r="F87" s="707"/>
      <c r="G87" s="680">
        <f t="shared" si="19"/>
        <v>0</v>
      </c>
      <c r="H87" s="679"/>
      <c r="I87" s="679"/>
      <c r="J87" s="679"/>
      <c r="K87" s="679"/>
      <c r="L87" s="679"/>
      <c r="M87" s="679"/>
      <c r="N87" s="679"/>
      <c r="O87" s="679"/>
      <c r="P87" s="679"/>
      <c r="Q87" s="679"/>
      <c r="R87" s="679"/>
      <c r="S87" s="679"/>
      <c r="T87" s="673">
        <f t="shared" si="20"/>
        <v>0</v>
      </c>
      <c r="U87" s="679"/>
      <c r="V87" s="679"/>
      <c r="W87" s="679"/>
      <c r="X87" s="680">
        <f t="shared" si="21"/>
        <v>0</v>
      </c>
      <c r="Y87" s="679"/>
      <c r="Z87" s="679"/>
      <c r="AA87" s="679"/>
      <c r="AB87" s="680">
        <f t="shared" si="22"/>
        <v>0</v>
      </c>
      <c r="AC87" s="679"/>
      <c r="AD87" s="679"/>
      <c r="AE87" s="679"/>
      <c r="AF87" s="680">
        <f t="shared" si="23"/>
        <v>0</v>
      </c>
      <c r="AG87" s="679"/>
      <c r="AH87" s="679"/>
      <c r="AI87" s="679"/>
      <c r="AJ87" s="680">
        <f t="shared" si="24"/>
        <v>0</v>
      </c>
      <c r="AK87" s="679"/>
      <c r="AL87" s="679"/>
      <c r="AM87" s="679"/>
      <c r="AN87" s="680">
        <f t="shared" si="25"/>
        <v>0</v>
      </c>
      <c r="AO87" s="680">
        <f t="shared" si="26"/>
        <v>0</v>
      </c>
      <c r="AP87" s="679"/>
      <c r="AQ87" s="679"/>
      <c r="AR87" s="679"/>
      <c r="AS87" s="680">
        <f t="shared" si="27"/>
        <v>0</v>
      </c>
      <c r="AT87" s="679"/>
      <c r="AU87" s="679"/>
      <c r="AV87" s="679"/>
      <c r="AW87" s="680">
        <f t="shared" si="28"/>
        <v>0</v>
      </c>
      <c r="AX87" s="679"/>
      <c r="AY87" s="679"/>
      <c r="AZ87" s="679"/>
      <c r="BA87" s="680">
        <f t="shared" si="29"/>
        <v>0</v>
      </c>
      <c r="BB87" s="679"/>
      <c r="BC87" s="679"/>
      <c r="BD87" s="679"/>
      <c r="BE87" s="680">
        <f t="shared" si="30"/>
        <v>0</v>
      </c>
      <c r="BF87" s="680">
        <f t="shared" si="31"/>
        <v>0</v>
      </c>
      <c r="BG87" s="680">
        <f t="shared" si="32"/>
        <v>0</v>
      </c>
      <c r="BH87" s="680">
        <f t="shared" si="33"/>
        <v>0</v>
      </c>
      <c r="BI87" s="680">
        <f t="shared" si="34"/>
        <v>0</v>
      </c>
      <c r="BJ87" s="681"/>
    </row>
    <row r="88" spans="2:62" s="611" customFormat="1">
      <c r="B88" s="675"/>
      <c r="C88" s="676" t="s">
        <v>969</v>
      </c>
      <c r="D88" s="677" t="s">
        <v>970</v>
      </c>
      <c r="E88" s="706">
        <f t="shared" si="47"/>
        <v>0</v>
      </c>
      <c r="F88" s="707"/>
      <c r="G88" s="680">
        <f t="shared" si="19"/>
        <v>0</v>
      </c>
      <c r="H88" s="679"/>
      <c r="I88" s="679"/>
      <c r="J88" s="679"/>
      <c r="K88" s="679"/>
      <c r="L88" s="679"/>
      <c r="M88" s="679"/>
      <c r="N88" s="679"/>
      <c r="O88" s="679"/>
      <c r="P88" s="679"/>
      <c r="Q88" s="679"/>
      <c r="R88" s="679"/>
      <c r="S88" s="679"/>
      <c r="T88" s="673">
        <f t="shared" si="20"/>
        <v>0</v>
      </c>
      <c r="U88" s="679"/>
      <c r="V88" s="679"/>
      <c r="W88" s="679"/>
      <c r="X88" s="680">
        <f t="shared" si="21"/>
        <v>0</v>
      </c>
      <c r="Y88" s="679"/>
      <c r="Z88" s="679"/>
      <c r="AA88" s="679"/>
      <c r="AB88" s="680">
        <f t="shared" si="22"/>
        <v>0</v>
      </c>
      <c r="AC88" s="679"/>
      <c r="AD88" s="679"/>
      <c r="AE88" s="679"/>
      <c r="AF88" s="680">
        <f t="shared" si="23"/>
        <v>0</v>
      </c>
      <c r="AG88" s="679"/>
      <c r="AH88" s="679"/>
      <c r="AI88" s="679"/>
      <c r="AJ88" s="680">
        <f t="shared" si="24"/>
        <v>0</v>
      </c>
      <c r="AK88" s="679"/>
      <c r="AL88" s="679"/>
      <c r="AM88" s="679"/>
      <c r="AN88" s="680">
        <f t="shared" si="25"/>
        <v>0</v>
      </c>
      <c r="AO88" s="680">
        <f t="shared" si="26"/>
        <v>0</v>
      </c>
      <c r="AP88" s="679"/>
      <c r="AQ88" s="679"/>
      <c r="AR88" s="679"/>
      <c r="AS88" s="680">
        <f t="shared" si="27"/>
        <v>0</v>
      </c>
      <c r="AT88" s="679"/>
      <c r="AU88" s="679"/>
      <c r="AV88" s="679"/>
      <c r="AW88" s="680">
        <f t="shared" si="28"/>
        <v>0</v>
      </c>
      <c r="AX88" s="679"/>
      <c r="AY88" s="679"/>
      <c r="AZ88" s="679"/>
      <c r="BA88" s="680">
        <f t="shared" si="29"/>
        <v>0</v>
      </c>
      <c r="BB88" s="679"/>
      <c r="BC88" s="679"/>
      <c r="BD88" s="679"/>
      <c r="BE88" s="680">
        <f t="shared" si="30"/>
        <v>0</v>
      </c>
      <c r="BF88" s="680">
        <f t="shared" si="31"/>
        <v>0</v>
      </c>
      <c r="BG88" s="680">
        <f t="shared" si="32"/>
        <v>0</v>
      </c>
      <c r="BH88" s="680">
        <f t="shared" si="33"/>
        <v>0</v>
      </c>
      <c r="BI88" s="680">
        <f t="shared" si="34"/>
        <v>0</v>
      </c>
      <c r="BJ88" s="681"/>
    </row>
    <row r="89" spans="2:62" s="611" customFormat="1">
      <c r="B89" s="675"/>
      <c r="C89" s="676" t="s">
        <v>971</v>
      </c>
      <c r="D89" s="677" t="s">
        <v>972</v>
      </c>
      <c r="E89" s="706">
        <f t="shared" si="47"/>
        <v>0</v>
      </c>
      <c r="F89" s="707"/>
      <c r="G89" s="680">
        <f t="shared" si="19"/>
        <v>0</v>
      </c>
      <c r="H89" s="679"/>
      <c r="I89" s="679"/>
      <c r="J89" s="679"/>
      <c r="K89" s="679"/>
      <c r="L89" s="679"/>
      <c r="M89" s="679"/>
      <c r="N89" s="679"/>
      <c r="O89" s="679"/>
      <c r="P89" s="679"/>
      <c r="Q89" s="679"/>
      <c r="R89" s="679"/>
      <c r="S89" s="679"/>
      <c r="T89" s="673">
        <f t="shared" si="20"/>
        <v>0</v>
      </c>
      <c r="U89" s="679"/>
      <c r="V89" s="679"/>
      <c r="W89" s="679"/>
      <c r="X89" s="680">
        <f t="shared" si="21"/>
        <v>0</v>
      </c>
      <c r="Y89" s="679"/>
      <c r="Z89" s="679"/>
      <c r="AA89" s="679"/>
      <c r="AB89" s="680">
        <f t="shared" si="22"/>
        <v>0</v>
      </c>
      <c r="AC89" s="679"/>
      <c r="AD89" s="679"/>
      <c r="AE89" s="679"/>
      <c r="AF89" s="680">
        <f t="shared" si="23"/>
        <v>0</v>
      </c>
      <c r="AG89" s="679"/>
      <c r="AH89" s="679"/>
      <c r="AI89" s="679"/>
      <c r="AJ89" s="680">
        <f t="shared" si="24"/>
        <v>0</v>
      </c>
      <c r="AK89" s="679"/>
      <c r="AL89" s="679"/>
      <c r="AM89" s="679"/>
      <c r="AN89" s="680">
        <f t="shared" si="25"/>
        <v>0</v>
      </c>
      <c r="AO89" s="680">
        <f t="shared" si="26"/>
        <v>0</v>
      </c>
      <c r="AP89" s="679"/>
      <c r="AQ89" s="679"/>
      <c r="AR89" s="679"/>
      <c r="AS89" s="680">
        <f t="shared" si="27"/>
        <v>0</v>
      </c>
      <c r="AT89" s="679"/>
      <c r="AU89" s="679"/>
      <c r="AV89" s="679"/>
      <c r="AW89" s="680">
        <f t="shared" si="28"/>
        <v>0</v>
      </c>
      <c r="AX89" s="679"/>
      <c r="AY89" s="679"/>
      <c r="AZ89" s="679"/>
      <c r="BA89" s="680">
        <f t="shared" si="29"/>
        <v>0</v>
      </c>
      <c r="BB89" s="679"/>
      <c r="BC89" s="679"/>
      <c r="BD89" s="679"/>
      <c r="BE89" s="680">
        <f t="shared" si="30"/>
        <v>0</v>
      </c>
      <c r="BF89" s="680">
        <f t="shared" si="31"/>
        <v>0</v>
      </c>
      <c r="BG89" s="680">
        <f t="shared" si="32"/>
        <v>0</v>
      </c>
      <c r="BH89" s="680">
        <f t="shared" si="33"/>
        <v>0</v>
      </c>
      <c r="BI89" s="680">
        <f t="shared" si="34"/>
        <v>0</v>
      </c>
      <c r="BJ89" s="681"/>
    </row>
    <row r="90" spans="2:62" s="611" customFormat="1">
      <c r="B90" s="675"/>
      <c r="C90" s="676" t="s">
        <v>973</v>
      </c>
      <c r="D90" s="677" t="s">
        <v>974</v>
      </c>
      <c r="E90" s="706">
        <f t="shared" si="47"/>
        <v>0</v>
      </c>
      <c r="F90" s="707"/>
      <c r="G90" s="680">
        <f t="shared" si="19"/>
        <v>0</v>
      </c>
      <c r="H90" s="679"/>
      <c r="I90" s="679"/>
      <c r="J90" s="679"/>
      <c r="K90" s="679"/>
      <c r="L90" s="679"/>
      <c r="M90" s="679"/>
      <c r="N90" s="679"/>
      <c r="O90" s="679"/>
      <c r="P90" s="679"/>
      <c r="Q90" s="679"/>
      <c r="R90" s="679"/>
      <c r="S90" s="679"/>
      <c r="T90" s="673">
        <f t="shared" si="20"/>
        <v>0</v>
      </c>
      <c r="U90" s="679"/>
      <c r="V90" s="679"/>
      <c r="W90" s="679"/>
      <c r="X90" s="680">
        <f t="shared" si="21"/>
        <v>0</v>
      </c>
      <c r="Y90" s="679"/>
      <c r="Z90" s="679"/>
      <c r="AA90" s="679"/>
      <c r="AB90" s="680">
        <f t="shared" si="22"/>
        <v>0</v>
      </c>
      <c r="AC90" s="679"/>
      <c r="AD90" s="679"/>
      <c r="AE90" s="679"/>
      <c r="AF90" s="680">
        <f t="shared" si="23"/>
        <v>0</v>
      </c>
      <c r="AG90" s="679"/>
      <c r="AH90" s="679"/>
      <c r="AI90" s="679"/>
      <c r="AJ90" s="680">
        <f t="shared" si="24"/>
        <v>0</v>
      </c>
      <c r="AK90" s="679"/>
      <c r="AL90" s="679"/>
      <c r="AM90" s="679"/>
      <c r="AN90" s="680">
        <f t="shared" si="25"/>
        <v>0</v>
      </c>
      <c r="AO90" s="680">
        <f t="shared" si="26"/>
        <v>0</v>
      </c>
      <c r="AP90" s="679"/>
      <c r="AQ90" s="679"/>
      <c r="AR90" s="679"/>
      <c r="AS90" s="680">
        <f t="shared" si="27"/>
        <v>0</v>
      </c>
      <c r="AT90" s="679"/>
      <c r="AU90" s="679"/>
      <c r="AV90" s="679"/>
      <c r="AW90" s="680">
        <f t="shared" si="28"/>
        <v>0</v>
      </c>
      <c r="AX90" s="679"/>
      <c r="AY90" s="679"/>
      <c r="AZ90" s="679"/>
      <c r="BA90" s="680">
        <f t="shared" si="29"/>
        <v>0</v>
      </c>
      <c r="BB90" s="679"/>
      <c r="BC90" s="679"/>
      <c r="BD90" s="679"/>
      <c r="BE90" s="680">
        <f t="shared" si="30"/>
        <v>0</v>
      </c>
      <c r="BF90" s="680">
        <f t="shared" si="31"/>
        <v>0</v>
      </c>
      <c r="BG90" s="680">
        <f t="shared" si="32"/>
        <v>0</v>
      </c>
      <c r="BH90" s="680">
        <f t="shared" si="33"/>
        <v>0</v>
      </c>
      <c r="BI90" s="680">
        <f t="shared" si="34"/>
        <v>0</v>
      </c>
      <c r="BJ90" s="681"/>
    </row>
    <row r="91" spans="2:62" s="611" customFormat="1">
      <c r="B91" s="675"/>
      <c r="C91" s="676" t="s">
        <v>975</v>
      </c>
      <c r="D91" s="677" t="s">
        <v>976</v>
      </c>
      <c r="E91" s="706">
        <f t="shared" si="47"/>
        <v>0</v>
      </c>
      <c r="F91" s="707"/>
      <c r="G91" s="680">
        <f t="shared" si="19"/>
        <v>0</v>
      </c>
      <c r="H91" s="679"/>
      <c r="I91" s="679"/>
      <c r="J91" s="679"/>
      <c r="K91" s="679"/>
      <c r="L91" s="679"/>
      <c r="M91" s="679"/>
      <c r="N91" s="679"/>
      <c r="O91" s="679"/>
      <c r="P91" s="679"/>
      <c r="Q91" s="679"/>
      <c r="R91" s="679"/>
      <c r="S91" s="679"/>
      <c r="T91" s="673">
        <f t="shared" si="20"/>
        <v>0</v>
      </c>
      <c r="U91" s="679"/>
      <c r="V91" s="679"/>
      <c r="W91" s="679"/>
      <c r="X91" s="680">
        <f t="shared" si="21"/>
        <v>0</v>
      </c>
      <c r="Y91" s="679"/>
      <c r="Z91" s="679"/>
      <c r="AA91" s="679"/>
      <c r="AB91" s="680">
        <f t="shared" si="22"/>
        <v>0</v>
      </c>
      <c r="AC91" s="679"/>
      <c r="AD91" s="679"/>
      <c r="AE91" s="679"/>
      <c r="AF91" s="680">
        <f t="shared" si="23"/>
        <v>0</v>
      </c>
      <c r="AG91" s="679"/>
      <c r="AH91" s="679"/>
      <c r="AI91" s="679"/>
      <c r="AJ91" s="680">
        <f t="shared" si="24"/>
        <v>0</v>
      </c>
      <c r="AK91" s="679"/>
      <c r="AL91" s="679"/>
      <c r="AM91" s="679"/>
      <c r="AN91" s="680">
        <f t="shared" si="25"/>
        <v>0</v>
      </c>
      <c r="AO91" s="680">
        <f t="shared" si="26"/>
        <v>0</v>
      </c>
      <c r="AP91" s="679"/>
      <c r="AQ91" s="679"/>
      <c r="AR91" s="679"/>
      <c r="AS91" s="680">
        <f t="shared" si="27"/>
        <v>0</v>
      </c>
      <c r="AT91" s="679"/>
      <c r="AU91" s="679"/>
      <c r="AV91" s="679"/>
      <c r="AW91" s="680">
        <f t="shared" si="28"/>
        <v>0</v>
      </c>
      <c r="AX91" s="679"/>
      <c r="AY91" s="679"/>
      <c r="AZ91" s="679"/>
      <c r="BA91" s="680">
        <f t="shared" si="29"/>
        <v>0</v>
      </c>
      <c r="BB91" s="679"/>
      <c r="BC91" s="679"/>
      <c r="BD91" s="679"/>
      <c r="BE91" s="680">
        <f t="shared" si="30"/>
        <v>0</v>
      </c>
      <c r="BF91" s="680">
        <f t="shared" si="31"/>
        <v>0</v>
      </c>
      <c r="BG91" s="680">
        <f t="shared" si="32"/>
        <v>0</v>
      </c>
      <c r="BH91" s="680">
        <f t="shared" si="33"/>
        <v>0</v>
      </c>
      <c r="BI91" s="680">
        <f t="shared" si="34"/>
        <v>0</v>
      </c>
      <c r="BJ91" s="681"/>
    </row>
    <row r="92" spans="2:62" s="611" customFormat="1">
      <c r="B92" s="675"/>
      <c r="C92" s="676" t="s">
        <v>977</v>
      </c>
      <c r="D92" s="677" t="s">
        <v>978</v>
      </c>
      <c r="E92" s="706">
        <f t="shared" si="47"/>
        <v>0</v>
      </c>
      <c r="F92" s="707"/>
      <c r="G92" s="680">
        <f t="shared" si="19"/>
        <v>0</v>
      </c>
      <c r="H92" s="679"/>
      <c r="I92" s="679"/>
      <c r="J92" s="679"/>
      <c r="K92" s="679"/>
      <c r="L92" s="679"/>
      <c r="M92" s="679"/>
      <c r="N92" s="679"/>
      <c r="O92" s="679"/>
      <c r="P92" s="679"/>
      <c r="Q92" s="679"/>
      <c r="R92" s="679"/>
      <c r="S92" s="679"/>
      <c r="T92" s="673">
        <f t="shared" si="20"/>
        <v>0</v>
      </c>
      <c r="U92" s="679"/>
      <c r="V92" s="679"/>
      <c r="W92" s="679"/>
      <c r="X92" s="680">
        <f t="shared" si="21"/>
        <v>0</v>
      </c>
      <c r="Y92" s="679"/>
      <c r="Z92" s="679"/>
      <c r="AA92" s="679"/>
      <c r="AB92" s="680">
        <f t="shared" si="22"/>
        <v>0</v>
      </c>
      <c r="AC92" s="679"/>
      <c r="AD92" s="679"/>
      <c r="AE92" s="679"/>
      <c r="AF92" s="680">
        <f t="shared" si="23"/>
        <v>0</v>
      </c>
      <c r="AG92" s="679"/>
      <c r="AH92" s="679"/>
      <c r="AI92" s="679"/>
      <c r="AJ92" s="680">
        <f t="shared" si="24"/>
        <v>0</v>
      </c>
      <c r="AK92" s="679"/>
      <c r="AL92" s="679"/>
      <c r="AM92" s="679"/>
      <c r="AN92" s="680">
        <f t="shared" si="25"/>
        <v>0</v>
      </c>
      <c r="AO92" s="680">
        <f t="shared" si="26"/>
        <v>0</v>
      </c>
      <c r="AP92" s="679"/>
      <c r="AQ92" s="679"/>
      <c r="AR92" s="679"/>
      <c r="AS92" s="680">
        <f t="shared" si="27"/>
        <v>0</v>
      </c>
      <c r="AT92" s="679"/>
      <c r="AU92" s="679"/>
      <c r="AV92" s="679"/>
      <c r="AW92" s="680">
        <f t="shared" si="28"/>
        <v>0</v>
      </c>
      <c r="AX92" s="679"/>
      <c r="AY92" s="679"/>
      <c r="AZ92" s="679"/>
      <c r="BA92" s="680">
        <f t="shared" si="29"/>
        <v>0</v>
      </c>
      <c r="BB92" s="679"/>
      <c r="BC92" s="679"/>
      <c r="BD92" s="679"/>
      <c r="BE92" s="680">
        <f t="shared" si="30"/>
        <v>0</v>
      </c>
      <c r="BF92" s="680">
        <f t="shared" si="31"/>
        <v>0</v>
      </c>
      <c r="BG92" s="680">
        <f t="shared" si="32"/>
        <v>0</v>
      </c>
      <c r="BH92" s="680">
        <f t="shared" si="33"/>
        <v>0</v>
      </c>
      <c r="BI92" s="680">
        <f t="shared" si="34"/>
        <v>0</v>
      </c>
      <c r="BJ92" s="681"/>
    </row>
    <row r="93" spans="2:62" s="611" customFormat="1">
      <c r="B93" s="675"/>
      <c r="C93" s="676" t="s">
        <v>979</v>
      </c>
      <c r="D93" s="677" t="s">
        <v>980</v>
      </c>
      <c r="E93" s="706">
        <f t="shared" si="47"/>
        <v>0</v>
      </c>
      <c r="F93" s="707"/>
      <c r="G93" s="680">
        <f t="shared" si="19"/>
        <v>0</v>
      </c>
      <c r="H93" s="679"/>
      <c r="I93" s="679"/>
      <c r="J93" s="679"/>
      <c r="K93" s="679"/>
      <c r="L93" s="679"/>
      <c r="M93" s="679"/>
      <c r="N93" s="679"/>
      <c r="O93" s="679"/>
      <c r="P93" s="679"/>
      <c r="Q93" s="679"/>
      <c r="R93" s="679"/>
      <c r="S93" s="679"/>
      <c r="T93" s="673">
        <f t="shared" si="20"/>
        <v>0</v>
      </c>
      <c r="U93" s="679"/>
      <c r="V93" s="679"/>
      <c r="W93" s="679"/>
      <c r="X93" s="680">
        <f t="shared" si="21"/>
        <v>0</v>
      </c>
      <c r="Y93" s="679"/>
      <c r="Z93" s="679"/>
      <c r="AA93" s="679"/>
      <c r="AB93" s="680">
        <f t="shared" si="22"/>
        <v>0</v>
      </c>
      <c r="AC93" s="679"/>
      <c r="AD93" s="679"/>
      <c r="AE93" s="679"/>
      <c r="AF93" s="680">
        <f t="shared" si="23"/>
        <v>0</v>
      </c>
      <c r="AG93" s="679"/>
      <c r="AH93" s="679"/>
      <c r="AI93" s="679"/>
      <c r="AJ93" s="680">
        <f t="shared" si="24"/>
        <v>0</v>
      </c>
      <c r="AK93" s="679"/>
      <c r="AL93" s="679"/>
      <c r="AM93" s="679"/>
      <c r="AN93" s="680">
        <f t="shared" si="25"/>
        <v>0</v>
      </c>
      <c r="AO93" s="680">
        <f t="shared" si="26"/>
        <v>0</v>
      </c>
      <c r="AP93" s="679"/>
      <c r="AQ93" s="679"/>
      <c r="AR93" s="679"/>
      <c r="AS93" s="680">
        <f t="shared" si="27"/>
        <v>0</v>
      </c>
      <c r="AT93" s="679"/>
      <c r="AU93" s="679"/>
      <c r="AV93" s="679"/>
      <c r="AW93" s="680">
        <f t="shared" si="28"/>
        <v>0</v>
      </c>
      <c r="AX93" s="679"/>
      <c r="AY93" s="679"/>
      <c r="AZ93" s="679"/>
      <c r="BA93" s="680">
        <f t="shared" si="29"/>
        <v>0</v>
      </c>
      <c r="BB93" s="679"/>
      <c r="BC93" s="679"/>
      <c r="BD93" s="679"/>
      <c r="BE93" s="680">
        <f t="shared" si="30"/>
        <v>0</v>
      </c>
      <c r="BF93" s="680">
        <f t="shared" si="31"/>
        <v>0</v>
      </c>
      <c r="BG93" s="680">
        <f t="shared" si="32"/>
        <v>0</v>
      </c>
      <c r="BH93" s="680">
        <f t="shared" si="33"/>
        <v>0</v>
      </c>
      <c r="BI93" s="680">
        <f t="shared" si="34"/>
        <v>0</v>
      </c>
      <c r="BJ93" s="681"/>
    </row>
    <row r="94" spans="2:62" s="611" customFormat="1">
      <c r="B94" s="675"/>
      <c r="C94" s="676" t="s">
        <v>981</v>
      </c>
      <c r="D94" s="677" t="s">
        <v>982</v>
      </c>
      <c r="E94" s="706">
        <f t="shared" si="47"/>
        <v>0</v>
      </c>
      <c r="F94" s="707"/>
      <c r="G94" s="680">
        <f t="shared" si="19"/>
        <v>0</v>
      </c>
      <c r="H94" s="679"/>
      <c r="I94" s="679"/>
      <c r="J94" s="679"/>
      <c r="K94" s="679"/>
      <c r="L94" s="679"/>
      <c r="M94" s="679"/>
      <c r="N94" s="679"/>
      <c r="O94" s="679"/>
      <c r="P94" s="679"/>
      <c r="Q94" s="679"/>
      <c r="R94" s="679"/>
      <c r="S94" s="679"/>
      <c r="T94" s="673">
        <f t="shared" si="20"/>
        <v>0</v>
      </c>
      <c r="U94" s="679"/>
      <c r="V94" s="679"/>
      <c r="W94" s="679"/>
      <c r="X94" s="680">
        <f t="shared" si="21"/>
        <v>0</v>
      </c>
      <c r="Y94" s="679"/>
      <c r="Z94" s="679"/>
      <c r="AA94" s="679"/>
      <c r="AB94" s="680">
        <f t="shared" si="22"/>
        <v>0</v>
      </c>
      <c r="AC94" s="679"/>
      <c r="AD94" s="679"/>
      <c r="AE94" s="679"/>
      <c r="AF94" s="680">
        <f t="shared" si="23"/>
        <v>0</v>
      </c>
      <c r="AG94" s="679"/>
      <c r="AH94" s="679"/>
      <c r="AI94" s="679"/>
      <c r="AJ94" s="680">
        <f t="shared" si="24"/>
        <v>0</v>
      </c>
      <c r="AK94" s="679"/>
      <c r="AL94" s="679"/>
      <c r="AM94" s="679"/>
      <c r="AN94" s="680">
        <f t="shared" si="25"/>
        <v>0</v>
      </c>
      <c r="AO94" s="680">
        <f t="shared" si="26"/>
        <v>0</v>
      </c>
      <c r="AP94" s="679"/>
      <c r="AQ94" s="679"/>
      <c r="AR94" s="679"/>
      <c r="AS94" s="680">
        <f t="shared" si="27"/>
        <v>0</v>
      </c>
      <c r="AT94" s="679"/>
      <c r="AU94" s="679"/>
      <c r="AV94" s="679"/>
      <c r="AW94" s="680">
        <f t="shared" si="28"/>
        <v>0</v>
      </c>
      <c r="AX94" s="679"/>
      <c r="AY94" s="679"/>
      <c r="AZ94" s="679"/>
      <c r="BA94" s="680">
        <f t="shared" si="29"/>
        <v>0</v>
      </c>
      <c r="BB94" s="679"/>
      <c r="BC94" s="679"/>
      <c r="BD94" s="679"/>
      <c r="BE94" s="680">
        <f t="shared" si="30"/>
        <v>0</v>
      </c>
      <c r="BF94" s="680">
        <f t="shared" si="31"/>
        <v>0</v>
      </c>
      <c r="BG94" s="680">
        <f t="shared" si="32"/>
        <v>0</v>
      </c>
      <c r="BH94" s="680">
        <f t="shared" si="33"/>
        <v>0</v>
      </c>
      <c r="BI94" s="680">
        <f t="shared" si="34"/>
        <v>0</v>
      </c>
      <c r="BJ94" s="681"/>
    </row>
    <row r="95" spans="2:62" s="611" customFormat="1">
      <c r="B95" s="675"/>
      <c r="C95" s="676" t="s">
        <v>983</v>
      </c>
      <c r="D95" s="677" t="s">
        <v>984</v>
      </c>
      <c r="E95" s="706">
        <f t="shared" si="47"/>
        <v>0</v>
      </c>
      <c r="F95" s="707"/>
      <c r="G95" s="680">
        <f t="shared" si="19"/>
        <v>0</v>
      </c>
      <c r="H95" s="679"/>
      <c r="I95" s="679"/>
      <c r="J95" s="679"/>
      <c r="K95" s="679"/>
      <c r="L95" s="679"/>
      <c r="M95" s="679"/>
      <c r="N95" s="679"/>
      <c r="O95" s="679"/>
      <c r="P95" s="679"/>
      <c r="Q95" s="679"/>
      <c r="R95" s="679"/>
      <c r="S95" s="679"/>
      <c r="T95" s="673">
        <f t="shared" si="20"/>
        <v>0</v>
      </c>
      <c r="U95" s="679"/>
      <c r="V95" s="679"/>
      <c r="W95" s="679"/>
      <c r="X95" s="680">
        <f t="shared" si="21"/>
        <v>0</v>
      </c>
      <c r="Y95" s="679"/>
      <c r="Z95" s="679"/>
      <c r="AA95" s="679"/>
      <c r="AB95" s="680">
        <f t="shared" si="22"/>
        <v>0</v>
      </c>
      <c r="AC95" s="679"/>
      <c r="AD95" s="679"/>
      <c r="AE95" s="679"/>
      <c r="AF95" s="680">
        <f t="shared" si="23"/>
        <v>0</v>
      </c>
      <c r="AG95" s="679"/>
      <c r="AH95" s="679"/>
      <c r="AI95" s="679"/>
      <c r="AJ95" s="680">
        <f t="shared" si="24"/>
        <v>0</v>
      </c>
      <c r="AK95" s="679"/>
      <c r="AL95" s="679"/>
      <c r="AM95" s="679"/>
      <c r="AN95" s="680">
        <f t="shared" si="25"/>
        <v>0</v>
      </c>
      <c r="AO95" s="680">
        <f t="shared" si="26"/>
        <v>0</v>
      </c>
      <c r="AP95" s="679"/>
      <c r="AQ95" s="679"/>
      <c r="AR95" s="679"/>
      <c r="AS95" s="680">
        <f t="shared" si="27"/>
        <v>0</v>
      </c>
      <c r="AT95" s="679"/>
      <c r="AU95" s="679"/>
      <c r="AV95" s="679"/>
      <c r="AW95" s="680">
        <f t="shared" si="28"/>
        <v>0</v>
      </c>
      <c r="AX95" s="679"/>
      <c r="AY95" s="679"/>
      <c r="AZ95" s="679"/>
      <c r="BA95" s="680">
        <f t="shared" si="29"/>
        <v>0</v>
      </c>
      <c r="BB95" s="679"/>
      <c r="BC95" s="679"/>
      <c r="BD95" s="679"/>
      <c r="BE95" s="680">
        <f t="shared" si="30"/>
        <v>0</v>
      </c>
      <c r="BF95" s="680">
        <f t="shared" si="31"/>
        <v>0</v>
      </c>
      <c r="BG95" s="680">
        <f t="shared" si="32"/>
        <v>0</v>
      </c>
      <c r="BH95" s="680">
        <f t="shared" si="33"/>
        <v>0</v>
      </c>
      <c r="BI95" s="680">
        <f t="shared" si="34"/>
        <v>0</v>
      </c>
      <c r="BJ95" s="681"/>
    </row>
    <row r="96" spans="2:62" s="611" customFormat="1">
      <c r="B96" s="675"/>
      <c r="C96" s="676" t="s">
        <v>985</v>
      </c>
      <c r="D96" s="677" t="s">
        <v>986</v>
      </c>
      <c r="E96" s="706">
        <f t="shared" si="47"/>
        <v>0</v>
      </c>
      <c r="F96" s="707"/>
      <c r="G96" s="680">
        <f t="shared" si="19"/>
        <v>0</v>
      </c>
      <c r="H96" s="679"/>
      <c r="I96" s="679"/>
      <c r="J96" s="679"/>
      <c r="K96" s="679"/>
      <c r="L96" s="679"/>
      <c r="M96" s="679"/>
      <c r="N96" s="679"/>
      <c r="O96" s="679"/>
      <c r="P96" s="679"/>
      <c r="Q96" s="679"/>
      <c r="R96" s="679"/>
      <c r="S96" s="679"/>
      <c r="T96" s="673">
        <f t="shared" si="20"/>
        <v>0</v>
      </c>
      <c r="U96" s="679"/>
      <c r="V96" s="679"/>
      <c r="W96" s="679"/>
      <c r="X96" s="680">
        <f t="shared" si="21"/>
        <v>0</v>
      </c>
      <c r="Y96" s="679"/>
      <c r="Z96" s="679"/>
      <c r="AA96" s="679"/>
      <c r="AB96" s="680">
        <f t="shared" si="22"/>
        <v>0</v>
      </c>
      <c r="AC96" s="679"/>
      <c r="AD96" s="679"/>
      <c r="AE96" s="679"/>
      <c r="AF96" s="680">
        <f t="shared" si="23"/>
        <v>0</v>
      </c>
      <c r="AG96" s="679"/>
      <c r="AH96" s="679"/>
      <c r="AI96" s="679"/>
      <c r="AJ96" s="680">
        <f t="shared" si="24"/>
        <v>0</v>
      </c>
      <c r="AK96" s="679"/>
      <c r="AL96" s="679"/>
      <c r="AM96" s="679"/>
      <c r="AN96" s="680">
        <f t="shared" si="25"/>
        <v>0</v>
      </c>
      <c r="AO96" s="680">
        <f t="shared" si="26"/>
        <v>0</v>
      </c>
      <c r="AP96" s="679"/>
      <c r="AQ96" s="679"/>
      <c r="AR96" s="679"/>
      <c r="AS96" s="680">
        <f t="shared" si="27"/>
        <v>0</v>
      </c>
      <c r="AT96" s="679"/>
      <c r="AU96" s="679"/>
      <c r="AV96" s="679"/>
      <c r="AW96" s="680">
        <f t="shared" si="28"/>
        <v>0</v>
      </c>
      <c r="AX96" s="679"/>
      <c r="AY96" s="679"/>
      <c r="AZ96" s="679"/>
      <c r="BA96" s="680">
        <f t="shared" si="29"/>
        <v>0</v>
      </c>
      <c r="BB96" s="679"/>
      <c r="BC96" s="679"/>
      <c r="BD96" s="679"/>
      <c r="BE96" s="680">
        <f t="shared" si="30"/>
        <v>0</v>
      </c>
      <c r="BF96" s="680">
        <f t="shared" si="31"/>
        <v>0</v>
      </c>
      <c r="BG96" s="680">
        <f t="shared" si="32"/>
        <v>0</v>
      </c>
      <c r="BH96" s="680">
        <f t="shared" si="33"/>
        <v>0</v>
      </c>
      <c r="BI96" s="680">
        <f t="shared" si="34"/>
        <v>0</v>
      </c>
      <c r="BJ96" s="681"/>
    </row>
    <row r="97" spans="2:62" s="611" customFormat="1">
      <c r="B97" s="675"/>
      <c r="C97" s="676" t="s">
        <v>420</v>
      </c>
      <c r="D97" s="677" t="s">
        <v>987</v>
      </c>
      <c r="E97" s="706">
        <f t="shared" si="47"/>
        <v>0</v>
      </c>
      <c r="F97" s="707"/>
      <c r="G97" s="680">
        <f t="shared" si="19"/>
        <v>0</v>
      </c>
      <c r="H97" s="679"/>
      <c r="I97" s="679"/>
      <c r="J97" s="679"/>
      <c r="K97" s="679"/>
      <c r="L97" s="679"/>
      <c r="M97" s="679"/>
      <c r="N97" s="679"/>
      <c r="O97" s="679"/>
      <c r="P97" s="679"/>
      <c r="Q97" s="679"/>
      <c r="R97" s="679"/>
      <c r="S97" s="679"/>
      <c r="T97" s="673">
        <f t="shared" si="20"/>
        <v>0</v>
      </c>
      <c r="U97" s="679"/>
      <c r="V97" s="679"/>
      <c r="W97" s="679"/>
      <c r="X97" s="680">
        <f t="shared" si="21"/>
        <v>0</v>
      </c>
      <c r="Y97" s="679"/>
      <c r="Z97" s="679"/>
      <c r="AA97" s="679"/>
      <c r="AB97" s="680">
        <f t="shared" si="22"/>
        <v>0</v>
      </c>
      <c r="AC97" s="679"/>
      <c r="AD97" s="679"/>
      <c r="AE97" s="679"/>
      <c r="AF97" s="680">
        <f t="shared" si="23"/>
        <v>0</v>
      </c>
      <c r="AG97" s="679"/>
      <c r="AH97" s="679"/>
      <c r="AI97" s="679"/>
      <c r="AJ97" s="680">
        <f t="shared" si="24"/>
        <v>0</v>
      </c>
      <c r="AK97" s="679"/>
      <c r="AL97" s="679"/>
      <c r="AM97" s="679"/>
      <c r="AN97" s="680">
        <f t="shared" si="25"/>
        <v>0</v>
      </c>
      <c r="AO97" s="680">
        <f t="shared" si="26"/>
        <v>0</v>
      </c>
      <c r="AP97" s="679"/>
      <c r="AQ97" s="679"/>
      <c r="AR97" s="679"/>
      <c r="AS97" s="680">
        <f t="shared" si="27"/>
        <v>0</v>
      </c>
      <c r="AT97" s="679"/>
      <c r="AU97" s="679"/>
      <c r="AV97" s="679"/>
      <c r="AW97" s="680">
        <f t="shared" si="28"/>
        <v>0</v>
      </c>
      <c r="AX97" s="679"/>
      <c r="AY97" s="679"/>
      <c r="AZ97" s="679"/>
      <c r="BA97" s="680">
        <f t="shared" si="29"/>
        <v>0</v>
      </c>
      <c r="BB97" s="679"/>
      <c r="BC97" s="679"/>
      <c r="BD97" s="679"/>
      <c r="BE97" s="680">
        <f t="shared" si="30"/>
        <v>0</v>
      </c>
      <c r="BF97" s="680">
        <f t="shared" si="31"/>
        <v>0</v>
      </c>
      <c r="BG97" s="680">
        <f t="shared" si="32"/>
        <v>0</v>
      </c>
      <c r="BH97" s="680">
        <f t="shared" si="33"/>
        <v>0</v>
      </c>
      <c r="BI97" s="680">
        <f t="shared" si="34"/>
        <v>0</v>
      </c>
      <c r="BJ97" s="681"/>
    </row>
    <row r="98" spans="2:62" s="611" customFormat="1">
      <c r="B98" s="685" t="s">
        <v>988</v>
      </c>
      <c r="C98" s="676"/>
      <c r="D98" s="677"/>
      <c r="E98" s="706"/>
      <c r="F98" s="707"/>
      <c r="G98" s="680">
        <f t="shared" si="19"/>
        <v>0</v>
      </c>
      <c r="H98" s="679"/>
      <c r="I98" s="679"/>
      <c r="J98" s="679"/>
      <c r="K98" s="679"/>
      <c r="L98" s="679"/>
      <c r="M98" s="679"/>
      <c r="N98" s="679"/>
      <c r="O98" s="679"/>
      <c r="P98" s="679"/>
      <c r="Q98" s="679"/>
      <c r="R98" s="679"/>
      <c r="S98" s="679"/>
      <c r="T98" s="673">
        <f t="shared" si="20"/>
        <v>0</v>
      </c>
      <c r="U98" s="679"/>
      <c r="V98" s="679"/>
      <c r="W98" s="679"/>
      <c r="X98" s="680">
        <f t="shared" si="21"/>
        <v>0</v>
      </c>
      <c r="Y98" s="679"/>
      <c r="Z98" s="679"/>
      <c r="AA98" s="679"/>
      <c r="AB98" s="680">
        <f t="shared" si="22"/>
        <v>0</v>
      </c>
      <c r="AC98" s="679"/>
      <c r="AD98" s="679"/>
      <c r="AE98" s="679"/>
      <c r="AF98" s="680">
        <f t="shared" si="23"/>
        <v>0</v>
      </c>
      <c r="AG98" s="679"/>
      <c r="AH98" s="679"/>
      <c r="AI98" s="679"/>
      <c r="AJ98" s="680">
        <f t="shared" si="24"/>
        <v>0</v>
      </c>
      <c r="AK98" s="679"/>
      <c r="AL98" s="679"/>
      <c r="AM98" s="679"/>
      <c r="AN98" s="680">
        <f t="shared" si="25"/>
        <v>0</v>
      </c>
      <c r="AO98" s="680">
        <f t="shared" si="26"/>
        <v>0</v>
      </c>
      <c r="AP98" s="679"/>
      <c r="AQ98" s="679"/>
      <c r="AR98" s="679"/>
      <c r="AS98" s="680">
        <f t="shared" si="27"/>
        <v>0</v>
      </c>
      <c r="AT98" s="679"/>
      <c r="AU98" s="679"/>
      <c r="AV98" s="679"/>
      <c r="AW98" s="680">
        <f t="shared" si="28"/>
        <v>0</v>
      </c>
      <c r="AX98" s="679"/>
      <c r="AY98" s="679"/>
      <c r="AZ98" s="679"/>
      <c r="BA98" s="680">
        <f t="shared" si="29"/>
        <v>0</v>
      </c>
      <c r="BB98" s="679"/>
      <c r="BC98" s="679"/>
      <c r="BD98" s="679"/>
      <c r="BE98" s="680">
        <f t="shared" si="30"/>
        <v>0</v>
      </c>
      <c r="BF98" s="680">
        <f t="shared" si="31"/>
        <v>0</v>
      </c>
      <c r="BG98" s="680">
        <f t="shared" si="32"/>
        <v>0</v>
      </c>
      <c r="BH98" s="680">
        <f t="shared" si="33"/>
        <v>0</v>
      </c>
      <c r="BI98" s="680">
        <f t="shared" si="34"/>
        <v>0</v>
      </c>
      <c r="BJ98" s="681"/>
    </row>
    <row r="99" spans="2:62" s="611" customFormat="1">
      <c r="B99" s="675"/>
      <c r="C99" s="676" t="s">
        <v>989</v>
      </c>
      <c r="D99" s="677" t="s">
        <v>990</v>
      </c>
      <c r="E99" s="706">
        <f t="shared" ref="E99" si="48">T99</f>
        <v>0</v>
      </c>
      <c r="F99" s="707"/>
      <c r="G99" s="680">
        <f t="shared" si="19"/>
        <v>0</v>
      </c>
      <c r="H99" s="679"/>
      <c r="I99" s="679"/>
      <c r="J99" s="679"/>
      <c r="K99" s="679"/>
      <c r="L99" s="679"/>
      <c r="M99" s="679"/>
      <c r="N99" s="679"/>
      <c r="O99" s="679"/>
      <c r="P99" s="679"/>
      <c r="Q99" s="679"/>
      <c r="R99" s="679"/>
      <c r="S99" s="679"/>
      <c r="T99" s="673">
        <f t="shared" si="20"/>
        <v>0</v>
      </c>
      <c r="U99" s="679"/>
      <c r="V99" s="679"/>
      <c r="W99" s="679"/>
      <c r="X99" s="680">
        <f t="shared" si="21"/>
        <v>0</v>
      </c>
      <c r="Y99" s="679"/>
      <c r="Z99" s="679"/>
      <c r="AA99" s="679"/>
      <c r="AB99" s="680">
        <f t="shared" si="22"/>
        <v>0</v>
      </c>
      <c r="AC99" s="679"/>
      <c r="AD99" s="679"/>
      <c r="AE99" s="679"/>
      <c r="AF99" s="680">
        <f t="shared" si="23"/>
        <v>0</v>
      </c>
      <c r="AG99" s="679"/>
      <c r="AH99" s="679"/>
      <c r="AI99" s="679"/>
      <c r="AJ99" s="680">
        <f t="shared" si="24"/>
        <v>0</v>
      </c>
      <c r="AK99" s="679"/>
      <c r="AL99" s="679"/>
      <c r="AM99" s="679"/>
      <c r="AN99" s="680">
        <f t="shared" si="25"/>
        <v>0</v>
      </c>
      <c r="AO99" s="680">
        <f t="shared" si="26"/>
        <v>0</v>
      </c>
      <c r="AP99" s="679"/>
      <c r="AQ99" s="679"/>
      <c r="AR99" s="679"/>
      <c r="AS99" s="680">
        <f t="shared" si="27"/>
        <v>0</v>
      </c>
      <c r="AT99" s="679"/>
      <c r="AU99" s="679"/>
      <c r="AV99" s="679"/>
      <c r="AW99" s="680">
        <f t="shared" si="28"/>
        <v>0</v>
      </c>
      <c r="AX99" s="679"/>
      <c r="AY99" s="679"/>
      <c r="AZ99" s="679"/>
      <c r="BA99" s="680">
        <f t="shared" si="29"/>
        <v>0</v>
      </c>
      <c r="BB99" s="679"/>
      <c r="BC99" s="679"/>
      <c r="BD99" s="679"/>
      <c r="BE99" s="680">
        <f t="shared" si="30"/>
        <v>0</v>
      </c>
      <c r="BF99" s="680">
        <f t="shared" si="31"/>
        <v>0</v>
      </c>
      <c r="BG99" s="680">
        <f t="shared" si="32"/>
        <v>0</v>
      </c>
      <c r="BH99" s="680">
        <f t="shared" si="33"/>
        <v>0</v>
      </c>
      <c r="BI99" s="680">
        <f t="shared" si="34"/>
        <v>0</v>
      </c>
      <c r="BJ99" s="681"/>
    </row>
    <row r="100" spans="2:62" s="611" customFormat="1">
      <c r="B100" s="685" t="s">
        <v>991</v>
      </c>
      <c r="C100" s="676"/>
      <c r="D100" s="677"/>
      <c r="E100" s="708"/>
      <c r="F100" s="709"/>
      <c r="G100" s="680"/>
      <c r="H100" s="680"/>
      <c r="I100" s="680"/>
      <c r="J100" s="680"/>
      <c r="K100" s="680"/>
      <c r="L100" s="680"/>
      <c r="M100" s="680"/>
      <c r="N100" s="680"/>
      <c r="O100" s="680"/>
      <c r="P100" s="680"/>
      <c r="Q100" s="680"/>
      <c r="R100" s="680"/>
      <c r="S100" s="680"/>
      <c r="T100" s="673"/>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0"/>
      <c r="AY100" s="680"/>
      <c r="AZ100" s="680"/>
      <c r="BA100" s="680"/>
      <c r="BB100" s="680"/>
      <c r="BC100" s="680"/>
      <c r="BD100" s="680"/>
      <c r="BE100" s="680"/>
      <c r="BF100" s="680"/>
      <c r="BG100" s="680"/>
      <c r="BH100" s="680"/>
      <c r="BI100" s="680"/>
      <c r="BJ100" s="681"/>
    </row>
    <row r="101" spans="2:62" s="611" customFormat="1">
      <c r="B101" s="675"/>
      <c r="C101" s="676" t="s">
        <v>992</v>
      </c>
      <c r="D101" s="677" t="s">
        <v>993</v>
      </c>
      <c r="E101" s="706">
        <f t="shared" ref="E101" si="49">T101</f>
        <v>0</v>
      </c>
      <c r="F101" s="707"/>
      <c r="G101" s="680">
        <f t="shared" si="19"/>
        <v>0</v>
      </c>
      <c r="H101" s="679"/>
      <c r="I101" s="679"/>
      <c r="J101" s="679"/>
      <c r="K101" s="679"/>
      <c r="L101" s="679"/>
      <c r="M101" s="679"/>
      <c r="N101" s="679"/>
      <c r="O101" s="679"/>
      <c r="P101" s="679"/>
      <c r="Q101" s="679"/>
      <c r="R101" s="679"/>
      <c r="S101" s="679"/>
      <c r="T101" s="673">
        <f t="shared" si="20"/>
        <v>0</v>
      </c>
      <c r="U101" s="679"/>
      <c r="V101" s="679"/>
      <c r="W101" s="679"/>
      <c r="X101" s="680">
        <f t="shared" si="21"/>
        <v>0</v>
      </c>
      <c r="Y101" s="679"/>
      <c r="Z101" s="679"/>
      <c r="AA101" s="679"/>
      <c r="AB101" s="680">
        <f t="shared" si="22"/>
        <v>0</v>
      </c>
      <c r="AC101" s="679"/>
      <c r="AD101" s="679"/>
      <c r="AE101" s="679"/>
      <c r="AF101" s="680">
        <f t="shared" si="23"/>
        <v>0</v>
      </c>
      <c r="AG101" s="679"/>
      <c r="AH101" s="679"/>
      <c r="AI101" s="679"/>
      <c r="AJ101" s="680">
        <f t="shared" si="24"/>
        <v>0</v>
      </c>
      <c r="AK101" s="679"/>
      <c r="AL101" s="679"/>
      <c r="AM101" s="679"/>
      <c r="AN101" s="680">
        <f t="shared" si="25"/>
        <v>0</v>
      </c>
      <c r="AO101" s="680">
        <f t="shared" si="26"/>
        <v>0</v>
      </c>
      <c r="AP101" s="679"/>
      <c r="AQ101" s="679"/>
      <c r="AR101" s="679"/>
      <c r="AS101" s="680">
        <f t="shared" si="27"/>
        <v>0</v>
      </c>
      <c r="AT101" s="679"/>
      <c r="AU101" s="679"/>
      <c r="AV101" s="679"/>
      <c r="AW101" s="680">
        <f t="shared" si="28"/>
        <v>0</v>
      </c>
      <c r="AX101" s="679"/>
      <c r="AY101" s="679"/>
      <c r="AZ101" s="679"/>
      <c r="BA101" s="680">
        <f t="shared" si="29"/>
        <v>0</v>
      </c>
      <c r="BB101" s="679"/>
      <c r="BC101" s="679"/>
      <c r="BD101" s="679"/>
      <c r="BE101" s="680">
        <f t="shared" si="30"/>
        <v>0</v>
      </c>
      <c r="BF101" s="680">
        <f t="shared" si="31"/>
        <v>0</v>
      </c>
      <c r="BG101" s="680">
        <f t="shared" si="32"/>
        <v>0</v>
      </c>
      <c r="BH101" s="680">
        <f t="shared" si="33"/>
        <v>0</v>
      </c>
      <c r="BI101" s="680">
        <f t="shared" si="34"/>
        <v>0</v>
      </c>
      <c r="BJ101" s="681"/>
    </row>
    <row r="102" spans="2:62" s="611" customFormat="1">
      <c r="B102" s="685" t="s">
        <v>462</v>
      </c>
      <c r="C102" s="676"/>
      <c r="D102" s="677"/>
      <c r="E102" s="708"/>
      <c r="F102" s="709"/>
      <c r="G102" s="680"/>
      <c r="H102" s="680"/>
      <c r="I102" s="680"/>
      <c r="J102" s="680"/>
      <c r="K102" s="680"/>
      <c r="L102" s="680"/>
      <c r="M102" s="680"/>
      <c r="N102" s="680"/>
      <c r="O102" s="680"/>
      <c r="P102" s="680"/>
      <c r="Q102" s="680"/>
      <c r="R102" s="680"/>
      <c r="S102" s="680"/>
      <c r="T102" s="673"/>
      <c r="U102" s="680"/>
      <c r="V102" s="680"/>
      <c r="W102" s="680"/>
      <c r="X102" s="680"/>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0"/>
      <c r="AY102" s="680"/>
      <c r="AZ102" s="680"/>
      <c r="BA102" s="680"/>
      <c r="BB102" s="680"/>
      <c r="BC102" s="680"/>
      <c r="BD102" s="680"/>
      <c r="BE102" s="680"/>
      <c r="BF102" s="680"/>
      <c r="BG102" s="680"/>
      <c r="BH102" s="680"/>
      <c r="BI102" s="680"/>
      <c r="BJ102" s="681"/>
    </row>
    <row r="103" spans="2:62" s="611" customFormat="1">
      <c r="B103" s="675"/>
      <c r="C103" s="676" t="s">
        <v>994</v>
      </c>
      <c r="D103" s="677" t="s">
        <v>995</v>
      </c>
      <c r="E103" s="706">
        <f t="shared" ref="E103:E105" si="50">T103</f>
        <v>0</v>
      </c>
      <c r="F103" s="707"/>
      <c r="G103" s="680">
        <f t="shared" si="19"/>
        <v>0</v>
      </c>
      <c r="H103" s="679"/>
      <c r="I103" s="679"/>
      <c r="J103" s="679"/>
      <c r="K103" s="679"/>
      <c r="L103" s="679"/>
      <c r="M103" s="679"/>
      <c r="N103" s="679"/>
      <c r="O103" s="679"/>
      <c r="P103" s="679"/>
      <c r="Q103" s="679"/>
      <c r="R103" s="679"/>
      <c r="S103" s="679"/>
      <c r="T103" s="673">
        <f t="shared" si="20"/>
        <v>0</v>
      </c>
      <c r="U103" s="679"/>
      <c r="V103" s="679"/>
      <c r="W103" s="679"/>
      <c r="X103" s="680">
        <f t="shared" si="21"/>
        <v>0</v>
      </c>
      <c r="Y103" s="679"/>
      <c r="Z103" s="679"/>
      <c r="AA103" s="679"/>
      <c r="AB103" s="680">
        <f t="shared" si="22"/>
        <v>0</v>
      </c>
      <c r="AC103" s="679"/>
      <c r="AD103" s="679"/>
      <c r="AE103" s="679"/>
      <c r="AF103" s="680">
        <f t="shared" si="23"/>
        <v>0</v>
      </c>
      <c r="AG103" s="679"/>
      <c r="AH103" s="679"/>
      <c r="AI103" s="679"/>
      <c r="AJ103" s="680">
        <f t="shared" si="24"/>
        <v>0</v>
      </c>
      <c r="AK103" s="679"/>
      <c r="AL103" s="679"/>
      <c r="AM103" s="679"/>
      <c r="AN103" s="680">
        <f t="shared" si="25"/>
        <v>0</v>
      </c>
      <c r="AO103" s="680">
        <f t="shared" si="26"/>
        <v>0</v>
      </c>
      <c r="AP103" s="679"/>
      <c r="AQ103" s="679"/>
      <c r="AR103" s="679"/>
      <c r="AS103" s="680">
        <f t="shared" si="27"/>
        <v>0</v>
      </c>
      <c r="AT103" s="679"/>
      <c r="AU103" s="679"/>
      <c r="AV103" s="679"/>
      <c r="AW103" s="680">
        <f t="shared" si="28"/>
        <v>0</v>
      </c>
      <c r="AX103" s="679"/>
      <c r="AY103" s="679"/>
      <c r="AZ103" s="679"/>
      <c r="BA103" s="680">
        <f t="shared" si="29"/>
        <v>0</v>
      </c>
      <c r="BB103" s="679"/>
      <c r="BC103" s="679"/>
      <c r="BD103" s="679"/>
      <c r="BE103" s="680">
        <f t="shared" si="30"/>
        <v>0</v>
      </c>
      <c r="BF103" s="680">
        <f t="shared" si="31"/>
        <v>0</v>
      </c>
      <c r="BG103" s="680">
        <f t="shared" si="32"/>
        <v>0</v>
      </c>
      <c r="BH103" s="680">
        <f t="shared" si="33"/>
        <v>0</v>
      </c>
      <c r="BI103" s="680">
        <f t="shared" si="34"/>
        <v>0</v>
      </c>
      <c r="BJ103" s="681"/>
    </row>
    <row r="104" spans="2:62" s="611" customFormat="1">
      <c r="B104" s="675"/>
      <c r="C104" s="676" t="s">
        <v>468</v>
      </c>
      <c r="D104" s="677" t="s">
        <v>996</v>
      </c>
      <c r="E104" s="706">
        <f t="shared" si="50"/>
        <v>0</v>
      </c>
      <c r="F104" s="707"/>
      <c r="G104" s="680">
        <f t="shared" si="19"/>
        <v>0</v>
      </c>
      <c r="H104" s="679"/>
      <c r="I104" s="679"/>
      <c r="J104" s="679"/>
      <c r="K104" s="679"/>
      <c r="L104" s="679"/>
      <c r="M104" s="679"/>
      <c r="N104" s="679"/>
      <c r="O104" s="679"/>
      <c r="P104" s="679"/>
      <c r="Q104" s="679"/>
      <c r="R104" s="679"/>
      <c r="S104" s="679"/>
      <c r="T104" s="673">
        <f t="shared" si="20"/>
        <v>0</v>
      </c>
      <c r="U104" s="679"/>
      <c r="V104" s="679"/>
      <c r="W104" s="679"/>
      <c r="X104" s="680">
        <f t="shared" si="21"/>
        <v>0</v>
      </c>
      <c r="Y104" s="679"/>
      <c r="Z104" s="679"/>
      <c r="AA104" s="679"/>
      <c r="AB104" s="680">
        <f t="shared" si="22"/>
        <v>0</v>
      </c>
      <c r="AC104" s="679"/>
      <c r="AD104" s="679"/>
      <c r="AE104" s="679"/>
      <c r="AF104" s="680">
        <f t="shared" si="23"/>
        <v>0</v>
      </c>
      <c r="AG104" s="679"/>
      <c r="AH104" s="679"/>
      <c r="AI104" s="679"/>
      <c r="AJ104" s="680">
        <f t="shared" si="24"/>
        <v>0</v>
      </c>
      <c r="AK104" s="679"/>
      <c r="AL104" s="679"/>
      <c r="AM104" s="679"/>
      <c r="AN104" s="680">
        <f t="shared" si="25"/>
        <v>0</v>
      </c>
      <c r="AO104" s="680">
        <f t="shared" si="26"/>
        <v>0</v>
      </c>
      <c r="AP104" s="679"/>
      <c r="AQ104" s="679"/>
      <c r="AR104" s="679"/>
      <c r="AS104" s="680">
        <f t="shared" si="27"/>
        <v>0</v>
      </c>
      <c r="AT104" s="679"/>
      <c r="AU104" s="679"/>
      <c r="AV104" s="679"/>
      <c r="AW104" s="680">
        <f t="shared" si="28"/>
        <v>0</v>
      </c>
      <c r="AX104" s="679"/>
      <c r="AY104" s="679"/>
      <c r="AZ104" s="679"/>
      <c r="BA104" s="680">
        <f t="shared" si="29"/>
        <v>0</v>
      </c>
      <c r="BB104" s="679"/>
      <c r="BC104" s="679"/>
      <c r="BD104" s="679"/>
      <c r="BE104" s="680">
        <f t="shared" si="30"/>
        <v>0</v>
      </c>
      <c r="BF104" s="680">
        <f t="shared" si="31"/>
        <v>0</v>
      </c>
      <c r="BG104" s="680">
        <f t="shared" si="32"/>
        <v>0</v>
      </c>
      <c r="BH104" s="680">
        <f t="shared" si="33"/>
        <v>0</v>
      </c>
      <c r="BI104" s="680">
        <f t="shared" si="34"/>
        <v>0</v>
      </c>
      <c r="BJ104" s="681"/>
    </row>
    <row r="105" spans="2:62" s="611" customFormat="1">
      <c r="B105" s="675"/>
      <c r="C105" s="676" t="s">
        <v>470</v>
      </c>
      <c r="D105" s="677" t="s">
        <v>997</v>
      </c>
      <c r="E105" s="706">
        <f t="shared" si="50"/>
        <v>0</v>
      </c>
      <c r="F105" s="707"/>
      <c r="G105" s="680">
        <f t="shared" si="19"/>
        <v>0</v>
      </c>
      <c r="H105" s="679"/>
      <c r="I105" s="679"/>
      <c r="J105" s="679"/>
      <c r="K105" s="679"/>
      <c r="L105" s="679"/>
      <c r="M105" s="679"/>
      <c r="N105" s="679"/>
      <c r="O105" s="679"/>
      <c r="P105" s="679"/>
      <c r="Q105" s="679"/>
      <c r="R105" s="679"/>
      <c r="S105" s="679"/>
      <c r="T105" s="673">
        <f t="shared" si="20"/>
        <v>0</v>
      </c>
      <c r="U105" s="679"/>
      <c r="V105" s="679"/>
      <c r="W105" s="679"/>
      <c r="X105" s="680">
        <f t="shared" si="21"/>
        <v>0</v>
      </c>
      <c r="Y105" s="679"/>
      <c r="Z105" s="679"/>
      <c r="AA105" s="679"/>
      <c r="AB105" s="680">
        <f t="shared" si="22"/>
        <v>0</v>
      </c>
      <c r="AC105" s="679"/>
      <c r="AD105" s="679"/>
      <c r="AE105" s="679"/>
      <c r="AF105" s="680">
        <f t="shared" si="23"/>
        <v>0</v>
      </c>
      <c r="AG105" s="679"/>
      <c r="AH105" s="679"/>
      <c r="AI105" s="679"/>
      <c r="AJ105" s="680">
        <f t="shared" si="24"/>
        <v>0</v>
      </c>
      <c r="AK105" s="679"/>
      <c r="AL105" s="679"/>
      <c r="AM105" s="679"/>
      <c r="AN105" s="680">
        <f t="shared" si="25"/>
        <v>0</v>
      </c>
      <c r="AO105" s="680">
        <f t="shared" si="26"/>
        <v>0</v>
      </c>
      <c r="AP105" s="679"/>
      <c r="AQ105" s="679"/>
      <c r="AR105" s="679"/>
      <c r="AS105" s="680">
        <f t="shared" si="27"/>
        <v>0</v>
      </c>
      <c r="AT105" s="679"/>
      <c r="AU105" s="679"/>
      <c r="AV105" s="679"/>
      <c r="AW105" s="680">
        <f t="shared" si="28"/>
        <v>0</v>
      </c>
      <c r="AX105" s="679"/>
      <c r="AY105" s="679"/>
      <c r="AZ105" s="679"/>
      <c r="BA105" s="680">
        <f t="shared" si="29"/>
        <v>0</v>
      </c>
      <c r="BB105" s="679"/>
      <c r="BC105" s="679"/>
      <c r="BD105" s="679"/>
      <c r="BE105" s="680">
        <f t="shared" si="30"/>
        <v>0</v>
      </c>
      <c r="BF105" s="680">
        <f t="shared" si="31"/>
        <v>0</v>
      </c>
      <c r="BG105" s="680">
        <f t="shared" si="32"/>
        <v>0</v>
      </c>
      <c r="BH105" s="680">
        <f t="shared" si="33"/>
        <v>0</v>
      </c>
      <c r="BI105" s="680">
        <f t="shared" si="34"/>
        <v>0</v>
      </c>
      <c r="BJ105" s="681"/>
    </row>
    <row r="106" spans="2:62" s="611" customFormat="1">
      <c r="B106" s="685" t="s">
        <v>998</v>
      </c>
      <c r="C106" s="676"/>
      <c r="D106" s="677"/>
      <c r="E106" s="708"/>
      <c r="F106" s="709"/>
      <c r="G106" s="680"/>
      <c r="H106" s="680"/>
      <c r="I106" s="680"/>
      <c r="J106" s="680"/>
      <c r="K106" s="680"/>
      <c r="L106" s="680"/>
      <c r="M106" s="680"/>
      <c r="N106" s="680"/>
      <c r="O106" s="680"/>
      <c r="P106" s="680"/>
      <c r="Q106" s="680"/>
      <c r="R106" s="680"/>
      <c r="S106" s="680"/>
      <c r="T106" s="673"/>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0"/>
      <c r="AY106" s="680"/>
      <c r="AZ106" s="680"/>
      <c r="BA106" s="680"/>
      <c r="BB106" s="680"/>
      <c r="BC106" s="680"/>
      <c r="BD106" s="680"/>
      <c r="BE106" s="680"/>
      <c r="BF106" s="680"/>
      <c r="BG106" s="680"/>
      <c r="BH106" s="680"/>
      <c r="BI106" s="680"/>
      <c r="BJ106" s="681"/>
    </row>
    <row r="107" spans="2:62" s="611" customFormat="1">
      <c r="B107" s="675"/>
      <c r="C107" s="676" t="s">
        <v>475</v>
      </c>
      <c r="D107" s="677" t="s">
        <v>999</v>
      </c>
      <c r="E107" s="706">
        <f t="shared" ref="E107:E110" si="51">T107</f>
        <v>0</v>
      </c>
      <c r="F107" s="707"/>
      <c r="G107" s="680">
        <f t="shared" si="19"/>
        <v>0</v>
      </c>
      <c r="H107" s="679"/>
      <c r="I107" s="679"/>
      <c r="J107" s="679"/>
      <c r="K107" s="679"/>
      <c r="L107" s="679"/>
      <c r="M107" s="679"/>
      <c r="N107" s="679"/>
      <c r="O107" s="679"/>
      <c r="P107" s="679"/>
      <c r="Q107" s="679"/>
      <c r="R107" s="679"/>
      <c r="S107" s="679"/>
      <c r="T107" s="673">
        <f t="shared" si="20"/>
        <v>0</v>
      </c>
      <c r="U107" s="679"/>
      <c r="V107" s="679"/>
      <c r="W107" s="679"/>
      <c r="X107" s="680">
        <f t="shared" si="21"/>
        <v>0</v>
      </c>
      <c r="Y107" s="679"/>
      <c r="Z107" s="679"/>
      <c r="AA107" s="679"/>
      <c r="AB107" s="680">
        <f t="shared" si="22"/>
        <v>0</v>
      </c>
      <c r="AC107" s="679"/>
      <c r="AD107" s="679"/>
      <c r="AE107" s="679"/>
      <c r="AF107" s="680">
        <f t="shared" si="23"/>
        <v>0</v>
      </c>
      <c r="AG107" s="679"/>
      <c r="AH107" s="679"/>
      <c r="AI107" s="679"/>
      <c r="AJ107" s="680">
        <f t="shared" si="24"/>
        <v>0</v>
      </c>
      <c r="AK107" s="679"/>
      <c r="AL107" s="679"/>
      <c r="AM107" s="679"/>
      <c r="AN107" s="680">
        <f t="shared" si="25"/>
        <v>0</v>
      </c>
      <c r="AO107" s="680">
        <f t="shared" si="26"/>
        <v>0</v>
      </c>
      <c r="AP107" s="679"/>
      <c r="AQ107" s="679"/>
      <c r="AR107" s="679"/>
      <c r="AS107" s="680">
        <f t="shared" si="27"/>
        <v>0</v>
      </c>
      <c r="AT107" s="679"/>
      <c r="AU107" s="679"/>
      <c r="AV107" s="679"/>
      <c r="AW107" s="680">
        <f t="shared" si="28"/>
        <v>0</v>
      </c>
      <c r="AX107" s="679"/>
      <c r="AY107" s="679"/>
      <c r="AZ107" s="679"/>
      <c r="BA107" s="680">
        <f t="shared" si="29"/>
        <v>0</v>
      </c>
      <c r="BB107" s="679"/>
      <c r="BC107" s="679"/>
      <c r="BD107" s="679"/>
      <c r="BE107" s="680">
        <f t="shared" si="30"/>
        <v>0</v>
      </c>
      <c r="BF107" s="680">
        <f t="shared" si="31"/>
        <v>0</v>
      </c>
      <c r="BG107" s="680">
        <f t="shared" si="32"/>
        <v>0</v>
      </c>
      <c r="BH107" s="680">
        <f t="shared" si="33"/>
        <v>0</v>
      </c>
      <c r="BI107" s="680">
        <f t="shared" si="34"/>
        <v>0</v>
      </c>
      <c r="BJ107" s="681"/>
    </row>
    <row r="108" spans="2:62" s="611" customFormat="1">
      <c r="B108" s="675"/>
      <c r="C108" s="676" t="s">
        <v>477</v>
      </c>
      <c r="D108" s="677" t="s">
        <v>1000</v>
      </c>
      <c r="E108" s="706">
        <f t="shared" si="51"/>
        <v>0</v>
      </c>
      <c r="F108" s="707"/>
      <c r="G108" s="680">
        <f t="shared" si="19"/>
        <v>0</v>
      </c>
      <c r="H108" s="679"/>
      <c r="I108" s="679"/>
      <c r="J108" s="679"/>
      <c r="K108" s="679"/>
      <c r="L108" s="679"/>
      <c r="M108" s="679"/>
      <c r="N108" s="679"/>
      <c r="O108" s="679"/>
      <c r="P108" s="679"/>
      <c r="Q108" s="679"/>
      <c r="R108" s="679"/>
      <c r="S108" s="679"/>
      <c r="T108" s="673">
        <f t="shared" si="20"/>
        <v>0</v>
      </c>
      <c r="U108" s="679"/>
      <c r="V108" s="679"/>
      <c r="W108" s="679"/>
      <c r="X108" s="680">
        <f t="shared" si="21"/>
        <v>0</v>
      </c>
      <c r="Y108" s="679"/>
      <c r="Z108" s="679"/>
      <c r="AA108" s="679"/>
      <c r="AB108" s="680">
        <f t="shared" si="22"/>
        <v>0</v>
      </c>
      <c r="AC108" s="679"/>
      <c r="AD108" s="679"/>
      <c r="AE108" s="679"/>
      <c r="AF108" s="680">
        <f t="shared" si="23"/>
        <v>0</v>
      </c>
      <c r="AG108" s="679"/>
      <c r="AH108" s="679"/>
      <c r="AI108" s="679"/>
      <c r="AJ108" s="680">
        <f t="shared" si="24"/>
        <v>0</v>
      </c>
      <c r="AK108" s="679"/>
      <c r="AL108" s="679"/>
      <c r="AM108" s="679"/>
      <c r="AN108" s="680">
        <f t="shared" si="25"/>
        <v>0</v>
      </c>
      <c r="AO108" s="680">
        <f t="shared" si="26"/>
        <v>0</v>
      </c>
      <c r="AP108" s="679"/>
      <c r="AQ108" s="679"/>
      <c r="AR108" s="679"/>
      <c r="AS108" s="680">
        <f t="shared" si="27"/>
        <v>0</v>
      </c>
      <c r="AT108" s="679"/>
      <c r="AU108" s="679"/>
      <c r="AV108" s="679"/>
      <c r="AW108" s="680">
        <f t="shared" si="28"/>
        <v>0</v>
      </c>
      <c r="AX108" s="679"/>
      <c r="AY108" s="679"/>
      <c r="AZ108" s="679"/>
      <c r="BA108" s="680">
        <f t="shared" si="29"/>
        <v>0</v>
      </c>
      <c r="BB108" s="679"/>
      <c r="BC108" s="679"/>
      <c r="BD108" s="679"/>
      <c r="BE108" s="680">
        <f t="shared" si="30"/>
        <v>0</v>
      </c>
      <c r="BF108" s="680">
        <f t="shared" si="31"/>
        <v>0</v>
      </c>
      <c r="BG108" s="680">
        <f t="shared" si="32"/>
        <v>0</v>
      </c>
      <c r="BH108" s="680">
        <f t="shared" si="33"/>
        <v>0</v>
      </c>
      <c r="BI108" s="680">
        <f t="shared" si="34"/>
        <v>0</v>
      </c>
      <c r="BJ108" s="681"/>
    </row>
    <row r="109" spans="2:62" s="611" customFormat="1">
      <c r="B109" s="675"/>
      <c r="C109" s="676" t="s">
        <v>1001</v>
      </c>
      <c r="D109" s="677" t="s">
        <v>1002</v>
      </c>
      <c r="E109" s="706">
        <f t="shared" si="51"/>
        <v>0</v>
      </c>
      <c r="F109" s="707"/>
      <c r="G109" s="680">
        <f t="shared" si="19"/>
        <v>0</v>
      </c>
      <c r="H109" s="679"/>
      <c r="I109" s="679"/>
      <c r="J109" s="679"/>
      <c r="K109" s="679"/>
      <c r="L109" s="679"/>
      <c r="M109" s="679"/>
      <c r="N109" s="679"/>
      <c r="O109" s="679"/>
      <c r="P109" s="679"/>
      <c r="Q109" s="679"/>
      <c r="R109" s="679"/>
      <c r="S109" s="679"/>
      <c r="T109" s="673">
        <f t="shared" si="20"/>
        <v>0</v>
      </c>
      <c r="U109" s="679"/>
      <c r="V109" s="679"/>
      <c r="W109" s="679"/>
      <c r="X109" s="680">
        <f t="shared" si="21"/>
        <v>0</v>
      </c>
      <c r="Y109" s="679"/>
      <c r="Z109" s="679"/>
      <c r="AA109" s="679"/>
      <c r="AB109" s="680">
        <f t="shared" si="22"/>
        <v>0</v>
      </c>
      <c r="AC109" s="679"/>
      <c r="AD109" s="679"/>
      <c r="AE109" s="679"/>
      <c r="AF109" s="680">
        <f t="shared" si="23"/>
        <v>0</v>
      </c>
      <c r="AG109" s="679"/>
      <c r="AH109" s="679"/>
      <c r="AI109" s="679"/>
      <c r="AJ109" s="680">
        <f t="shared" si="24"/>
        <v>0</v>
      </c>
      <c r="AK109" s="679"/>
      <c r="AL109" s="679"/>
      <c r="AM109" s="679"/>
      <c r="AN109" s="680">
        <f t="shared" si="25"/>
        <v>0</v>
      </c>
      <c r="AO109" s="680">
        <f t="shared" si="26"/>
        <v>0</v>
      </c>
      <c r="AP109" s="679"/>
      <c r="AQ109" s="679"/>
      <c r="AR109" s="679"/>
      <c r="AS109" s="680">
        <f t="shared" si="27"/>
        <v>0</v>
      </c>
      <c r="AT109" s="679"/>
      <c r="AU109" s="679"/>
      <c r="AV109" s="679"/>
      <c r="AW109" s="680">
        <f t="shared" si="28"/>
        <v>0</v>
      </c>
      <c r="AX109" s="679"/>
      <c r="AY109" s="679"/>
      <c r="AZ109" s="679"/>
      <c r="BA109" s="680">
        <f t="shared" si="29"/>
        <v>0</v>
      </c>
      <c r="BB109" s="679"/>
      <c r="BC109" s="679"/>
      <c r="BD109" s="679"/>
      <c r="BE109" s="680">
        <f t="shared" si="30"/>
        <v>0</v>
      </c>
      <c r="BF109" s="680">
        <f t="shared" si="31"/>
        <v>0</v>
      </c>
      <c r="BG109" s="680">
        <f t="shared" si="32"/>
        <v>0</v>
      </c>
      <c r="BH109" s="680">
        <f t="shared" si="33"/>
        <v>0</v>
      </c>
      <c r="BI109" s="680">
        <f t="shared" si="34"/>
        <v>0</v>
      </c>
      <c r="BJ109" s="681"/>
    </row>
    <row r="110" spans="2:62" s="611" customFormat="1">
      <c r="B110" s="675"/>
      <c r="C110" s="676" t="s">
        <v>481</v>
      </c>
      <c r="D110" s="677" t="s">
        <v>1003</v>
      </c>
      <c r="E110" s="706">
        <f t="shared" si="51"/>
        <v>0</v>
      </c>
      <c r="F110" s="707"/>
      <c r="G110" s="680">
        <f t="shared" si="19"/>
        <v>0</v>
      </c>
      <c r="H110" s="679"/>
      <c r="I110" s="679"/>
      <c r="J110" s="679"/>
      <c r="K110" s="679"/>
      <c r="L110" s="679"/>
      <c r="M110" s="679"/>
      <c r="N110" s="679"/>
      <c r="O110" s="679"/>
      <c r="P110" s="679"/>
      <c r="Q110" s="679"/>
      <c r="R110" s="679"/>
      <c r="S110" s="679"/>
      <c r="T110" s="673">
        <f t="shared" si="20"/>
        <v>0</v>
      </c>
      <c r="U110" s="679"/>
      <c r="V110" s="679"/>
      <c r="W110" s="679"/>
      <c r="X110" s="680">
        <f t="shared" si="21"/>
        <v>0</v>
      </c>
      <c r="Y110" s="679"/>
      <c r="Z110" s="679"/>
      <c r="AA110" s="679"/>
      <c r="AB110" s="680">
        <f t="shared" si="22"/>
        <v>0</v>
      </c>
      <c r="AC110" s="679"/>
      <c r="AD110" s="679"/>
      <c r="AE110" s="679"/>
      <c r="AF110" s="680">
        <f t="shared" si="23"/>
        <v>0</v>
      </c>
      <c r="AG110" s="679"/>
      <c r="AH110" s="679"/>
      <c r="AI110" s="679"/>
      <c r="AJ110" s="680">
        <f t="shared" si="24"/>
        <v>0</v>
      </c>
      <c r="AK110" s="679"/>
      <c r="AL110" s="679"/>
      <c r="AM110" s="679"/>
      <c r="AN110" s="680">
        <f t="shared" si="25"/>
        <v>0</v>
      </c>
      <c r="AO110" s="680">
        <f t="shared" si="26"/>
        <v>0</v>
      </c>
      <c r="AP110" s="679"/>
      <c r="AQ110" s="679"/>
      <c r="AR110" s="679"/>
      <c r="AS110" s="680">
        <f t="shared" si="27"/>
        <v>0</v>
      </c>
      <c r="AT110" s="679"/>
      <c r="AU110" s="679"/>
      <c r="AV110" s="679"/>
      <c r="AW110" s="680">
        <f t="shared" si="28"/>
        <v>0</v>
      </c>
      <c r="AX110" s="679"/>
      <c r="AY110" s="679"/>
      <c r="AZ110" s="679"/>
      <c r="BA110" s="680">
        <f t="shared" si="29"/>
        <v>0</v>
      </c>
      <c r="BB110" s="679"/>
      <c r="BC110" s="679"/>
      <c r="BD110" s="679"/>
      <c r="BE110" s="680">
        <f t="shared" si="30"/>
        <v>0</v>
      </c>
      <c r="BF110" s="680">
        <f t="shared" si="31"/>
        <v>0</v>
      </c>
      <c r="BG110" s="680">
        <f t="shared" si="32"/>
        <v>0</v>
      </c>
      <c r="BH110" s="680">
        <f t="shared" si="33"/>
        <v>0</v>
      </c>
      <c r="BI110" s="680">
        <f t="shared" si="34"/>
        <v>0</v>
      </c>
      <c r="BJ110" s="681"/>
    </row>
    <row r="111" spans="2:62" s="611" customFormat="1">
      <c r="B111" s="685" t="s">
        <v>1004</v>
      </c>
      <c r="C111" s="676"/>
      <c r="D111" s="677"/>
      <c r="E111" s="708"/>
      <c r="F111" s="709"/>
      <c r="G111" s="680"/>
      <c r="H111" s="680"/>
      <c r="I111" s="680"/>
      <c r="J111" s="680"/>
      <c r="K111" s="680"/>
      <c r="L111" s="680"/>
      <c r="M111" s="680"/>
      <c r="N111" s="680"/>
      <c r="O111" s="680"/>
      <c r="P111" s="680"/>
      <c r="Q111" s="680"/>
      <c r="R111" s="680"/>
      <c r="S111" s="680"/>
      <c r="T111" s="673"/>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c r="AQ111" s="680"/>
      <c r="AR111" s="680"/>
      <c r="AS111" s="680"/>
      <c r="AT111" s="680"/>
      <c r="AU111" s="680"/>
      <c r="AV111" s="680"/>
      <c r="AW111" s="680"/>
      <c r="AX111" s="680"/>
      <c r="AY111" s="680"/>
      <c r="AZ111" s="680"/>
      <c r="BA111" s="680"/>
      <c r="BB111" s="680"/>
      <c r="BC111" s="680"/>
      <c r="BD111" s="680"/>
      <c r="BE111" s="680"/>
      <c r="BF111" s="680"/>
      <c r="BG111" s="680"/>
      <c r="BH111" s="680"/>
      <c r="BI111" s="680"/>
      <c r="BJ111" s="681"/>
    </row>
    <row r="112" spans="2:62" s="611" customFormat="1">
      <c r="B112" s="675"/>
      <c r="C112" s="676" t="s">
        <v>1005</v>
      </c>
      <c r="D112" s="677" t="s">
        <v>1006</v>
      </c>
      <c r="E112" s="706">
        <f t="shared" ref="E112:E115" si="52">T112</f>
        <v>0</v>
      </c>
      <c r="F112" s="707"/>
      <c r="G112" s="680">
        <f t="shared" si="19"/>
        <v>0</v>
      </c>
      <c r="H112" s="679"/>
      <c r="I112" s="679"/>
      <c r="J112" s="679"/>
      <c r="K112" s="679"/>
      <c r="L112" s="679"/>
      <c r="M112" s="679"/>
      <c r="N112" s="679"/>
      <c r="O112" s="679"/>
      <c r="P112" s="679"/>
      <c r="Q112" s="679"/>
      <c r="R112" s="679"/>
      <c r="S112" s="679"/>
      <c r="T112" s="673">
        <f t="shared" si="20"/>
        <v>0</v>
      </c>
      <c r="U112" s="679"/>
      <c r="V112" s="679"/>
      <c r="W112" s="679"/>
      <c r="X112" s="680">
        <f t="shared" si="21"/>
        <v>0</v>
      </c>
      <c r="Y112" s="679"/>
      <c r="Z112" s="679"/>
      <c r="AA112" s="679"/>
      <c r="AB112" s="680">
        <f t="shared" si="22"/>
        <v>0</v>
      </c>
      <c r="AC112" s="679"/>
      <c r="AD112" s="679"/>
      <c r="AE112" s="679"/>
      <c r="AF112" s="680">
        <f t="shared" si="23"/>
        <v>0</v>
      </c>
      <c r="AG112" s="679"/>
      <c r="AH112" s="679"/>
      <c r="AI112" s="679"/>
      <c r="AJ112" s="680">
        <f t="shared" si="24"/>
        <v>0</v>
      </c>
      <c r="AK112" s="679"/>
      <c r="AL112" s="679"/>
      <c r="AM112" s="679"/>
      <c r="AN112" s="680">
        <f t="shared" si="25"/>
        <v>0</v>
      </c>
      <c r="AO112" s="680">
        <f t="shared" si="26"/>
        <v>0</v>
      </c>
      <c r="AP112" s="679"/>
      <c r="AQ112" s="679"/>
      <c r="AR112" s="679"/>
      <c r="AS112" s="680">
        <f t="shared" si="27"/>
        <v>0</v>
      </c>
      <c r="AT112" s="679"/>
      <c r="AU112" s="679"/>
      <c r="AV112" s="679"/>
      <c r="AW112" s="680">
        <f t="shared" si="28"/>
        <v>0</v>
      </c>
      <c r="AX112" s="679"/>
      <c r="AY112" s="679"/>
      <c r="AZ112" s="679"/>
      <c r="BA112" s="680">
        <f t="shared" si="29"/>
        <v>0</v>
      </c>
      <c r="BB112" s="679"/>
      <c r="BC112" s="679"/>
      <c r="BD112" s="679"/>
      <c r="BE112" s="680">
        <f t="shared" si="30"/>
        <v>0</v>
      </c>
      <c r="BF112" s="680">
        <f t="shared" si="31"/>
        <v>0</v>
      </c>
      <c r="BG112" s="680">
        <f t="shared" si="32"/>
        <v>0</v>
      </c>
      <c r="BH112" s="680">
        <f t="shared" si="33"/>
        <v>0</v>
      </c>
      <c r="BI112" s="680">
        <f t="shared" si="34"/>
        <v>0</v>
      </c>
      <c r="BJ112" s="681"/>
    </row>
    <row r="113" spans="2:62" s="611" customFormat="1">
      <c r="B113" s="675"/>
      <c r="C113" s="676" t="s">
        <v>1007</v>
      </c>
      <c r="D113" s="677" t="s">
        <v>1008</v>
      </c>
      <c r="E113" s="706">
        <f t="shared" si="52"/>
        <v>0</v>
      </c>
      <c r="F113" s="707"/>
      <c r="G113" s="680">
        <f t="shared" si="19"/>
        <v>0</v>
      </c>
      <c r="H113" s="679"/>
      <c r="I113" s="679"/>
      <c r="J113" s="679"/>
      <c r="K113" s="679"/>
      <c r="L113" s="679"/>
      <c r="M113" s="679"/>
      <c r="N113" s="679"/>
      <c r="O113" s="679"/>
      <c r="P113" s="679"/>
      <c r="Q113" s="679"/>
      <c r="R113" s="679"/>
      <c r="S113" s="679"/>
      <c r="T113" s="673">
        <f t="shared" si="20"/>
        <v>0</v>
      </c>
      <c r="U113" s="679"/>
      <c r="V113" s="679"/>
      <c r="W113" s="679"/>
      <c r="X113" s="680">
        <f t="shared" si="21"/>
        <v>0</v>
      </c>
      <c r="Y113" s="679"/>
      <c r="Z113" s="679"/>
      <c r="AA113" s="679"/>
      <c r="AB113" s="680">
        <f t="shared" si="22"/>
        <v>0</v>
      </c>
      <c r="AC113" s="679"/>
      <c r="AD113" s="679"/>
      <c r="AE113" s="679"/>
      <c r="AF113" s="680">
        <f t="shared" si="23"/>
        <v>0</v>
      </c>
      <c r="AG113" s="679"/>
      <c r="AH113" s="679"/>
      <c r="AI113" s="679"/>
      <c r="AJ113" s="680">
        <f t="shared" si="24"/>
        <v>0</v>
      </c>
      <c r="AK113" s="679"/>
      <c r="AL113" s="679"/>
      <c r="AM113" s="679"/>
      <c r="AN113" s="680">
        <f t="shared" si="25"/>
        <v>0</v>
      </c>
      <c r="AO113" s="680">
        <f t="shared" si="26"/>
        <v>0</v>
      </c>
      <c r="AP113" s="679"/>
      <c r="AQ113" s="679"/>
      <c r="AR113" s="679"/>
      <c r="AS113" s="680">
        <f t="shared" si="27"/>
        <v>0</v>
      </c>
      <c r="AT113" s="679"/>
      <c r="AU113" s="679"/>
      <c r="AV113" s="679"/>
      <c r="AW113" s="680">
        <f t="shared" si="28"/>
        <v>0</v>
      </c>
      <c r="AX113" s="679"/>
      <c r="AY113" s="679"/>
      <c r="AZ113" s="679"/>
      <c r="BA113" s="680">
        <f t="shared" si="29"/>
        <v>0</v>
      </c>
      <c r="BB113" s="679"/>
      <c r="BC113" s="679"/>
      <c r="BD113" s="679"/>
      <c r="BE113" s="680">
        <f t="shared" si="30"/>
        <v>0</v>
      </c>
      <c r="BF113" s="680">
        <f t="shared" si="31"/>
        <v>0</v>
      </c>
      <c r="BG113" s="680">
        <f t="shared" si="32"/>
        <v>0</v>
      </c>
      <c r="BH113" s="680">
        <f t="shared" si="33"/>
        <v>0</v>
      </c>
      <c r="BI113" s="680">
        <f t="shared" si="34"/>
        <v>0</v>
      </c>
      <c r="BJ113" s="681"/>
    </row>
    <row r="114" spans="2:62" s="611" customFormat="1">
      <c r="B114" s="675"/>
      <c r="C114" s="676" t="s">
        <v>1009</v>
      </c>
      <c r="D114" s="677" t="s">
        <v>1010</v>
      </c>
      <c r="E114" s="706">
        <f t="shared" si="52"/>
        <v>0</v>
      </c>
      <c r="F114" s="707"/>
      <c r="G114" s="680">
        <f t="shared" ref="G114:G120" si="53">E114+F114</f>
        <v>0</v>
      </c>
      <c r="H114" s="679"/>
      <c r="I114" s="679"/>
      <c r="J114" s="679"/>
      <c r="K114" s="679"/>
      <c r="L114" s="679"/>
      <c r="M114" s="679"/>
      <c r="N114" s="679"/>
      <c r="O114" s="679"/>
      <c r="P114" s="679"/>
      <c r="Q114" s="679"/>
      <c r="R114" s="679"/>
      <c r="S114" s="679"/>
      <c r="T114" s="673">
        <f t="shared" ref="T114:T120" si="54">SUM(H114:S114)</f>
        <v>0</v>
      </c>
      <c r="U114" s="679"/>
      <c r="V114" s="679"/>
      <c r="W114" s="679"/>
      <c r="X114" s="680">
        <f t="shared" ref="X114:X120" si="55">(T114+U114)-V114+W114</f>
        <v>0</v>
      </c>
      <c r="Y114" s="679"/>
      <c r="Z114" s="679"/>
      <c r="AA114" s="679"/>
      <c r="AB114" s="680">
        <f t="shared" ref="AB114:AB120" si="56">SUM(Y114:AA114)</f>
        <v>0</v>
      </c>
      <c r="AC114" s="679"/>
      <c r="AD114" s="679"/>
      <c r="AE114" s="679"/>
      <c r="AF114" s="680">
        <f t="shared" ref="AF114:AF120" si="57">SUM(AC114:AE114)</f>
        <v>0</v>
      </c>
      <c r="AG114" s="679"/>
      <c r="AH114" s="679"/>
      <c r="AI114" s="679"/>
      <c r="AJ114" s="680">
        <f t="shared" ref="AJ114:AJ120" si="58">SUM(AG114:AI114)</f>
        <v>0</v>
      </c>
      <c r="AK114" s="679"/>
      <c r="AL114" s="679"/>
      <c r="AM114" s="679"/>
      <c r="AN114" s="680">
        <f t="shared" ref="AN114:AN120" si="59">SUM(AK114:AM114)</f>
        <v>0</v>
      </c>
      <c r="AO114" s="680">
        <f t="shared" ref="AO114:AO120" si="60">AB114+AF114+AJ114+AN114</f>
        <v>0</v>
      </c>
      <c r="AP114" s="679"/>
      <c r="AQ114" s="679"/>
      <c r="AR114" s="679"/>
      <c r="AS114" s="680">
        <f t="shared" ref="AS114:AS120" si="61">SUM(AP114:AR114)</f>
        <v>0</v>
      </c>
      <c r="AT114" s="679"/>
      <c r="AU114" s="679"/>
      <c r="AV114" s="679"/>
      <c r="AW114" s="680">
        <f t="shared" ref="AW114:AW120" si="62">SUM(AT114:AV114)</f>
        <v>0</v>
      </c>
      <c r="AX114" s="679"/>
      <c r="AY114" s="679"/>
      <c r="AZ114" s="679"/>
      <c r="BA114" s="680">
        <f t="shared" ref="BA114:BA120" si="63">SUM(AX114:AZ114)</f>
        <v>0</v>
      </c>
      <c r="BB114" s="679"/>
      <c r="BC114" s="679"/>
      <c r="BD114" s="679"/>
      <c r="BE114" s="680">
        <f t="shared" ref="BE114:BE120" si="64">SUM(BB114:BD114)</f>
        <v>0</v>
      </c>
      <c r="BF114" s="680">
        <f t="shared" ref="BF114:BF120" si="65">AS114+AW114+BA114+BE114</f>
        <v>0</v>
      </c>
      <c r="BG114" s="680">
        <f t="shared" ref="BG114:BG120" si="66">G114-X114</f>
        <v>0</v>
      </c>
      <c r="BH114" s="680">
        <f t="shared" ref="BH114:BH120" si="67">X114-AO114</f>
        <v>0</v>
      </c>
      <c r="BI114" s="680">
        <f t="shared" ref="BI114:BI120" si="68">AO114-BF114</f>
        <v>0</v>
      </c>
      <c r="BJ114" s="681"/>
    </row>
    <row r="115" spans="2:62" s="611" customFormat="1">
      <c r="B115" s="675"/>
      <c r="C115" s="676" t="s">
        <v>1011</v>
      </c>
      <c r="D115" s="677" t="s">
        <v>1012</v>
      </c>
      <c r="E115" s="706">
        <f t="shared" si="52"/>
        <v>0</v>
      </c>
      <c r="F115" s="707"/>
      <c r="G115" s="680">
        <f t="shared" si="53"/>
        <v>0</v>
      </c>
      <c r="H115" s="679"/>
      <c r="I115" s="679"/>
      <c r="J115" s="679"/>
      <c r="K115" s="679"/>
      <c r="L115" s="679"/>
      <c r="M115" s="679"/>
      <c r="N115" s="679"/>
      <c r="O115" s="679"/>
      <c r="P115" s="679"/>
      <c r="Q115" s="679"/>
      <c r="R115" s="679"/>
      <c r="S115" s="679"/>
      <c r="T115" s="673">
        <f t="shared" si="54"/>
        <v>0</v>
      </c>
      <c r="U115" s="679"/>
      <c r="V115" s="679"/>
      <c r="W115" s="679"/>
      <c r="X115" s="680">
        <f t="shared" si="55"/>
        <v>0</v>
      </c>
      <c r="Y115" s="679"/>
      <c r="Z115" s="679"/>
      <c r="AA115" s="679"/>
      <c r="AB115" s="680">
        <f t="shared" si="56"/>
        <v>0</v>
      </c>
      <c r="AC115" s="679"/>
      <c r="AD115" s="679"/>
      <c r="AE115" s="679"/>
      <c r="AF115" s="680">
        <f t="shared" si="57"/>
        <v>0</v>
      </c>
      <c r="AG115" s="679"/>
      <c r="AH115" s="679"/>
      <c r="AI115" s="679"/>
      <c r="AJ115" s="680">
        <f t="shared" si="58"/>
        <v>0</v>
      </c>
      <c r="AK115" s="679"/>
      <c r="AL115" s="679"/>
      <c r="AM115" s="679"/>
      <c r="AN115" s="680">
        <f t="shared" si="59"/>
        <v>0</v>
      </c>
      <c r="AO115" s="680">
        <f t="shared" si="60"/>
        <v>0</v>
      </c>
      <c r="AP115" s="679"/>
      <c r="AQ115" s="679"/>
      <c r="AR115" s="679"/>
      <c r="AS115" s="680">
        <f t="shared" si="61"/>
        <v>0</v>
      </c>
      <c r="AT115" s="679"/>
      <c r="AU115" s="679"/>
      <c r="AV115" s="679"/>
      <c r="AW115" s="680">
        <f t="shared" si="62"/>
        <v>0</v>
      </c>
      <c r="AX115" s="679"/>
      <c r="AY115" s="679"/>
      <c r="AZ115" s="679"/>
      <c r="BA115" s="680">
        <f t="shared" si="63"/>
        <v>0</v>
      </c>
      <c r="BB115" s="679"/>
      <c r="BC115" s="679"/>
      <c r="BD115" s="679"/>
      <c r="BE115" s="680">
        <f t="shared" si="64"/>
        <v>0</v>
      </c>
      <c r="BF115" s="680">
        <f t="shared" si="65"/>
        <v>0</v>
      </c>
      <c r="BG115" s="680">
        <f t="shared" si="66"/>
        <v>0</v>
      </c>
      <c r="BH115" s="680">
        <f t="shared" si="67"/>
        <v>0</v>
      </c>
      <c r="BI115" s="680">
        <f t="shared" si="68"/>
        <v>0</v>
      </c>
      <c r="BJ115" s="681"/>
    </row>
    <row r="116" spans="2:62" s="611" customFormat="1">
      <c r="B116" s="685" t="s">
        <v>1013</v>
      </c>
      <c r="C116" s="676"/>
      <c r="D116" s="677"/>
      <c r="E116" s="708"/>
      <c r="F116" s="709"/>
      <c r="G116" s="680"/>
      <c r="H116" s="680"/>
      <c r="I116" s="680"/>
      <c r="J116" s="680"/>
      <c r="K116" s="680"/>
      <c r="L116" s="680"/>
      <c r="M116" s="680"/>
      <c r="N116" s="680"/>
      <c r="O116" s="680"/>
      <c r="P116" s="680"/>
      <c r="Q116" s="680"/>
      <c r="R116" s="680"/>
      <c r="S116" s="680"/>
      <c r="T116" s="673"/>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0"/>
      <c r="AP116" s="680"/>
      <c r="AQ116" s="680"/>
      <c r="AR116" s="680"/>
      <c r="AS116" s="680"/>
      <c r="AT116" s="680"/>
      <c r="AU116" s="680"/>
      <c r="AV116" s="680"/>
      <c r="AW116" s="680"/>
      <c r="AX116" s="680"/>
      <c r="AY116" s="680"/>
      <c r="AZ116" s="680"/>
      <c r="BA116" s="680"/>
      <c r="BB116" s="680"/>
      <c r="BC116" s="680"/>
      <c r="BD116" s="680"/>
      <c r="BE116" s="680"/>
      <c r="BF116" s="680"/>
      <c r="BG116" s="680"/>
      <c r="BH116" s="680"/>
      <c r="BI116" s="680"/>
      <c r="BJ116" s="681"/>
    </row>
    <row r="117" spans="2:62" s="611" customFormat="1">
      <c r="B117" s="675"/>
      <c r="C117" s="676" t="s">
        <v>1014</v>
      </c>
      <c r="D117" s="677" t="s">
        <v>1015</v>
      </c>
      <c r="E117" s="706">
        <f t="shared" ref="E117:E120" si="69">T117</f>
        <v>0</v>
      </c>
      <c r="F117" s="707"/>
      <c r="G117" s="680">
        <f t="shared" si="53"/>
        <v>0</v>
      </c>
      <c r="H117" s="679"/>
      <c r="I117" s="679"/>
      <c r="J117" s="679"/>
      <c r="K117" s="679"/>
      <c r="L117" s="679"/>
      <c r="M117" s="679"/>
      <c r="N117" s="679"/>
      <c r="O117" s="679"/>
      <c r="P117" s="679"/>
      <c r="Q117" s="679"/>
      <c r="R117" s="679"/>
      <c r="S117" s="679"/>
      <c r="T117" s="673">
        <f t="shared" si="54"/>
        <v>0</v>
      </c>
      <c r="U117" s="679"/>
      <c r="V117" s="679"/>
      <c r="W117" s="679"/>
      <c r="X117" s="680">
        <f t="shared" si="55"/>
        <v>0</v>
      </c>
      <c r="Y117" s="679"/>
      <c r="Z117" s="679"/>
      <c r="AA117" s="679"/>
      <c r="AB117" s="680">
        <f t="shared" si="56"/>
        <v>0</v>
      </c>
      <c r="AC117" s="679"/>
      <c r="AD117" s="679"/>
      <c r="AE117" s="679"/>
      <c r="AF117" s="680">
        <f t="shared" si="57"/>
        <v>0</v>
      </c>
      <c r="AG117" s="679"/>
      <c r="AH117" s="679"/>
      <c r="AI117" s="679"/>
      <c r="AJ117" s="680">
        <f t="shared" si="58"/>
        <v>0</v>
      </c>
      <c r="AK117" s="679"/>
      <c r="AL117" s="679"/>
      <c r="AM117" s="679"/>
      <c r="AN117" s="680">
        <f t="shared" si="59"/>
        <v>0</v>
      </c>
      <c r="AO117" s="680">
        <f t="shared" si="60"/>
        <v>0</v>
      </c>
      <c r="AP117" s="679"/>
      <c r="AQ117" s="679"/>
      <c r="AR117" s="679"/>
      <c r="AS117" s="680">
        <f t="shared" si="61"/>
        <v>0</v>
      </c>
      <c r="AT117" s="679"/>
      <c r="AU117" s="679"/>
      <c r="AV117" s="679"/>
      <c r="AW117" s="680">
        <f t="shared" si="62"/>
        <v>0</v>
      </c>
      <c r="AX117" s="679"/>
      <c r="AY117" s="679"/>
      <c r="AZ117" s="679"/>
      <c r="BA117" s="680">
        <f t="shared" si="63"/>
        <v>0</v>
      </c>
      <c r="BB117" s="679"/>
      <c r="BC117" s="679"/>
      <c r="BD117" s="679"/>
      <c r="BE117" s="680">
        <f t="shared" si="64"/>
        <v>0</v>
      </c>
      <c r="BF117" s="680">
        <f t="shared" si="65"/>
        <v>0</v>
      </c>
      <c r="BG117" s="680">
        <f t="shared" si="66"/>
        <v>0</v>
      </c>
      <c r="BH117" s="680">
        <f t="shared" si="67"/>
        <v>0</v>
      </c>
      <c r="BI117" s="680">
        <f t="shared" si="68"/>
        <v>0</v>
      </c>
      <c r="BJ117" s="681"/>
    </row>
    <row r="118" spans="2:62" s="611" customFormat="1">
      <c r="B118" s="675"/>
      <c r="C118" s="676" t="s">
        <v>1016</v>
      </c>
      <c r="D118" s="677" t="s">
        <v>1017</v>
      </c>
      <c r="E118" s="706">
        <f t="shared" si="69"/>
        <v>0</v>
      </c>
      <c r="F118" s="707"/>
      <c r="G118" s="680">
        <f t="shared" si="53"/>
        <v>0</v>
      </c>
      <c r="H118" s="679"/>
      <c r="I118" s="679"/>
      <c r="J118" s="679"/>
      <c r="K118" s="679"/>
      <c r="L118" s="679"/>
      <c r="M118" s="679"/>
      <c r="N118" s="679"/>
      <c r="O118" s="679"/>
      <c r="P118" s="679"/>
      <c r="Q118" s="679"/>
      <c r="R118" s="679"/>
      <c r="S118" s="679"/>
      <c r="T118" s="673">
        <f t="shared" si="54"/>
        <v>0</v>
      </c>
      <c r="U118" s="679"/>
      <c r="V118" s="679"/>
      <c r="W118" s="679"/>
      <c r="X118" s="680">
        <f t="shared" si="55"/>
        <v>0</v>
      </c>
      <c r="Y118" s="679"/>
      <c r="Z118" s="679"/>
      <c r="AA118" s="679"/>
      <c r="AB118" s="680">
        <f t="shared" si="56"/>
        <v>0</v>
      </c>
      <c r="AC118" s="679"/>
      <c r="AD118" s="679"/>
      <c r="AE118" s="679"/>
      <c r="AF118" s="680">
        <f t="shared" si="57"/>
        <v>0</v>
      </c>
      <c r="AG118" s="679"/>
      <c r="AH118" s="679"/>
      <c r="AI118" s="679"/>
      <c r="AJ118" s="680">
        <f t="shared" si="58"/>
        <v>0</v>
      </c>
      <c r="AK118" s="679"/>
      <c r="AL118" s="679"/>
      <c r="AM118" s="679"/>
      <c r="AN118" s="680">
        <f t="shared" si="59"/>
        <v>0</v>
      </c>
      <c r="AO118" s="680">
        <f t="shared" si="60"/>
        <v>0</v>
      </c>
      <c r="AP118" s="679"/>
      <c r="AQ118" s="679"/>
      <c r="AR118" s="679"/>
      <c r="AS118" s="680">
        <f t="shared" si="61"/>
        <v>0</v>
      </c>
      <c r="AT118" s="679"/>
      <c r="AU118" s="679"/>
      <c r="AV118" s="679"/>
      <c r="AW118" s="680">
        <f t="shared" si="62"/>
        <v>0</v>
      </c>
      <c r="AX118" s="679"/>
      <c r="AY118" s="679"/>
      <c r="AZ118" s="679"/>
      <c r="BA118" s="680">
        <f t="shared" si="63"/>
        <v>0</v>
      </c>
      <c r="BB118" s="679"/>
      <c r="BC118" s="679"/>
      <c r="BD118" s="679"/>
      <c r="BE118" s="680">
        <f t="shared" si="64"/>
        <v>0</v>
      </c>
      <c r="BF118" s="680">
        <f t="shared" si="65"/>
        <v>0</v>
      </c>
      <c r="BG118" s="680">
        <f t="shared" si="66"/>
        <v>0</v>
      </c>
      <c r="BH118" s="680">
        <f t="shared" si="67"/>
        <v>0</v>
      </c>
      <c r="BI118" s="680">
        <f t="shared" si="68"/>
        <v>0</v>
      </c>
      <c r="BJ118" s="681"/>
    </row>
    <row r="119" spans="2:62" s="611" customFormat="1">
      <c r="B119" s="675"/>
      <c r="C119" s="676" t="s">
        <v>503</v>
      </c>
      <c r="D119" s="677" t="s">
        <v>1018</v>
      </c>
      <c r="E119" s="706">
        <f t="shared" si="69"/>
        <v>0</v>
      </c>
      <c r="F119" s="707"/>
      <c r="G119" s="680">
        <f t="shared" si="53"/>
        <v>0</v>
      </c>
      <c r="H119" s="679"/>
      <c r="I119" s="679"/>
      <c r="J119" s="679"/>
      <c r="K119" s="679"/>
      <c r="L119" s="679"/>
      <c r="M119" s="679"/>
      <c r="N119" s="679"/>
      <c r="O119" s="679"/>
      <c r="P119" s="679"/>
      <c r="Q119" s="679"/>
      <c r="R119" s="679"/>
      <c r="S119" s="679"/>
      <c r="T119" s="673">
        <f t="shared" si="54"/>
        <v>0</v>
      </c>
      <c r="U119" s="679"/>
      <c r="V119" s="679"/>
      <c r="W119" s="679"/>
      <c r="X119" s="680">
        <f t="shared" si="55"/>
        <v>0</v>
      </c>
      <c r="Y119" s="679"/>
      <c r="Z119" s="679"/>
      <c r="AA119" s="679"/>
      <c r="AB119" s="680">
        <f t="shared" si="56"/>
        <v>0</v>
      </c>
      <c r="AC119" s="679"/>
      <c r="AD119" s="679"/>
      <c r="AE119" s="679"/>
      <c r="AF119" s="680">
        <f t="shared" si="57"/>
        <v>0</v>
      </c>
      <c r="AG119" s="679"/>
      <c r="AH119" s="679"/>
      <c r="AI119" s="679"/>
      <c r="AJ119" s="680">
        <f t="shared" si="58"/>
        <v>0</v>
      </c>
      <c r="AK119" s="679"/>
      <c r="AL119" s="679"/>
      <c r="AM119" s="679"/>
      <c r="AN119" s="680">
        <f t="shared" si="59"/>
        <v>0</v>
      </c>
      <c r="AO119" s="680">
        <f t="shared" si="60"/>
        <v>0</v>
      </c>
      <c r="AP119" s="679"/>
      <c r="AQ119" s="679"/>
      <c r="AR119" s="679"/>
      <c r="AS119" s="680">
        <f t="shared" si="61"/>
        <v>0</v>
      </c>
      <c r="AT119" s="679"/>
      <c r="AU119" s="679"/>
      <c r="AV119" s="679"/>
      <c r="AW119" s="680">
        <f t="shared" si="62"/>
        <v>0</v>
      </c>
      <c r="AX119" s="679"/>
      <c r="AY119" s="679"/>
      <c r="AZ119" s="679"/>
      <c r="BA119" s="680">
        <f t="shared" si="63"/>
        <v>0</v>
      </c>
      <c r="BB119" s="679"/>
      <c r="BC119" s="679"/>
      <c r="BD119" s="679"/>
      <c r="BE119" s="680">
        <f t="shared" si="64"/>
        <v>0</v>
      </c>
      <c r="BF119" s="680">
        <f t="shared" si="65"/>
        <v>0</v>
      </c>
      <c r="BG119" s="680">
        <f t="shared" si="66"/>
        <v>0</v>
      </c>
      <c r="BH119" s="680">
        <f t="shared" si="67"/>
        <v>0</v>
      </c>
      <c r="BI119" s="680">
        <f t="shared" si="68"/>
        <v>0</v>
      </c>
      <c r="BJ119" s="681"/>
    </row>
    <row r="120" spans="2:62" s="611" customFormat="1" ht="19.5" thickBot="1">
      <c r="B120" s="710"/>
      <c r="C120" s="689" t="s">
        <v>1019</v>
      </c>
      <c r="D120" s="690" t="s">
        <v>1020</v>
      </c>
      <c r="E120" s="711">
        <f t="shared" si="69"/>
        <v>0</v>
      </c>
      <c r="F120" s="712"/>
      <c r="G120" s="680">
        <f t="shared" si="53"/>
        <v>0</v>
      </c>
      <c r="H120" s="679"/>
      <c r="I120" s="679"/>
      <c r="J120" s="679"/>
      <c r="K120" s="679"/>
      <c r="L120" s="679"/>
      <c r="M120" s="679"/>
      <c r="N120" s="679"/>
      <c r="O120" s="679"/>
      <c r="P120" s="679"/>
      <c r="Q120" s="679"/>
      <c r="R120" s="679"/>
      <c r="S120" s="679"/>
      <c r="T120" s="673">
        <f t="shared" si="54"/>
        <v>0</v>
      </c>
      <c r="U120" s="679"/>
      <c r="V120" s="679"/>
      <c r="W120" s="679"/>
      <c r="X120" s="680">
        <f t="shared" si="55"/>
        <v>0</v>
      </c>
      <c r="Y120" s="679"/>
      <c r="Z120" s="679"/>
      <c r="AA120" s="679"/>
      <c r="AB120" s="680">
        <f t="shared" si="56"/>
        <v>0</v>
      </c>
      <c r="AC120" s="679"/>
      <c r="AD120" s="679"/>
      <c r="AE120" s="679"/>
      <c r="AF120" s="680">
        <f t="shared" si="57"/>
        <v>0</v>
      </c>
      <c r="AG120" s="679"/>
      <c r="AH120" s="679"/>
      <c r="AI120" s="679"/>
      <c r="AJ120" s="680">
        <f t="shared" si="58"/>
        <v>0</v>
      </c>
      <c r="AK120" s="679"/>
      <c r="AL120" s="679"/>
      <c r="AM120" s="679"/>
      <c r="AN120" s="680">
        <f t="shared" si="59"/>
        <v>0</v>
      </c>
      <c r="AO120" s="680">
        <f t="shared" si="60"/>
        <v>0</v>
      </c>
      <c r="AP120" s="679"/>
      <c r="AQ120" s="679"/>
      <c r="AR120" s="679"/>
      <c r="AS120" s="680">
        <f t="shared" si="61"/>
        <v>0</v>
      </c>
      <c r="AT120" s="679"/>
      <c r="AU120" s="679"/>
      <c r="AV120" s="679"/>
      <c r="AW120" s="680">
        <f t="shared" si="62"/>
        <v>0</v>
      </c>
      <c r="AX120" s="679"/>
      <c r="AY120" s="679"/>
      <c r="AZ120" s="679"/>
      <c r="BA120" s="680">
        <f t="shared" si="63"/>
        <v>0</v>
      </c>
      <c r="BB120" s="679"/>
      <c r="BC120" s="679"/>
      <c r="BD120" s="679"/>
      <c r="BE120" s="680">
        <f t="shared" si="64"/>
        <v>0</v>
      </c>
      <c r="BF120" s="680">
        <f t="shared" si="65"/>
        <v>0</v>
      </c>
      <c r="BG120" s="680">
        <f t="shared" si="66"/>
        <v>0</v>
      </c>
      <c r="BH120" s="680">
        <f t="shared" si="67"/>
        <v>0</v>
      </c>
      <c r="BI120" s="680">
        <f t="shared" si="68"/>
        <v>0</v>
      </c>
      <c r="BJ120" s="691"/>
    </row>
    <row r="121" spans="2:62" ht="19.5" thickBot="1">
      <c r="B121" s="713" t="s">
        <v>1021</v>
      </c>
      <c r="C121" s="714"/>
      <c r="D121" s="715"/>
      <c r="E121" s="716">
        <f>SUM(E49:E120)</f>
        <v>0</v>
      </c>
      <c r="F121" s="716">
        <f>SUM(F49:F120)</f>
        <v>0</v>
      </c>
      <c r="G121" s="716">
        <f t="shared" ref="G121:BJ121" si="70">SUM(G49:G120)</f>
        <v>0</v>
      </c>
      <c r="H121" s="716">
        <v>0</v>
      </c>
      <c r="I121" s="716">
        <v>0</v>
      </c>
      <c r="J121" s="716">
        <v>0</v>
      </c>
      <c r="K121" s="716">
        <v>0</v>
      </c>
      <c r="L121" s="716">
        <f t="shared" si="70"/>
        <v>0</v>
      </c>
      <c r="M121" s="716">
        <f t="shared" si="70"/>
        <v>0</v>
      </c>
      <c r="N121" s="716">
        <f t="shared" si="70"/>
        <v>0</v>
      </c>
      <c r="O121" s="716">
        <f t="shared" si="70"/>
        <v>0</v>
      </c>
      <c r="P121" s="716">
        <f t="shared" si="70"/>
        <v>0</v>
      </c>
      <c r="Q121" s="716">
        <f t="shared" si="70"/>
        <v>0</v>
      </c>
      <c r="R121" s="716">
        <f t="shared" si="70"/>
        <v>0</v>
      </c>
      <c r="S121" s="716">
        <f t="shared" si="70"/>
        <v>0</v>
      </c>
      <c r="T121" s="716">
        <f t="shared" si="70"/>
        <v>0</v>
      </c>
      <c r="U121" s="716">
        <f t="shared" si="70"/>
        <v>0</v>
      </c>
      <c r="V121" s="716">
        <f t="shared" si="70"/>
        <v>0</v>
      </c>
      <c r="W121" s="716">
        <f t="shared" si="70"/>
        <v>0</v>
      </c>
      <c r="X121" s="716">
        <f t="shared" si="70"/>
        <v>0</v>
      </c>
      <c r="Y121" s="716">
        <f t="shared" si="70"/>
        <v>0</v>
      </c>
      <c r="Z121" s="716">
        <f t="shared" si="70"/>
        <v>0</v>
      </c>
      <c r="AA121" s="716">
        <v>0</v>
      </c>
      <c r="AB121" s="716">
        <f t="shared" si="70"/>
        <v>0</v>
      </c>
      <c r="AC121" s="716">
        <v>0</v>
      </c>
      <c r="AD121" s="716">
        <f t="shared" si="70"/>
        <v>0</v>
      </c>
      <c r="AE121" s="716">
        <f t="shared" si="70"/>
        <v>0</v>
      </c>
      <c r="AF121" s="716">
        <f t="shared" si="70"/>
        <v>0</v>
      </c>
      <c r="AG121" s="716">
        <f t="shared" si="70"/>
        <v>0</v>
      </c>
      <c r="AH121" s="716">
        <f t="shared" si="70"/>
        <v>0</v>
      </c>
      <c r="AI121" s="716">
        <f t="shared" si="70"/>
        <v>0</v>
      </c>
      <c r="AJ121" s="716">
        <f t="shared" si="70"/>
        <v>0</v>
      </c>
      <c r="AK121" s="716">
        <f t="shared" si="70"/>
        <v>0</v>
      </c>
      <c r="AL121" s="716">
        <f t="shared" si="70"/>
        <v>0</v>
      </c>
      <c r="AM121" s="716">
        <f t="shared" si="70"/>
        <v>0</v>
      </c>
      <c r="AN121" s="716">
        <f t="shared" si="70"/>
        <v>0</v>
      </c>
      <c r="AO121" s="716">
        <f t="shared" si="70"/>
        <v>0</v>
      </c>
      <c r="AP121" s="716">
        <f t="shared" si="70"/>
        <v>0</v>
      </c>
      <c r="AQ121" s="716">
        <f t="shared" si="70"/>
        <v>0</v>
      </c>
      <c r="AR121" s="716">
        <f t="shared" si="70"/>
        <v>0</v>
      </c>
      <c r="AS121" s="716">
        <f t="shared" si="70"/>
        <v>0</v>
      </c>
      <c r="AT121" s="716">
        <f t="shared" si="70"/>
        <v>0</v>
      </c>
      <c r="AU121" s="716">
        <f t="shared" si="70"/>
        <v>0</v>
      </c>
      <c r="AV121" s="716">
        <f t="shared" si="70"/>
        <v>0</v>
      </c>
      <c r="AW121" s="716">
        <f t="shared" si="70"/>
        <v>0</v>
      </c>
      <c r="AX121" s="716">
        <f t="shared" si="70"/>
        <v>0</v>
      </c>
      <c r="AY121" s="716">
        <f t="shared" si="70"/>
        <v>0</v>
      </c>
      <c r="AZ121" s="716">
        <f t="shared" si="70"/>
        <v>0</v>
      </c>
      <c r="BA121" s="716">
        <f t="shared" si="70"/>
        <v>0</v>
      </c>
      <c r="BB121" s="716">
        <f t="shared" si="70"/>
        <v>0</v>
      </c>
      <c r="BC121" s="716">
        <f t="shared" si="70"/>
        <v>0</v>
      </c>
      <c r="BD121" s="716">
        <f t="shared" si="70"/>
        <v>0</v>
      </c>
      <c r="BE121" s="716">
        <f t="shared" si="70"/>
        <v>0</v>
      </c>
      <c r="BF121" s="716">
        <f t="shared" si="70"/>
        <v>0</v>
      </c>
      <c r="BG121" s="716">
        <f t="shared" si="70"/>
        <v>0</v>
      </c>
      <c r="BH121" s="716">
        <f t="shared" si="70"/>
        <v>0</v>
      </c>
      <c r="BI121" s="716">
        <f t="shared" si="70"/>
        <v>0</v>
      </c>
      <c r="BJ121" s="716">
        <f t="shared" si="70"/>
        <v>0</v>
      </c>
    </row>
    <row r="122" spans="2:62" ht="19.5" thickBot="1">
      <c r="B122" s="696"/>
      <c r="C122" s="697"/>
      <c r="D122" s="698"/>
      <c r="E122" s="699"/>
      <c r="F122" s="700"/>
      <c r="G122" s="700"/>
      <c r="H122" s="700"/>
      <c r="I122" s="700"/>
      <c r="J122" s="700"/>
      <c r="K122" s="700"/>
      <c r="L122" s="700"/>
      <c r="M122" s="700"/>
      <c r="N122" s="700"/>
      <c r="O122" s="700"/>
      <c r="P122" s="700"/>
      <c r="Q122" s="700"/>
      <c r="R122" s="700"/>
      <c r="S122" s="700"/>
      <c r="T122" s="700"/>
      <c r="U122" s="700"/>
      <c r="V122" s="700"/>
      <c r="W122" s="700"/>
      <c r="X122" s="700"/>
      <c r="Y122" s="700"/>
      <c r="Z122" s="700"/>
      <c r="AA122" s="700"/>
      <c r="AB122" s="700"/>
      <c r="AC122" s="700"/>
      <c r="AD122" s="700"/>
      <c r="AE122" s="700"/>
      <c r="AF122" s="700"/>
      <c r="AG122" s="700"/>
      <c r="AH122" s="700"/>
      <c r="AI122" s="700"/>
      <c r="AJ122" s="700"/>
      <c r="AK122" s="700"/>
      <c r="AL122" s="700"/>
      <c r="AM122" s="700"/>
      <c r="AN122" s="700"/>
      <c r="AO122" s="700"/>
      <c r="AP122" s="700"/>
      <c r="AQ122" s="700"/>
      <c r="AR122" s="700"/>
      <c r="AS122" s="700"/>
      <c r="AT122" s="700"/>
      <c r="AU122" s="700"/>
      <c r="AV122" s="700"/>
      <c r="AW122" s="700"/>
      <c r="AX122" s="700"/>
      <c r="AY122" s="700"/>
      <c r="AZ122" s="700"/>
      <c r="BA122" s="700"/>
      <c r="BB122" s="700"/>
      <c r="BC122" s="700"/>
      <c r="BD122" s="700"/>
      <c r="BE122" s="700"/>
      <c r="BF122" s="700"/>
      <c r="BG122" s="700"/>
      <c r="BH122" s="700"/>
      <c r="BI122" s="700"/>
      <c r="BJ122" s="701"/>
    </row>
    <row r="123" spans="2:62" ht="19.5" thickBot="1">
      <c r="B123" s="663" t="s">
        <v>1022</v>
      </c>
      <c r="C123" s="664"/>
      <c r="D123" s="665"/>
      <c r="E123" s="666"/>
      <c r="F123" s="667"/>
      <c r="G123" s="667"/>
      <c r="H123" s="667"/>
      <c r="I123" s="667"/>
      <c r="J123" s="667"/>
      <c r="K123" s="667"/>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7"/>
      <c r="AL123" s="667"/>
      <c r="AM123" s="667"/>
      <c r="AN123" s="667"/>
      <c r="AO123" s="667"/>
      <c r="AP123" s="667"/>
      <c r="AQ123" s="667"/>
      <c r="AR123" s="667"/>
      <c r="AS123" s="667"/>
      <c r="AT123" s="667"/>
      <c r="AU123" s="667"/>
      <c r="AV123" s="667"/>
      <c r="AW123" s="667"/>
      <c r="AX123" s="667"/>
      <c r="AY123" s="667"/>
      <c r="AZ123" s="667"/>
      <c r="BA123" s="667"/>
      <c r="BB123" s="667"/>
      <c r="BC123" s="667"/>
      <c r="BD123" s="667"/>
      <c r="BE123" s="667"/>
      <c r="BF123" s="667"/>
      <c r="BG123" s="667"/>
      <c r="BH123" s="667"/>
      <c r="BI123" s="667"/>
      <c r="BJ123" s="668"/>
    </row>
    <row r="124" spans="2:62" ht="19.5" thickBot="1">
      <c r="B124" s="717" t="s">
        <v>1023</v>
      </c>
      <c r="C124" s="718"/>
      <c r="D124" s="698"/>
      <c r="E124" s="719"/>
      <c r="F124" s="720"/>
      <c r="G124" s="720"/>
      <c r="H124" s="720"/>
      <c r="I124" s="720"/>
      <c r="J124" s="720"/>
      <c r="K124" s="720"/>
      <c r="L124" s="720"/>
      <c r="M124" s="720"/>
      <c r="N124" s="720"/>
      <c r="O124" s="720"/>
      <c r="P124" s="720"/>
      <c r="Q124" s="720"/>
      <c r="R124" s="720"/>
      <c r="S124" s="720"/>
      <c r="T124" s="720"/>
      <c r="U124" s="720"/>
      <c r="V124" s="720"/>
      <c r="W124" s="720"/>
      <c r="X124" s="720"/>
      <c r="Y124" s="720"/>
      <c r="Z124" s="720"/>
      <c r="AA124" s="720"/>
      <c r="AB124" s="720"/>
      <c r="AC124" s="720"/>
      <c r="AD124" s="720"/>
      <c r="AE124" s="720"/>
      <c r="AF124" s="720"/>
      <c r="AG124" s="720"/>
      <c r="AH124" s="720"/>
      <c r="AI124" s="720"/>
      <c r="AJ124" s="720"/>
      <c r="AK124" s="720"/>
      <c r="AL124" s="720"/>
      <c r="AM124" s="720"/>
      <c r="AN124" s="720"/>
      <c r="AO124" s="720"/>
      <c r="AP124" s="720"/>
      <c r="AQ124" s="720"/>
      <c r="AR124" s="720"/>
      <c r="AS124" s="720"/>
      <c r="AT124" s="720"/>
      <c r="AU124" s="720"/>
      <c r="AV124" s="720"/>
      <c r="AW124" s="720"/>
      <c r="AX124" s="720"/>
      <c r="AY124" s="720"/>
      <c r="AZ124" s="720"/>
      <c r="BA124" s="720"/>
      <c r="BB124" s="720"/>
      <c r="BC124" s="720"/>
      <c r="BD124" s="720"/>
      <c r="BE124" s="720"/>
      <c r="BF124" s="720"/>
      <c r="BG124" s="720"/>
      <c r="BH124" s="720"/>
      <c r="BI124" s="720"/>
      <c r="BJ124" s="701"/>
    </row>
    <row r="125" spans="2:62">
      <c r="B125" s="675"/>
      <c r="C125" s="676" t="s">
        <v>587</v>
      </c>
      <c r="D125" s="721" t="s">
        <v>1024</v>
      </c>
      <c r="E125" s="678">
        <f t="shared" ref="E125:E129" si="71">T125</f>
        <v>0</v>
      </c>
      <c r="F125" s="679"/>
      <c r="G125" s="680">
        <f>E125+F125</f>
        <v>0</v>
      </c>
      <c r="H125" s="679"/>
      <c r="I125" s="679"/>
      <c r="J125" s="679"/>
      <c r="K125" s="679"/>
      <c r="L125" s="679"/>
      <c r="M125" s="679"/>
      <c r="N125" s="679"/>
      <c r="O125" s="679"/>
      <c r="P125" s="679"/>
      <c r="Q125" s="679"/>
      <c r="R125" s="679"/>
      <c r="S125" s="679"/>
      <c r="T125" s="673">
        <f>SUM(H125:S125)</f>
        <v>0</v>
      </c>
      <c r="U125" s="679"/>
      <c r="V125" s="679"/>
      <c r="W125" s="679"/>
      <c r="X125" s="680">
        <f>(T125+U125)-V125+W125</f>
        <v>0</v>
      </c>
      <c r="Y125" s="679"/>
      <c r="Z125" s="679"/>
      <c r="AA125" s="679"/>
      <c r="AB125" s="680">
        <f>SUM(Y125:AA125)</f>
        <v>0</v>
      </c>
      <c r="AC125" s="679"/>
      <c r="AD125" s="679"/>
      <c r="AE125" s="679"/>
      <c r="AF125" s="680">
        <f>SUM(AC125:AE125)</f>
        <v>0</v>
      </c>
      <c r="AG125" s="679"/>
      <c r="AH125" s="679"/>
      <c r="AI125" s="679"/>
      <c r="AJ125" s="680">
        <f>SUM(AG125:AI125)</f>
        <v>0</v>
      </c>
      <c r="AK125" s="679"/>
      <c r="AL125" s="679"/>
      <c r="AM125" s="679"/>
      <c r="AN125" s="680">
        <f>SUM(AK125:AM125)</f>
        <v>0</v>
      </c>
      <c r="AO125" s="680">
        <f>AB125+AF125+AJ125+AN125</f>
        <v>0</v>
      </c>
      <c r="AP125" s="679"/>
      <c r="AQ125" s="679"/>
      <c r="AR125" s="679"/>
      <c r="AS125" s="680">
        <f>SUM(AP125:AR125)</f>
        <v>0</v>
      </c>
      <c r="AT125" s="679"/>
      <c r="AU125" s="679"/>
      <c r="AV125" s="679"/>
      <c r="AW125" s="680">
        <f>SUM(AT125:AV125)</f>
        <v>0</v>
      </c>
      <c r="AX125" s="679"/>
      <c r="AY125" s="679"/>
      <c r="AZ125" s="679"/>
      <c r="BA125" s="680">
        <f>SUM(AX125:AZ125)</f>
        <v>0</v>
      </c>
      <c r="BB125" s="679"/>
      <c r="BC125" s="679"/>
      <c r="BD125" s="679"/>
      <c r="BE125" s="680">
        <f>SUM(BB125:BD125)</f>
        <v>0</v>
      </c>
      <c r="BF125" s="680">
        <f>AS125+AW125+BA125+BE125</f>
        <v>0</v>
      </c>
      <c r="BG125" s="680">
        <f>G125-X125</f>
        <v>0</v>
      </c>
      <c r="BH125" s="680">
        <f>X125-AO125</f>
        <v>0</v>
      </c>
      <c r="BI125" s="680">
        <f>AO125-BF125</f>
        <v>0</v>
      </c>
      <c r="BJ125" s="681"/>
    </row>
    <row r="126" spans="2:62">
      <c r="B126" s="675"/>
      <c r="C126" s="676" t="s">
        <v>593</v>
      </c>
      <c r="D126" s="722" t="s">
        <v>1025</v>
      </c>
      <c r="E126" s="678">
        <f t="shared" si="71"/>
        <v>0</v>
      </c>
      <c r="F126" s="679"/>
      <c r="G126" s="680">
        <f>E126+F126</f>
        <v>0</v>
      </c>
      <c r="H126" s="679"/>
      <c r="I126" s="679"/>
      <c r="J126" s="679"/>
      <c r="K126" s="679"/>
      <c r="L126" s="679"/>
      <c r="M126" s="679"/>
      <c r="N126" s="679"/>
      <c r="O126" s="679"/>
      <c r="P126" s="679"/>
      <c r="Q126" s="679"/>
      <c r="R126" s="679"/>
      <c r="S126" s="679"/>
      <c r="T126" s="673">
        <f>SUM(H126:S126)</f>
        <v>0</v>
      </c>
      <c r="U126" s="679"/>
      <c r="V126" s="679"/>
      <c r="W126" s="679"/>
      <c r="X126" s="680">
        <f>(T126+U126)-V126+W126</f>
        <v>0</v>
      </c>
      <c r="Y126" s="679"/>
      <c r="Z126" s="679"/>
      <c r="AA126" s="679"/>
      <c r="AB126" s="680">
        <f>SUM(Y126:AA126)</f>
        <v>0</v>
      </c>
      <c r="AC126" s="679"/>
      <c r="AD126" s="679"/>
      <c r="AE126" s="679"/>
      <c r="AF126" s="680">
        <f>SUM(AC126:AE126)</f>
        <v>0</v>
      </c>
      <c r="AG126" s="679"/>
      <c r="AH126" s="679"/>
      <c r="AI126" s="679"/>
      <c r="AJ126" s="680">
        <f>SUM(AG126:AI126)</f>
        <v>0</v>
      </c>
      <c r="AK126" s="679"/>
      <c r="AL126" s="679"/>
      <c r="AM126" s="679"/>
      <c r="AN126" s="680">
        <f>SUM(AK126:AM126)</f>
        <v>0</v>
      </c>
      <c r="AO126" s="680">
        <f>AB126+AF126+AJ126+AN126</f>
        <v>0</v>
      </c>
      <c r="AP126" s="679"/>
      <c r="AQ126" s="679"/>
      <c r="AR126" s="679"/>
      <c r="AS126" s="680">
        <f>SUM(AP126:AR126)</f>
        <v>0</v>
      </c>
      <c r="AT126" s="679"/>
      <c r="AU126" s="679"/>
      <c r="AV126" s="679"/>
      <c r="AW126" s="680">
        <f>SUM(AT126:AV126)</f>
        <v>0</v>
      </c>
      <c r="AX126" s="679"/>
      <c r="AY126" s="679"/>
      <c r="AZ126" s="679"/>
      <c r="BA126" s="680">
        <f>SUM(AX126:AZ126)</f>
        <v>0</v>
      </c>
      <c r="BB126" s="679"/>
      <c r="BC126" s="679"/>
      <c r="BD126" s="679"/>
      <c r="BE126" s="680">
        <f>SUM(BB126:BD126)</f>
        <v>0</v>
      </c>
      <c r="BF126" s="680">
        <f>AS126+AW126+BA126+BE126</f>
        <v>0</v>
      </c>
      <c r="BG126" s="680">
        <f>G126-X126</f>
        <v>0</v>
      </c>
      <c r="BH126" s="680">
        <f>X126-AO126</f>
        <v>0</v>
      </c>
      <c r="BI126" s="680">
        <f>AO126-BF126</f>
        <v>0</v>
      </c>
      <c r="BJ126" s="681"/>
    </row>
    <row r="127" spans="2:62">
      <c r="B127" s="675"/>
      <c r="C127" s="676" t="s">
        <v>603</v>
      </c>
      <c r="D127" s="722" t="s">
        <v>1026</v>
      </c>
      <c r="E127" s="678">
        <f t="shared" si="71"/>
        <v>0</v>
      </c>
      <c r="F127" s="679"/>
      <c r="G127" s="680">
        <f>E127+F127</f>
        <v>0</v>
      </c>
      <c r="H127" s="679"/>
      <c r="I127" s="679"/>
      <c r="J127" s="679"/>
      <c r="K127" s="679"/>
      <c r="L127" s="679"/>
      <c r="M127" s="679"/>
      <c r="N127" s="679"/>
      <c r="O127" s="679"/>
      <c r="P127" s="679"/>
      <c r="Q127" s="679"/>
      <c r="R127" s="679"/>
      <c r="S127" s="679"/>
      <c r="T127" s="673">
        <f>SUM(H127:S127)</f>
        <v>0</v>
      </c>
      <c r="U127" s="679"/>
      <c r="V127" s="679"/>
      <c r="W127" s="679"/>
      <c r="X127" s="680">
        <f>(T127+U127)-V127+W127</f>
        <v>0</v>
      </c>
      <c r="Y127" s="679"/>
      <c r="Z127" s="679"/>
      <c r="AA127" s="679"/>
      <c r="AB127" s="680">
        <f>SUM(Y127:AA127)</f>
        <v>0</v>
      </c>
      <c r="AC127" s="679"/>
      <c r="AD127" s="679"/>
      <c r="AE127" s="679"/>
      <c r="AF127" s="680">
        <f>SUM(AC127:AE127)</f>
        <v>0</v>
      </c>
      <c r="AG127" s="679"/>
      <c r="AH127" s="679"/>
      <c r="AI127" s="679"/>
      <c r="AJ127" s="680">
        <f>SUM(AG127:AI127)</f>
        <v>0</v>
      </c>
      <c r="AK127" s="679"/>
      <c r="AL127" s="679"/>
      <c r="AM127" s="679"/>
      <c r="AN127" s="680">
        <f>SUM(AK127:AM127)</f>
        <v>0</v>
      </c>
      <c r="AO127" s="680">
        <f>AB127+AF127+AJ127+AN127</f>
        <v>0</v>
      </c>
      <c r="AP127" s="679"/>
      <c r="AQ127" s="679"/>
      <c r="AR127" s="679"/>
      <c r="AS127" s="680">
        <f>SUM(AP127:AR127)</f>
        <v>0</v>
      </c>
      <c r="AT127" s="679"/>
      <c r="AU127" s="679"/>
      <c r="AV127" s="679"/>
      <c r="AW127" s="680">
        <f>SUM(AT127:AV127)</f>
        <v>0</v>
      </c>
      <c r="AX127" s="679"/>
      <c r="AY127" s="679"/>
      <c r="AZ127" s="679"/>
      <c r="BA127" s="680">
        <f>SUM(AX127:AZ127)</f>
        <v>0</v>
      </c>
      <c r="BB127" s="679"/>
      <c r="BC127" s="679"/>
      <c r="BD127" s="679"/>
      <c r="BE127" s="680">
        <f>SUM(BB127:BD127)</f>
        <v>0</v>
      </c>
      <c r="BF127" s="680">
        <f>AS127+AW127+BA127+BE127</f>
        <v>0</v>
      </c>
      <c r="BG127" s="680">
        <f>G127-X127</f>
        <v>0</v>
      </c>
      <c r="BH127" s="680">
        <f>X127-AO127</f>
        <v>0</v>
      </c>
      <c r="BI127" s="680">
        <f>AO127-BF127</f>
        <v>0</v>
      </c>
      <c r="BJ127" s="681"/>
    </row>
    <row r="128" spans="2:62" ht="19.5" thickBot="1">
      <c r="B128" s="675"/>
      <c r="C128" s="676" t="s">
        <v>1027</v>
      </c>
      <c r="D128" s="723" t="s">
        <v>1028</v>
      </c>
      <c r="E128" s="678">
        <f t="shared" si="71"/>
        <v>0</v>
      </c>
      <c r="F128" s="679"/>
      <c r="G128" s="680">
        <f>E128+F128</f>
        <v>0</v>
      </c>
      <c r="H128" s="679"/>
      <c r="I128" s="679"/>
      <c r="J128" s="679"/>
      <c r="K128" s="679"/>
      <c r="L128" s="679"/>
      <c r="M128" s="679"/>
      <c r="N128" s="679"/>
      <c r="O128" s="679"/>
      <c r="P128" s="679"/>
      <c r="Q128" s="679"/>
      <c r="R128" s="679"/>
      <c r="S128" s="679"/>
      <c r="T128" s="673">
        <f>SUM(H128:S128)</f>
        <v>0</v>
      </c>
      <c r="U128" s="679"/>
      <c r="V128" s="679"/>
      <c r="W128" s="679"/>
      <c r="X128" s="680">
        <f>(T128+U128)-V128+W128</f>
        <v>0</v>
      </c>
      <c r="Y128" s="679"/>
      <c r="Z128" s="679"/>
      <c r="AA128" s="679"/>
      <c r="AB128" s="680">
        <f>SUM(Y128:AA128)</f>
        <v>0</v>
      </c>
      <c r="AC128" s="679"/>
      <c r="AD128" s="679"/>
      <c r="AE128" s="679"/>
      <c r="AF128" s="680">
        <f>SUM(AC128:AE128)</f>
        <v>0</v>
      </c>
      <c r="AG128" s="679"/>
      <c r="AH128" s="679"/>
      <c r="AI128" s="679"/>
      <c r="AJ128" s="680">
        <f>SUM(AG128:AI128)</f>
        <v>0</v>
      </c>
      <c r="AK128" s="679"/>
      <c r="AL128" s="679"/>
      <c r="AM128" s="679"/>
      <c r="AN128" s="680">
        <f>SUM(AK128:AM128)</f>
        <v>0</v>
      </c>
      <c r="AO128" s="680">
        <f>AB128+AF128+AJ128+AN128</f>
        <v>0</v>
      </c>
      <c r="AP128" s="679"/>
      <c r="AQ128" s="679"/>
      <c r="AR128" s="679"/>
      <c r="AS128" s="680">
        <f>SUM(AP128:AR128)</f>
        <v>0</v>
      </c>
      <c r="AT128" s="679"/>
      <c r="AU128" s="679"/>
      <c r="AV128" s="679"/>
      <c r="AW128" s="680">
        <f>SUM(AT128:AV128)</f>
        <v>0</v>
      </c>
      <c r="AX128" s="679"/>
      <c r="AY128" s="679"/>
      <c r="AZ128" s="679"/>
      <c r="BA128" s="680">
        <f>SUM(AX128:AZ128)</f>
        <v>0</v>
      </c>
      <c r="BB128" s="679"/>
      <c r="BC128" s="679"/>
      <c r="BD128" s="679"/>
      <c r="BE128" s="680">
        <f>SUM(BB128:BD128)</f>
        <v>0</v>
      </c>
      <c r="BF128" s="680">
        <f>AS128+AW128+BA128+BE128</f>
        <v>0</v>
      </c>
      <c r="BG128" s="680">
        <f>G128-X128</f>
        <v>0</v>
      </c>
      <c r="BH128" s="680">
        <f>X128-AO128</f>
        <v>0</v>
      </c>
      <c r="BI128" s="680">
        <f>AO128-BF128</f>
        <v>0</v>
      </c>
      <c r="BJ128" s="681"/>
    </row>
    <row r="129" spans="2:62" ht="19.5" thickBot="1">
      <c r="B129" s="710"/>
      <c r="C129" s="724" t="s">
        <v>639</v>
      </c>
      <c r="D129" s="725" t="s">
        <v>1029</v>
      </c>
      <c r="E129" s="726">
        <f t="shared" si="71"/>
        <v>0</v>
      </c>
      <c r="F129" s="727"/>
      <c r="G129" s="728"/>
      <c r="H129" s="727"/>
      <c r="I129" s="727"/>
      <c r="J129" s="727"/>
      <c r="K129" s="727"/>
      <c r="L129" s="727"/>
      <c r="M129" s="727"/>
      <c r="N129" s="727"/>
      <c r="O129" s="727"/>
      <c r="P129" s="727"/>
      <c r="Q129" s="727"/>
      <c r="R129" s="727"/>
      <c r="S129" s="727"/>
      <c r="T129" s="728"/>
      <c r="U129" s="727"/>
      <c r="V129" s="727"/>
      <c r="W129" s="727"/>
      <c r="X129" s="728"/>
      <c r="Y129" s="727"/>
      <c r="Z129" s="727"/>
      <c r="AA129" s="727"/>
      <c r="AB129" s="728"/>
      <c r="AC129" s="727"/>
      <c r="AD129" s="727"/>
      <c r="AE129" s="727"/>
      <c r="AF129" s="728"/>
      <c r="AG129" s="727"/>
      <c r="AH129" s="727"/>
      <c r="AI129" s="727"/>
      <c r="AJ129" s="728"/>
      <c r="AK129" s="727"/>
      <c r="AL129" s="727"/>
      <c r="AM129" s="727"/>
      <c r="AN129" s="728"/>
      <c r="AO129" s="728"/>
      <c r="AP129" s="727"/>
      <c r="AQ129" s="727"/>
      <c r="AR129" s="727"/>
      <c r="AS129" s="728"/>
      <c r="AT129" s="727"/>
      <c r="AU129" s="727"/>
      <c r="AV129" s="727"/>
      <c r="AW129" s="728"/>
      <c r="AX129" s="727"/>
      <c r="AY129" s="727"/>
      <c r="AZ129" s="727"/>
      <c r="BA129" s="728"/>
      <c r="BB129" s="727"/>
      <c r="BC129" s="727"/>
      <c r="BD129" s="727"/>
      <c r="BE129" s="728"/>
      <c r="BF129" s="728"/>
      <c r="BG129" s="728"/>
      <c r="BH129" s="728"/>
      <c r="BI129" s="728"/>
      <c r="BJ129" s="691"/>
    </row>
    <row r="130" spans="2:62" ht="19.5" thickBot="1">
      <c r="B130" s="692" t="s">
        <v>1030</v>
      </c>
      <c r="C130" s="693"/>
      <c r="D130" s="694"/>
      <c r="E130" s="716">
        <f>SUM(E125:E128)</f>
        <v>0</v>
      </c>
      <c r="F130" s="716">
        <f t="shared" ref="F130:BJ130" si="72">SUM(F125:F128)</f>
        <v>0</v>
      </c>
      <c r="G130" s="716">
        <f t="shared" si="72"/>
        <v>0</v>
      </c>
      <c r="H130" s="716">
        <v>0</v>
      </c>
      <c r="I130" s="716">
        <v>0</v>
      </c>
      <c r="J130" s="716">
        <v>0</v>
      </c>
      <c r="K130" s="716">
        <v>0</v>
      </c>
      <c r="L130" s="716">
        <f t="shared" si="72"/>
        <v>0</v>
      </c>
      <c r="M130" s="716">
        <f t="shared" si="72"/>
        <v>0</v>
      </c>
      <c r="N130" s="716">
        <f t="shared" si="72"/>
        <v>0</v>
      </c>
      <c r="O130" s="716">
        <f t="shared" si="72"/>
        <v>0</v>
      </c>
      <c r="P130" s="716">
        <f t="shared" si="72"/>
        <v>0</v>
      </c>
      <c r="Q130" s="716">
        <f t="shared" si="72"/>
        <v>0</v>
      </c>
      <c r="R130" s="716">
        <f t="shared" si="72"/>
        <v>0</v>
      </c>
      <c r="S130" s="716">
        <f t="shared" si="72"/>
        <v>0</v>
      </c>
      <c r="T130" s="716">
        <f t="shared" si="72"/>
        <v>0</v>
      </c>
      <c r="U130" s="716">
        <f t="shared" si="72"/>
        <v>0</v>
      </c>
      <c r="V130" s="716">
        <f t="shared" si="72"/>
        <v>0</v>
      </c>
      <c r="W130" s="716">
        <f t="shared" si="72"/>
        <v>0</v>
      </c>
      <c r="X130" s="716">
        <f t="shared" si="72"/>
        <v>0</v>
      </c>
      <c r="Y130" s="716">
        <f t="shared" si="72"/>
        <v>0</v>
      </c>
      <c r="Z130" s="716">
        <f t="shared" si="72"/>
        <v>0</v>
      </c>
      <c r="AA130" s="716">
        <v>0</v>
      </c>
      <c r="AB130" s="716">
        <f t="shared" si="72"/>
        <v>0</v>
      </c>
      <c r="AC130" s="716">
        <v>0</v>
      </c>
      <c r="AD130" s="716">
        <f t="shared" si="72"/>
        <v>0</v>
      </c>
      <c r="AE130" s="716">
        <f t="shared" si="72"/>
        <v>0</v>
      </c>
      <c r="AF130" s="716">
        <f t="shared" si="72"/>
        <v>0</v>
      </c>
      <c r="AG130" s="716">
        <f t="shared" si="72"/>
        <v>0</v>
      </c>
      <c r="AH130" s="716">
        <f t="shared" si="72"/>
        <v>0</v>
      </c>
      <c r="AI130" s="716">
        <f t="shared" si="72"/>
        <v>0</v>
      </c>
      <c r="AJ130" s="716">
        <f t="shared" si="72"/>
        <v>0</v>
      </c>
      <c r="AK130" s="716">
        <f t="shared" si="72"/>
        <v>0</v>
      </c>
      <c r="AL130" s="716">
        <f t="shared" si="72"/>
        <v>0</v>
      </c>
      <c r="AM130" s="716">
        <f t="shared" si="72"/>
        <v>0</v>
      </c>
      <c r="AN130" s="716">
        <f t="shared" si="72"/>
        <v>0</v>
      </c>
      <c r="AO130" s="716">
        <f t="shared" si="72"/>
        <v>0</v>
      </c>
      <c r="AP130" s="716">
        <f t="shared" si="72"/>
        <v>0</v>
      </c>
      <c r="AQ130" s="716">
        <f t="shared" si="72"/>
        <v>0</v>
      </c>
      <c r="AR130" s="716">
        <f t="shared" si="72"/>
        <v>0</v>
      </c>
      <c r="AS130" s="716">
        <f t="shared" si="72"/>
        <v>0</v>
      </c>
      <c r="AT130" s="716">
        <f t="shared" si="72"/>
        <v>0</v>
      </c>
      <c r="AU130" s="716">
        <f t="shared" si="72"/>
        <v>0</v>
      </c>
      <c r="AV130" s="716">
        <f t="shared" si="72"/>
        <v>0</v>
      </c>
      <c r="AW130" s="716">
        <f t="shared" si="72"/>
        <v>0</v>
      </c>
      <c r="AX130" s="716">
        <f t="shared" si="72"/>
        <v>0</v>
      </c>
      <c r="AY130" s="716">
        <f t="shared" si="72"/>
        <v>0</v>
      </c>
      <c r="AZ130" s="716">
        <f t="shared" si="72"/>
        <v>0</v>
      </c>
      <c r="BA130" s="716">
        <f t="shared" si="72"/>
        <v>0</v>
      </c>
      <c r="BB130" s="716">
        <f t="shared" si="72"/>
        <v>0</v>
      </c>
      <c r="BC130" s="716">
        <f t="shared" si="72"/>
        <v>0</v>
      </c>
      <c r="BD130" s="716">
        <f t="shared" si="72"/>
        <v>0</v>
      </c>
      <c r="BE130" s="716">
        <f t="shared" si="72"/>
        <v>0</v>
      </c>
      <c r="BF130" s="716">
        <f t="shared" si="72"/>
        <v>0</v>
      </c>
      <c r="BG130" s="716">
        <f t="shared" si="72"/>
        <v>0</v>
      </c>
      <c r="BH130" s="716">
        <f t="shared" si="72"/>
        <v>0</v>
      </c>
      <c r="BI130" s="716">
        <f t="shared" si="72"/>
        <v>0</v>
      </c>
      <c r="BJ130" s="716">
        <f t="shared" si="72"/>
        <v>0</v>
      </c>
    </row>
    <row r="131" spans="2:62" ht="19.5" thickBot="1">
      <c r="B131" s="696"/>
      <c r="C131" s="697"/>
      <c r="D131" s="698"/>
      <c r="E131" s="699"/>
      <c r="F131" s="700"/>
      <c r="G131" s="700"/>
      <c r="H131" s="700"/>
      <c r="I131" s="700"/>
      <c r="J131" s="700"/>
      <c r="K131" s="700"/>
      <c r="L131" s="700"/>
      <c r="M131" s="700"/>
      <c r="N131" s="700"/>
      <c r="O131" s="700"/>
      <c r="P131" s="700"/>
      <c r="Q131" s="700"/>
      <c r="R131" s="700"/>
      <c r="S131" s="700"/>
      <c r="T131" s="700"/>
      <c r="U131" s="700"/>
      <c r="V131" s="700"/>
      <c r="W131" s="700"/>
      <c r="X131" s="700"/>
      <c r="Y131" s="700"/>
      <c r="Z131" s="700"/>
      <c r="AA131" s="700"/>
      <c r="AB131" s="700"/>
      <c r="AC131" s="700"/>
      <c r="AD131" s="700"/>
      <c r="AE131" s="700"/>
      <c r="AF131" s="700"/>
      <c r="AG131" s="700"/>
      <c r="AH131" s="700"/>
      <c r="AI131" s="700"/>
      <c r="AJ131" s="700"/>
      <c r="AK131" s="700"/>
      <c r="AL131" s="700"/>
      <c r="AM131" s="700"/>
      <c r="AN131" s="700"/>
      <c r="AO131" s="700"/>
      <c r="AP131" s="700"/>
      <c r="AQ131" s="700"/>
      <c r="AR131" s="700"/>
      <c r="AS131" s="700"/>
      <c r="AT131" s="700"/>
      <c r="AU131" s="700"/>
      <c r="AV131" s="700"/>
      <c r="AW131" s="700"/>
      <c r="AX131" s="700"/>
      <c r="AY131" s="700"/>
      <c r="AZ131" s="700"/>
      <c r="BA131" s="700"/>
      <c r="BB131" s="700"/>
      <c r="BC131" s="700"/>
      <c r="BD131" s="700"/>
      <c r="BE131" s="700"/>
      <c r="BF131" s="700"/>
      <c r="BG131" s="700"/>
      <c r="BH131" s="700"/>
      <c r="BI131" s="700"/>
      <c r="BJ131" s="701"/>
    </row>
    <row r="132" spans="2:62" ht="19.5" thickBot="1">
      <c r="B132" s="663" t="s">
        <v>1031</v>
      </c>
      <c r="C132" s="664"/>
      <c r="D132" s="665"/>
      <c r="E132" s="666"/>
      <c r="F132" s="667"/>
      <c r="G132" s="667"/>
      <c r="H132" s="667"/>
      <c r="I132" s="667"/>
      <c r="J132" s="667"/>
      <c r="K132" s="667"/>
      <c r="L132" s="667"/>
      <c r="M132" s="667"/>
      <c r="N132" s="667"/>
      <c r="O132" s="667"/>
      <c r="P132" s="667"/>
      <c r="Q132" s="667"/>
      <c r="R132" s="667"/>
      <c r="S132" s="667"/>
      <c r="T132" s="667"/>
      <c r="U132" s="667"/>
      <c r="V132" s="667"/>
      <c r="W132" s="667"/>
      <c r="X132" s="667"/>
      <c r="Y132" s="667"/>
      <c r="Z132" s="667"/>
      <c r="AA132" s="667"/>
      <c r="AB132" s="667"/>
      <c r="AC132" s="667"/>
      <c r="AD132" s="667"/>
      <c r="AE132" s="667"/>
      <c r="AF132" s="667"/>
      <c r="AG132" s="667"/>
      <c r="AH132" s="667"/>
      <c r="AI132" s="667"/>
      <c r="AJ132" s="667"/>
      <c r="AK132" s="667"/>
      <c r="AL132" s="667"/>
      <c r="AM132" s="667"/>
      <c r="AN132" s="667"/>
      <c r="AO132" s="667"/>
      <c r="AP132" s="667"/>
      <c r="AQ132" s="667"/>
      <c r="AR132" s="667"/>
      <c r="AS132" s="667"/>
      <c r="AT132" s="667"/>
      <c r="AU132" s="667"/>
      <c r="AV132" s="667"/>
      <c r="AW132" s="667"/>
      <c r="AX132" s="667"/>
      <c r="AY132" s="667"/>
      <c r="AZ132" s="667"/>
      <c r="BA132" s="667"/>
      <c r="BB132" s="667"/>
      <c r="BC132" s="667"/>
      <c r="BD132" s="667"/>
      <c r="BE132" s="667"/>
      <c r="BF132" s="667"/>
      <c r="BG132" s="667"/>
      <c r="BH132" s="667"/>
      <c r="BI132" s="667"/>
      <c r="BJ132" s="668"/>
    </row>
    <row r="133" spans="2:62">
      <c r="B133" s="729" t="s">
        <v>1032</v>
      </c>
      <c r="C133" s="730"/>
      <c r="D133" s="671"/>
      <c r="E133" s="672"/>
      <c r="F133" s="673"/>
      <c r="G133" s="673"/>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3"/>
      <c r="AR133" s="673"/>
      <c r="AS133" s="673"/>
      <c r="AT133" s="673"/>
      <c r="AU133" s="673"/>
      <c r="AV133" s="673"/>
      <c r="AW133" s="673"/>
      <c r="AX133" s="673"/>
      <c r="AY133" s="673"/>
      <c r="AZ133" s="673"/>
      <c r="BA133" s="673"/>
      <c r="BB133" s="673"/>
      <c r="BC133" s="673"/>
      <c r="BD133" s="673"/>
      <c r="BE133" s="673"/>
      <c r="BF133" s="673"/>
      <c r="BG133" s="673"/>
      <c r="BH133" s="673"/>
      <c r="BI133" s="673"/>
      <c r="BJ133" s="674"/>
    </row>
    <row r="134" spans="2:62" ht="19.5" thickBot="1">
      <c r="B134" s="710"/>
      <c r="C134" s="689" t="s">
        <v>520</v>
      </c>
      <c r="D134" s="723" t="s">
        <v>1033</v>
      </c>
      <c r="E134" s="678">
        <f t="shared" ref="E134" si="73">T134</f>
        <v>5000</v>
      </c>
      <c r="F134" s="679"/>
      <c r="G134" s="680">
        <f>E134+F134</f>
        <v>5000</v>
      </c>
      <c r="H134" s="679"/>
      <c r="I134" s="679"/>
      <c r="J134" s="679"/>
      <c r="K134" s="679"/>
      <c r="L134" s="679"/>
      <c r="M134" s="679">
        <v>5000</v>
      </c>
      <c r="N134" s="679"/>
      <c r="O134" s="679"/>
      <c r="P134" s="679"/>
      <c r="Q134" s="679"/>
      <c r="R134" s="679"/>
      <c r="S134" s="679"/>
      <c r="T134" s="673">
        <v>5000</v>
      </c>
      <c r="U134" s="679"/>
      <c r="V134" s="679"/>
      <c r="W134" s="679"/>
      <c r="X134" s="680">
        <f>(T134+U134)-V134+W134</f>
        <v>5000</v>
      </c>
      <c r="Y134" s="679"/>
      <c r="Z134" s="679"/>
      <c r="AA134" s="679"/>
      <c r="AB134" s="680">
        <f>SUM(Y134:AA134)</f>
        <v>0</v>
      </c>
      <c r="AC134" s="679"/>
      <c r="AD134" s="679"/>
      <c r="AE134" s="679"/>
      <c r="AF134" s="680">
        <f>SUM(AC134:AE134)</f>
        <v>0</v>
      </c>
      <c r="AG134" s="679"/>
      <c r="AH134" s="679"/>
      <c r="AI134" s="679"/>
      <c r="AJ134" s="680">
        <f>SUM(AG134:AI134)</f>
        <v>0</v>
      </c>
      <c r="AK134" s="679"/>
      <c r="AL134" s="679"/>
      <c r="AM134" s="679"/>
      <c r="AN134" s="680">
        <f>SUM(AK134:AM134)</f>
        <v>0</v>
      </c>
      <c r="AO134" s="680">
        <f>AB134+AF134+AJ134+AN134</f>
        <v>0</v>
      </c>
      <c r="AP134" s="679"/>
      <c r="AQ134" s="679"/>
      <c r="AR134" s="679"/>
      <c r="AS134" s="680">
        <f>SUM(AP134:AR134)</f>
        <v>0</v>
      </c>
      <c r="AT134" s="679"/>
      <c r="AU134" s="679"/>
      <c r="AV134" s="679"/>
      <c r="AW134" s="680">
        <f>SUM(AT134:AV134)</f>
        <v>0</v>
      </c>
      <c r="AX134" s="679"/>
      <c r="AY134" s="679"/>
      <c r="AZ134" s="679"/>
      <c r="BA134" s="680">
        <f>SUM(AX134:AZ134)</f>
        <v>0</v>
      </c>
      <c r="BB134" s="679"/>
      <c r="BC134" s="679"/>
      <c r="BD134" s="679"/>
      <c r="BE134" s="680">
        <f>SUM(BB134:BD134)</f>
        <v>0</v>
      </c>
      <c r="BF134" s="680">
        <f>AS134+AW134+BA134+BE134</f>
        <v>0</v>
      </c>
      <c r="BG134" s="680">
        <f>G134-X134</f>
        <v>0</v>
      </c>
      <c r="BH134" s="680">
        <f>X134-AO134</f>
        <v>5000</v>
      </c>
      <c r="BI134" s="680">
        <f>AO134-BF134</f>
        <v>0</v>
      </c>
      <c r="BJ134" s="681"/>
    </row>
    <row r="135" spans="2:62" ht="19.5" thickBot="1">
      <c r="B135" s="692" t="s">
        <v>1034</v>
      </c>
      <c r="C135" s="693"/>
      <c r="D135" s="694"/>
      <c r="E135" s="695">
        <f>SUM(E134)</f>
        <v>5000</v>
      </c>
      <c r="F135" s="695">
        <f t="shared" ref="F135:BJ135" si="74">SUM(F134)</f>
        <v>0</v>
      </c>
      <c r="G135" s="695">
        <f t="shared" si="74"/>
        <v>5000</v>
      </c>
      <c r="H135" s="695">
        <v>0</v>
      </c>
      <c r="I135" s="695">
        <v>0</v>
      </c>
      <c r="J135" s="695">
        <v>0</v>
      </c>
      <c r="K135" s="695">
        <v>0</v>
      </c>
      <c r="L135" s="695">
        <f t="shared" si="74"/>
        <v>0</v>
      </c>
      <c r="M135" s="695">
        <f t="shared" si="74"/>
        <v>5000</v>
      </c>
      <c r="N135" s="695">
        <f t="shared" si="74"/>
        <v>0</v>
      </c>
      <c r="O135" s="695">
        <f t="shared" si="74"/>
        <v>0</v>
      </c>
      <c r="P135" s="695">
        <f t="shared" si="74"/>
        <v>0</v>
      </c>
      <c r="Q135" s="695">
        <f t="shared" si="74"/>
        <v>0</v>
      </c>
      <c r="R135" s="695">
        <f t="shared" si="74"/>
        <v>0</v>
      </c>
      <c r="S135" s="695">
        <f t="shared" si="74"/>
        <v>0</v>
      </c>
      <c r="T135" s="695">
        <f t="shared" si="74"/>
        <v>5000</v>
      </c>
      <c r="U135" s="695">
        <f t="shared" si="74"/>
        <v>0</v>
      </c>
      <c r="V135" s="695">
        <f t="shared" si="74"/>
        <v>0</v>
      </c>
      <c r="W135" s="695">
        <f t="shared" si="74"/>
        <v>0</v>
      </c>
      <c r="X135" s="695">
        <f t="shared" si="74"/>
        <v>5000</v>
      </c>
      <c r="Y135" s="695">
        <f t="shared" si="74"/>
        <v>0</v>
      </c>
      <c r="Z135" s="695">
        <f t="shared" si="74"/>
        <v>0</v>
      </c>
      <c r="AA135" s="695">
        <v>0</v>
      </c>
      <c r="AB135" s="695">
        <f t="shared" si="74"/>
        <v>0</v>
      </c>
      <c r="AC135" s="695">
        <v>0</v>
      </c>
      <c r="AD135" s="695">
        <f t="shared" si="74"/>
        <v>0</v>
      </c>
      <c r="AE135" s="695">
        <f t="shared" si="74"/>
        <v>0</v>
      </c>
      <c r="AF135" s="695">
        <f t="shared" si="74"/>
        <v>0</v>
      </c>
      <c r="AG135" s="695">
        <f t="shared" si="74"/>
        <v>0</v>
      </c>
      <c r="AH135" s="695">
        <f t="shared" si="74"/>
        <v>0</v>
      </c>
      <c r="AI135" s="695">
        <f t="shared" si="74"/>
        <v>0</v>
      </c>
      <c r="AJ135" s="695">
        <f t="shared" si="74"/>
        <v>0</v>
      </c>
      <c r="AK135" s="695">
        <f t="shared" si="74"/>
        <v>0</v>
      </c>
      <c r="AL135" s="695">
        <f t="shared" si="74"/>
        <v>0</v>
      </c>
      <c r="AM135" s="695">
        <f t="shared" si="74"/>
        <v>0</v>
      </c>
      <c r="AN135" s="695">
        <f t="shared" si="74"/>
        <v>0</v>
      </c>
      <c r="AO135" s="695">
        <f t="shared" si="74"/>
        <v>0</v>
      </c>
      <c r="AP135" s="695">
        <f t="shared" si="74"/>
        <v>0</v>
      </c>
      <c r="AQ135" s="695">
        <f t="shared" si="74"/>
        <v>0</v>
      </c>
      <c r="AR135" s="695">
        <f t="shared" si="74"/>
        <v>0</v>
      </c>
      <c r="AS135" s="695">
        <f t="shared" si="74"/>
        <v>0</v>
      </c>
      <c r="AT135" s="695">
        <f t="shared" si="74"/>
        <v>0</v>
      </c>
      <c r="AU135" s="695">
        <f t="shared" si="74"/>
        <v>0</v>
      </c>
      <c r="AV135" s="695">
        <f t="shared" si="74"/>
        <v>0</v>
      </c>
      <c r="AW135" s="695">
        <f t="shared" si="74"/>
        <v>0</v>
      </c>
      <c r="AX135" s="695">
        <f t="shared" si="74"/>
        <v>0</v>
      </c>
      <c r="AY135" s="695">
        <f t="shared" si="74"/>
        <v>0</v>
      </c>
      <c r="AZ135" s="695">
        <f t="shared" si="74"/>
        <v>0</v>
      </c>
      <c r="BA135" s="695">
        <f t="shared" si="74"/>
        <v>0</v>
      </c>
      <c r="BB135" s="695">
        <f t="shared" si="74"/>
        <v>0</v>
      </c>
      <c r="BC135" s="695">
        <f t="shared" si="74"/>
        <v>0</v>
      </c>
      <c r="BD135" s="695">
        <f t="shared" si="74"/>
        <v>0</v>
      </c>
      <c r="BE135" s="695">
        <f t="shared" si="74"/>
        <v>0</v>
      </c>
      <c r="BF135" s="695">
        <f t="shared" si="74"/>
        <v>0</v>
      </c>
      <c r="BG135" s="695">
        <f t="shared" si="74"/>
        <v>0</v>
      </c>
      <c r="BH135" s="695">
        <f t="shared" si="74"/>
        <v>5000</v>
      </c>
      <c r="BI135" s="695">
        <f t="shared" si="74"/>
        <v>0</v>
      </c>
      <c r="BJ135" s="695">
        <f t="shared" si="74"/>
        <v>0</v>
      </c>
    </row>
    <row r="136" spans="2:62" ht="19.5" thickBot="1">
      <c r="B136" s="713" t="s">
        <v>1035</v>
      </c>
      <c r="C136" s="714"/>
      <c r="D136" s="715"/>
      <c r="E136" s="695">
        <f>E44+E121+E130+E135</f>
        <v>5000</v>
      </c>
      <c r="F136" s="695">
        <f t="shared" ref="F136:BJ136" si="75">F44+F121+F130+F135</f>
        <v>0</v>
      </c>
      <c r="G136" s="695">
        <f t="shared" si="75"/>
        <v>5000</v>
      </c>
      <c r="H136" s="695">
        <v>0</v>
      </c>
      <c r="I136" s="695">
        <v>0</v>
      </c>
      <c r="J136" s="695">
        <v>0</v>
      </c>
      <c r="K136" s="695">
        <v>0</v>
      </c>
      <c r="L136" s="695">
        <f t="shared" si="75"/>
        <v>0</v>
      </c>
      <c r="M136" s="695">
        <f t="shared" si="75"/>
        <v>5000</v>
      </c>
      <c r="N136" s="695">
        <f t="shared" si="75"/>
        <v>0</v>
      </c>
      <c r="O136" s="695">
        <f t="shared" si="75"/>
        <v>0</v>
      </c>
      <c r="P136" s="695">
        <f t="shared" si="75"/>
        <v>0</v>
      </c>
      <c r="Q136" s="695">
        <f t="shared" si="75"/>
        <v>0</v>
      </c>
      <c r="R136" s="695">
        <f t="shared" si="75"/>
        <v>0</v>
      </c>
      <c r="S136" s="695">
        <f t="shared" si="75"/>
        <v>0</v>
      </c>
      <c r="T136" s="695">
        <f t="shared" si="75"/>
        <v>5000</v>
      </c>
      <c r="U136" s="695">
        <f t="shared" si="75"/>
        <v>0</v>
      </c>
      <c r="V136" s="695">
        <f t="shared" si="75"/>
        <v>0</v>
      </c>
      <c r="W136" s="695">
        <f t="shared" si="75"/>
        <v>0</v>
      </c>
      <c r="X136" s="695">
        <f t="shared" si="75"/>
        <v>5000</v>
      </c>
      <c r="Y136" s="695">
        <f t="shared" si="75"/>
        <v>0</v>
      </c>
      <c r="Z136" s="695">
        <f t="shared" si="75"/>
        <v>0</v>
      </c>
      <c r="AA136" s="695">
        <v>0</v>
      </c>
      <c r="AB136" s="695">
        <f t="shared" si="75"/>
        <v>0</v>
      </c>
      <c r="AC136" s="695">
        <v>0</v>
      </c>
      <c r="AD136" s="695">
        <f t="shared" si="75"/>
        <v>0</v>
      </c>
      <c r="AE136" s="695">
        <f t="shared" si="75"/>
        <v>0</v>
      </c>
      <c r="AF136" s="695">
        <f t="shared" si="75"/>
        <v>0</v>
      </c>
      <c r="AG136" s="695">
        <f t="shared" si="75"/>
        <v>0</v>
      </c>
      <c r="AH136" s="695">
        <f t="shared" si="75"/>
        <v>0</v>
      </c>
      <c r="AI136" s="695">
        <f t="shared" si="75"/>
        <v>0</v>
      </c>
      <c r="AJ136" s="695">
        <f t="shared" si="75"/>
        <v>0</v>
      </c>
      <c r="AK136" s="695">
        <f t="shared" si="75"/>
        <v>0</v>
      </c>
      <c r="AL136" s="695">
        <f t="shared" si="75"/>
        <v>0</v>
      </c>
      <c r="AM136" s="695">
        <f t="shared" si="75"/>
        <v>0</v>
      </c>
      <c r="AN136" s="695">
        <f t="shared" si="75"/>
        <v>0</v>
      </c>
      <c r="AO136" s="695">
        <f t="shared" si="75"/>
        <v>0</v>
      </c>
      <c r="AP136" s="695">
        <f t="shared" si="75"/>
        <v>0</v>
      </c>
      <c r="AQ136" s="695">
        <f t="shared" si="75"/>
        <v>0</v>
      </c>
      <c r="AR136" s="695">
        <f t="shared" si="75"/>
        <v>0</v>
      </c>
      <c r="AS136" s="695">
        <f t="shared" si="75"/>
        <v>0</v>
      </c>
      <c r="AT136" s="695">
        <f t="shared" si="75"/>
        <v>0</v>
      </c>
      <c r="AU136" s="695">
        <f t="shared" si="75"/>
        <v>0</v>
      </c>
      <c r="AV136" s="695">
        <f t="shared" si="75"/>
        <v>0</v>
      </c>
      <c r="AW136" s="695">
        <f t="shared" si="75"/>
        <v>0</v>
      </c>
      <c r="AX136" s="695">
        <f t="shared" si="75"/>
        <v>0</v>
      </c>
      <c r="AY136" s="695">
        <f t="shared" si="75"/>
        <v>0</v>
      </c>
      <c r="AZ136" s="695">
        <f t="shared" si="75"/>
        <v>0</v>
      </c>
      <c r="BA136" s="695">
        <f t="shared" si="75"/>
        <v>0</v>
      </c>
      <c r="BB136" s="695">
        <f t="shared" si="75"/>
        <v>0</v>
      </c>
      <c r="BC136" s="695">
        <f t="shared" si="75"/>
        <v>0</v>
      </c>
      <c r="BD136" s="695">
        <f t="shared" si="75"/>
        <v>0</v>
      </c>
      <c r="BE136" s="695">
        <f t="shared" si="75"/>
        <v>0</v>
      </c>
      <c r="BF136" s="695">
        <f t="shared" si="75"/>
        <v>0</v>
      </c>
      <c r="BG136" s="695">
        <f t="shared" si="75"/>
        <v>0</v>
      </c>
      <c r="BH136" s="695">
        <f t="shared" si="75"/>
        <v>5000</v>
      </c>
      <c r="BI136" s="695">
        <f t="shared" si="75"/>
        <v>0</v>
      </c>
      <c r="BJ136" s="695">
        <f t="shared" si="75"/>
        <v>0</v>
      </c>
    </row>
    <row r="137" spans="2:62" ht="19.5" thickBot="1">
      <c r="B137" s="696"/>
      <c r="C137" s="697"/>
      <c r="D137" s="698"/>
      <c r="E137" s="699"/>
      <c r="F137" s="700"/>
      <c r="G137" s="700"/>
      <c r="H137" s="700"/>
      <c r="I137" s="700"/>
      <c r="J137" s="700"/>
      <c r="K137" s="700"/>
      <c r="L137" s="700"/>
      <c r="M137" s="700"/>
      <c r="N137" s="700"/>
      <c r="O137" s="700"/>
      <c r="P137" s="700"/>
      <c r="Q137" s="700"/>
      <c r="R137" s="700"/>
      <c r="S137" s="700"/>
      <c r="T137" s="700"/>
      <c r="U137" s="700"/>
      <c r="V137" s="700"/>
      <c r="W137" s="700"/>
      <c r="X137" s="700"/>
      <c r="Y137" s="700"/>
      <c r="Z137" s="700"/>
      <c r="AA137" s="700"/>
      <c r="AB137" s="700"/>
      <c r="AC137" s="700"/>
      <c r="AD137" s="700"/>
      <c r="AE137" s="700"/>
      <c r="AF137" s="700"/>
      <c r="AG137" s="700"/>
      <c r="AH137" s="700"/>
      <c r="AI137" s="700"/>
      <c r="AJ137" s="700"/>
      <c r="AK137" s="700"/>
      <c r="AL137" s="700"/>
      <c r="AM137" s="700"/>
      <c r="AN137" s="700"/>
      <c r="AO137" s="700"/>
      <c r="AP137" s="700"/>
      <c r="AQ137" s="700"/>
      <c r="AR137" s="700"/>
      <c r="AS137" s="700"/>
      <c r="AT137" s="700"/>
      <c r="AU137" s="700"/>
      <c r="AV137" s="700"/>
      <c r="AW137" s="700"/>
      <c r="AX137" s="700"/>
      <c r="AY137" s="700"/>
      <c r="AZ137" s="700"/>
      <c r="BA137" s="700"/>
      <c r="BB137" s="700"/>
      <c r="BC137" s="700"/>
      <c r="BD137" s="700"/>
      <c r="BE137" s="700"/>
      <c r="BF137" s="700"/>
      <c r="BG137" s="700"/>
      <c r="BH137" s="700"/>
      <c r="BI137" s="700"/>
      <c r="BJ137" s="701"/>
    </row>
    <row r="138" spans="2:62" ht="19.5" thickBot="1">
      <c r="B138" s="663" t="s">
        <v>1036</v>
      </c>
      <c r="C138" s="664"/>
      <c r="D138" s="665"/>
      <c r="E138" s="666"/>
      <c r="F138" s="667"/>
      <c r="G138" s="667"/>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667"/>
      <c r="AL138" s="667"/>
      <c r="AM138" s="667"/>
      <c r="AN138" s="667"/>
      <c r="AO138" s="667"/>
      <c r="AP138" s="667"/>
      <c r="AQ138" s="667"/>
      <c r="AR138" s="667"/>
      <c r="AS138" s="667"/>
      <c r="AT138" s="667"/>
      <c r="AU138" s="667"/>
      <c r="AV138" s="667"/>
      <c r="AW138" s="667"/>
      <c r="AX138" s="667"/>
      <c r="AY138" s="667"/>
      <c r="AZ138" s="667"/>
      <c r="BA138" s="667"/>
      <c r="BB138" s="667"/>
      <c r="BC138" s="667"/>
      <c r="BD138" s="667"/>
      <c r="BE138" s="667"/>
      <c r="BF138" s="667"/>
      <c r="BG138" s="667"/>
      <c r="BH138" s="667"/>
      <c r="BI138" s="667"/>
      <c r="BJ138" s="668"/>
    </row>
    <row r="139" spans="2:62">
      <c r="B139" s="702" t="s">
        <v>208</v>
      </c>
      <c r="C139" s="703"/>
      <c r="D139" s="671"/>
      <c r="E139" s="672"/>
      <c r="F139" s="673"/>
      <c r="G139" s="673"/>
      <c r="H139" s="673"/>
      <c r="I139" s="673"/>
      <c r="J139" s="673"/>
      <c r="K139" s="673"/>
      <c r="L139" s="673"/>
      <c r="M139" s="673"/>
      <c r="N139" s="673"/>
      <c r="O139" s="673"/>
      <c r="P139" s="673"/>
      <c r="Q139" s="673"/>
      <c r="R139" s="673"/>
      <c r="S139" s="673"/>
      <c r="T139" s="673"/>
      <c r="U139" s="673"/>
      <c r="V139" s="673"/>
      <c r="W139" s="673"/>
      <c r="X139" s="673"/>
      <c r="Y139" s="673"/>
      <c r="Z139" s="673"/>
      <c r="AA139" s="673"/>
      <c r="AB139" s="673"/>
      <c r="AC139" s="673"/>
      <c r="AD139" s="673"/>
      <c r="AE139" s="673"/>
      <c r="AF139" s="673"/>
      <c r="AG139" s="673"/>
      <c r="AH139" s="673"/>
      <c r="AI139" s="673"/>
      <c r="AJ139" s="673"/>
      <c r="AK139" s="673"/>
      <c r="AL139" s="673"/>
      <c r="AM139" s="673"/>
      <c r="AN139" s="673"/>
      <c r="AO139" s="673"/>
      <c r="AP139" s="673"/>
      <c r="AQ139" s="673"/>
      <c r="AR139" s="673"/>
      <c r="AS139" s="673"/>
      <c r="AT139" s="673"/>
      <c r="AU139" s="673"/>
      <c r="AV139" s="673"/>
      <c r="AW139" s="673"/>
      <c r="AX139" s="673"/>
      <c r="AY139" s="673"/>
      <c r="AZ139" s="673"/>
      <c r="BA139" s="673"/>
      <c r="BB139" s="673"/>
      <c r="BC139" s="673"/>
      <c r="BD139" s="673"/>
      <c r="BE139" s="673"/>
      <c r="BF139" s="673"/>
      <c r="BG139" s="673"/>
      <c r="BH139" s="673"/>
      <c r="BI139" s="673"/>
      <c r="BJ139" s="674"/>
    </row>
    <row r="140" spans="2:62">
      <c r="B140" s="704" t="s">
        <v>921</v>
      </c>
      <c r="C140" s="705"/>
      <c r="D140" s="677"/>
      <c r="E140" s="684"/>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80"/>
      <c r="AE140" s="680"/>
      <c r="AF140" s="680"/>
      <c r="AG140" s="680"/>
      <c r="AH140" s="680"/>
      <c r="AI140" s="680"/>
      <c r="AJ140" s="680"/>
      <c r="AK140" s="680"/>
      <c r="AL140" s="680"/>
      <c r="AM140" s="680"/>
      <c r="AN140" s="680"/>
      <c r="AO140" s="680"/>
      <c r="AP140" s="680"/>
      <c r="AQ140" s="680"/>
      <c r="AR140" s="680"/>
      <c r="AS140" s="680"/>
      <c r="AT140" s="680"/>
      <c r="AU140" s="680"/>
      <c r="AV140" s="680"/>
      <c r="AW140" s="680"/>
      <c r="AX140" s="680"/>
      <c r="AY140" s="680"/>
      <c r="AZ140" s="680"/>
      <c r="BA140" s="680"/>
      <c r="BB140" s="680"/>
      <c r="BC140" s="680"/>
      <c r="BD140" s="680"/>
      <c r="BE140" s="680"/>
      <c r="BF140" s="680"/>
      <c r="BG140" s="680"/>
      <c r="BH140" s="680"/>
      <c r="BI140" s="680"/>
      <c r="BJ140" s="681"/>
    </row>
    <row r="141" spans="2:62">
      <c r="B141" s="675"/>
      <c r="C141" s="676" t="s">
        <v>922</v>
      </c>
      <c r="D141" s="677" t="s">
        <v>923</v>
      </c>
      <c r="E141" s="706">
        <f t="shared" ref="E141:E142" si="76">T141</f>
        <v>805000</v>
      </c>
      <c r="F141" s="707"/>
      <c r="G141" s="680">
        <f t="shared" ref="G141:G204" si="77">E141+F141</f>
        <v>805000</v>
      </c>
      <c r="H141" s="679"/>
      <c r="I141" s="679">
        <v>90000</v>
      </c>
      <c r="J141" s="679"/>
      <c r="K141" s="679">
        <v>115000</v>
      </c>
      <c r="L141" s="679">
        <v>500000</v>
      </c>
      <c r="M141" s="679">
        <v>100000</v>
      </c>
      <c r="N141" s="679"/>
      <c r="O141" s="679"/>
      <c r="P141" s="679"/>
      <c r="Q141" s="679"/>
      <c r="R141" s="679"/>
      <c r="S141" s="679"/>
      <c r="T141" s="673">
        <f>SUM(H141:S141)</f>
        <v>805000</v>
      </c>
      <c r="U141" s="679"/>
      <c r="V141" s="679"/>
      <c r="W141" s="679"/>
      <c r="X141" s="680">
        <f t="shared" ref="X141:X204" si="78">(T141+U141)-V141+W141</f>
        <v>805000</v>
      </c>
      <c r="Y141" s="679"/>
      <c r="Z141" s="679"/>
      <c r="AA141" s="679">
        <v>14233</v>
      </c>
      <c r="AB141" s="680">
        <f t="shared" ref="AB141:AB204" si="79">SUM(Y141:AA141)</f>
        <v>14233</v>
      </c>
      <c r="AC141" s="679">
        <v>17051</v>
      </c>
      <c r="AD141" s="679">
        <v>2000</v>
      </c>
      <c r="AE141" s="679">
        <f>16287+600000</f>
        <v>616287</v>
      </c>
      <c r="AF141" s="680">
        <f t="shared" ref="AF141:AF204" si="80">SUM(AC141:AE141)</f>
        <v>635338</v>
      </c>
      <c r="AG141" s="679"/>
      <c r="AH141" s="679"/>
      <c r="AI141" s="679">
        <v>26250</v>
      </c>
      <c r="AJ141" s="680">
        <f t="shared" ref="AJ141:AJ204" si="81">SUM(AG141:AI141)</f>
        <v>26250</v>
      </c>
      <c r="AK141" s="679"/>
      <c r="AL141" s="679"/>
      <c r="AM141" s="679"/>
      <c r="AN141" s="680">
        <f t="shared" ref="AN141:AN204" si="82">SUM(AK141:AM141)</f>
        <v>0</v>
      </c>
      <c r="AO141" s="680">
        <f t="shared" ref="AO141:AO204" si="83">AB141+AF141+AJ141+AN141</f>
        <v>675821</v>
      </c>
      <c r="AP141" s="679"/>
      <c r="AQ141" s="679"/>
      <c r="AR141" s="679">
        <v>14233</v>
      </c>
      <c r="AS141" s="680">
        <f t="shared" ref="AS141:AS204" si="84">SUM(AP141:AR141)</f>
        <v>14233</v>
      </c>
      <c r="AT141" s="679">
        <v>17051</v>
      </c>
      <c r="AU141" s="679"/>
      <c r="AV141" s="679">
        <v>618287</v>
      </c>
      <c r="AW141" s="680">
        <f t="shared" ref="AW141:AW204" si="85">SUM(AT141:AV141)</f>
        <v>635338</v>
      </c>
      <c r="AX141" s="679"/>
      <c r="AY141" s="679"/>
      <c r="AZ141" s="679"/>
      <c r="BA141" s="680">
        <f t="shared" ref="BA141:BA204" si="86">SUM(AX141:AZ141)</f>
        <v>0</v>
      </c>
      <c r="BB141" s="679"/>
      <c r="BC141" s="679"/>
      <c r="BD141" s="679"/>
      <c r="BE141" s="680">
        <f t="shared" ref="BE141:BE204" si="87">SUM(BB141:BD141)</f>
        <v>0</v>
      </c>
      <c r="BF141" s="680">
        <f t="shared" ref="BF141:BF204" si="88">AS141+AW141+BA141+BE141</f>
        <v>649571</v>
      </c>
      <c r="BG141" s="680">
        <f t="shared" ref="BG141:BG204" si="89">G141-X141</f>
        <v>0</v>
      </c>
      <c r="BH141" s="680">
        <f t="shared" ref="BH141:BH204" si="90">X141-AO141</f>
        <v>129179</v>
      </c>
      <c r="BI141" s="680">
        <f t="shared" ref="BI141:BI204" si="91">AO141-BF141</f>
        <v>26250</v>
      </c>
      <c r="BJ141" s="681"/>
    </row>
    <row r="142" spans="2:62">
      <c r="B142" s="675"/>
      <c r="C142" s="676" t="s">
        <v>924</v>
      </c>
      <c r="D142" s="677" t="s">
        <v>925</v>
      </c>
      <c r="E142" s="706">
        <f t="shared" si="76"/>
        <v>0</v>
      </c>
      <c r="F142" s="707"/>
      <c r="G142" s="680">
        <f t="shared" si="77"/>
        <v>0</v>
      </c>
      <c r="H142" s="679"/>
      <c r="I142" s="679"/>
      <c r="J142" s="679"/>
      <c r="K142" s="679"/>
      <c r="L142" s="679"/>
      <c r="M142" s="679"/>
      <c r="N142" s="679"/>
      <c r="O142" s="679"/>
      <c r="P142" s="679"/>
      <c r="Q142" s="679"/>
      <c r="R142" s="679"/>
      <c r="S142" s="679"/>
      <c r="T142" s="673">
        <f t="shared" ref="T142:T204" si="92">SUM(H142:S142)</f>
        <v>0</v>
      </c>
      <c r="U142" s="679"/>
      <c r="V142" s="679"/>
      <c r="W142" s="679"/>
      <c r="X142" s="680">
        <f t="shared" si="78"/>
        <v>0</v>
      </c>
      <c r="Y142" s="679"/>
      <c r="Z142" s="679"/>
      <c r="AA142" s="679"/>
      <c r="AB142" s="680">
        <f t="shared" si="79"/>
        <v>0</v>
      </c>
      <c r="AC142" s="679"/>
      <c r="AD142" s="679"/>
      <c r="AE142" s="679"/>
      <c r="AF142" s="680">
        <f t="shared" si="80"/>
        <v>0</v>
      </c>
      <c r="AG142" s="679"/>
      <c r="AH142" s="679"/>
      <c r="AI142" s="679"/>
      <c r="AJ142" s="680">
        <f t="shared" si="81"/>
        <v>0</v>
      </c>
      <c r="AK142" s="679"/>
      <c r="AL142" s="679"/>
      <c r="AM142" s="679"/>
      <c r="AN142" s="680">
        <f t="shared" si="82"/>
        <v>0</v>
      </c>
      <c r="AO142" s="680">
        <f t="shared" si="83"/>
        <v>0</v>
      </c>
      <c r="AP142" s="679"/>
      <c r="AQ142" s="679"/>
      <c r="AR142" s="679"/>
      <c r="AS142" s="680">
        <f t="shared" si="84"/>
        <v>0</v>
      </c>
      <c r="AT142" s="679"/>
      <c r="AU142" s="679"/>
      <c r="AV142" s="679"/>
      <c r="AW142" s="680">
        <f t="shared" si="85"/>
        <v>0</v>
      </c>
      <c r="AX142" s="679"/>
      <c r="AY142" s="679"/>
      <c r="AZ142" s="679"/>
      <c r="BA142" s="680">
        <f t="shared" si="86"/>
        <v>0</v>
      </c>
      <c r="BB142" s="679"/>
      <c r="BC142" s="679"/>
      <c r="BD142" s="679"/>
      <c r="BE142" s="680">
        <f t="shared" si="87"/>
        <v>0</v>
      </c>
      <c r="BF142" s="680">
        <f t="shared" si="88"/>
        <v>0</v>
      </c>
      <c r="BG142" s="680">
        <f t="shared" si="89"/>
        <v>0</v>
      </c>
      <c r="BH142" s="680">
        <f t="shared" si="90"/>
        <v>0</v>
      </c>
      <c r="BI142" s="680">
        <f t="shared" si="91"/>
        <v>0</v>
      </c>
      <c r="BJ142" s="681"/>
    </row>
    <row r="143" spans="2:62">
      <c r="B143" s="685" t="s">
        <v>926</v>
      </c>
      <c r="C143" s="676"/>
      <c r="D143" s="677"/>
      <c r="E143" s="708"/>
      <c r="F143" s="709"/>
      <c r="G143" s="680"/>
      <c r="H143" s="680"/>
      <c r="I143" s="680"/>
      <c r="J143" s="680"/>
      <c r="K143" s="680"/>
      <c r="L143" s="680"/>
      <c r="M143" s="680"/>
      <c r="N143" s="680"/>
      <c r="O143" s="680"/>
      <c r="P143" s="680"/>
      <c r="Q143" s="680"/>
      <c r="R143" s="680"/>
      <c r="S143" s="680"/>
      <c r="T143" s="673"/>
      <c r="U143" s="680"/>
      <c r="V143" s="680"/>
      <c r="W143" s="680"/>
      <c r="X143" s="680"/>
      <c r="Y143" s="680"/>
      <c r="Z143" s="680"/>
      <c r="AA143" s="680"/>
      <c r="AB143" s="680"/>
      <c r="AC143" s="680"/>
      <c r="AD143" s="680"/>
      <c r="AE143" s="680"/>
      <c r="AF143" s="680"/>
      <c r="AG143" s="680"/>
      <c r="AH143" s="680"/>
      <c r="AI143" s="680"/>
      <c r="AJ143" s="680"/>
      <c r="AK143" s="680"/>
      <c r="AL143" s="680"/>
      <c r="AM143" s="680"/>
      <c r="AN143" s="680"/>
      <c r="AO143" s="680"/>
      <c r="AP143" s="680"/>
      <c r="AQ143" s="680"/>
      <c r="AR143" s="680"/>
      <c r="AS143" s="680"/>
      <c r="AT143" s="680"/>
      <c r="AU143" s="680"/>
      <c r="AV143" s="680"/>
      <c r="AW143" s="680"/>
      <c r="AX143" s="680"/>
      <c r="AY143" s="680"/>
      <c r="AZ143" s="680"/>
      <c r="BA143" s="680"/>
      <c r="BB143" s="680"/>
      <c r="BC143" s="680"/>
      <c r="BD143" s="680"/>
      <c r="BE143" s="680"/>
      <c r="BF143" s="680"/>
      <c r="BG143" s="680"/>
      <c r="BH143" s="680"/>
      <c r="BI143" s="680"/>
      <c r="BJ143" s="681"/>
    </row>
    <row r="144" spans="2:62">
      <c r="B144" s="675"/>
      <c r="C144" s="676" t="s">
        <v>218</v>
      </c>
      <c r="D144" s="677" t="s">
        <v>927</v>
      </c>
      <c r="E144" s="706">
        <f t="shared" ref="E144:E145" si="93">T144</f>
        <v>5459160</v>
      </c>
      <c r="F144" s="707"/>
      <c r="G144" s="680">
        <f t="shared" si="77"/>
        <v>5459160</v>
      </c>
      <c r="H144" s="679"/>
      <c r="I144" s="679">
        <v>850000</v>
      </c>
      <c r="J144" s="679"/>
      <c r="K144" s="679">
        <v>2262200</v>
      </c>
      <c r="L144" s="679">
        <v>1400000</v>
      </c>
      <c r="M144" s="679">
        <v>846960</v>
      </c>
      <c r="N144" s="679"/>
      <c r="O144" s="679"/>
      <c r="P144" s="679">
        <v>100000</v>
      </c>
      <c r="Q144" s="679"/>
      <c r="R144" s="679"/>
      <c r="S144" s="679"/>
      <c r="T144" s="673">
        <f t="shared" si="92"/>
        <v>5459160</v>
      </c>
      <c r="U144" s="679"/>
      <c r="V144" s="679"/>
      <c r="W144" s="679"/>
      <c r="X144" s="680">
        <f t="shared" si="78"/>
        <v>5459160</v>
      </c>
      <c r="Y144" s="679"/>
      <c r="Z144" s="679"/>
      <c r="AA144" s="679">
        <v>703425.11</v>
      </c>
      <c r="AB144" s="680">
        <f t="shared" si="79"/>
        <v>703425.11</v>
      </c>
      <c r="AC144" s="679">
        <v>86605.67</v>
      </c>
      <c r="AD144" s="679">
        <v>772315.23</v>
      </c>
      <c r="AE144" s="679">
        <f>675484.66+702960+1400000+271714.47</f>
        <v>3050159.13</v>
      </c>
      <c r="AF144" s="680">
        <f t="shared" si="80"/>
        <v>3909080.03</v>
      </c>
      <c r="AG144" s="679">
        <v>85376.22</v>
      </c>
      <c r="AH144" s="679"/>
      <c r="AI144" s="679">
        <v>320929.40999999997</v>
      </c>
      <c r="AJ144" s="680">
        <f t="shared" si="81"/>
        <v>406305.63</v>
      </c>
      <c r="AK144" s="679"/>
      <c r="AL144" s="679"/>
      <c r="AM144" s="679"/>
      <c r="AN144" s="680">
        <f t="shared" si="82"/>
        <v>0</v>
      </c>
      <c r="AO144" s="680">
        <f t="shared" si="83"/>
        <v>5018810.7699999996</v>
      </c>
      <c r="AP144" s="679"/>
      <c r="AQ144" s="679"/>
      <c r="AR144" s="679">
        <v>642427.41</v>
      </c>
      <c r="AS144" s="680">
        <f t="shared" si="84"/>
        <v>642427.41</v>
      </c>
      <c r="AT144" s="679">
        <v>83308.58</v>
      </c>
      <c r="AU144" s="679">
        <v>182814.92</v>
      </c>
      <c r="AV144" s="679">
        <v>3669661.23</v>
      </c>
      <c r="AW144" s="680">
        <f t="shared" si="85"/>
        <v>3935784.73</v>
      </c>
      <c r="AX144" s="679">
        <v>55378.12</v>
      </c>
      <c r="AY144" s="679">
        <v>11715.1</v>
      </c>
      <c r="AZ144" s="679">
        <v>229579.41</v>
      </c>
      <c r="BA144" s="680">
        <f t="shared" si="86"/>
        <v>296672.63</v>
      </c>
      <c r="BB144" s="679"/>
      <c r="BC144" s="679"/>
      <c r="BD144" s="679"/>
      <c r="BE144" s="680">
        <f t="shared" si="87"/>
        <v>0</v>
      </c>
      <c r="BF144" s="680">
        <f t="shared" si="88"/>
        <v>4874884.7699999996</v>
      </c>
      <c r="BG144" s="680">
        <f t="shared" si="89"/>
        <v>0</v>
      </c>
      <c r="BH144" s="680">
        <f t="shared" si="90"/>
        <v>440349.23000000045</v>
      </c>
      <c r="BI144" s="680">
        <f t="shared" si="91"/>
        <v>143926</v>
      </c>
      <c r="BJ144" s="681"/>
    </row>
    <row r="145" spans="2:62" ht="18.75" customHeight="1">
      <c r="B145" s="675"/>
      <c r="C145" s="676" t="s">
        <v>220</v>
      </c>
      <c r="D145" s="677" t="s">
        <v>928</v>
      </c>
      <c r="E145" s="706">
        <f t="shared" si="93"/>
        <v>0</v>
      </c>
      <c r="F145" s="707"/>
      <c r="G145" s="680">
        <f t="shared" si="77"/>
        <v>0</v>
      </c>
      <c r="H145" s="679"/>
      <c r="I145" s="679"/>
      <c r="J145" s="679"/>
      <c r="K145" s="679"/>
      <c r="L145" s="679"/>
      <c r="M145" s="679"/>
      <c r="N145" s="679"/>
      <c r="O145" s="679"/>
      <c r="P145" s="679"/>
      <c r="Q145" s="679"/>
      <c r="R145" s="679"/>
      <c r="S145" s="679"/>
      <c r="T145" s="673">
        <f t="shared" si="92"/>
        <v>0</v>
      </c>
      <c r="U145" s="679"/>
      <c r="V145" s="679"/>
      <c r="W145" s="679"/>
      <c r="X145" s="680">
        <f t="shared" si="78"/>
        <v>0</v>
      </c>
      <c r="Y145" s="679"/>
      <c r="Z145" s="679"/>
      <c r="AA145" s="679"/>
      <c r="AB145" s="680">
        <f t="shared" si="79"/>
        <v>0</v>
      </c>
      <c r="AC145" s="679"/>
      <c r="AD145" s="679"/>
      <c r="AE145" s="679"/>
      <c r="AF145" s="680">
        <f t="shared" si="80"/>
        <v>0</v>
      </c>
      <c r="AG145" s="679"/>
      <c r="AH145" s="679"/>
      <c r="AI145" s="679"/>
      <c r="AJ145" s="680">
        <f t="shared" si="81"/>
        <v>0</v>
      </c>
      <c r="AK145" s="679"/>
      <c r="AL145" s="679"/>
      <c r="AM145" s="679"/>
      <c r="AN145" s="680">
        <f t="shared" si="82"/>
        <v>0</v>
      </c>
      <c r="AO145" s="680">
        <f t="shared" si="83"/>
        <v>0</v>
      </c>
      <c r="AP145" s="679"/>
      <c r="AQ145" s="679"/>
      <c r="AR145" s="679"/>
      <c r="AS145" s="680">
        <f t="shared" si="84"/>
        <v>0</v>
      </c>
      <c r="AT145" s="679"/>
      <c r="AU145" s="679"/>
      <c r="AV145" s="679"/>
      <c r="AW145" s="680">
        <f t="shared" si="85"/>
        <v>0</v>
      </c>
      <c r="AX145" s="679"/>
      <c r="AY145" s="679"/>
      <c r="AZ145" s="679"/>
      <c r="BA145" s="680">
        <f t="shared" si="86"/>
        <v>0</v>
      </c>
      <c r="BB145" s="679"/>
      <c r="BC145" s="679"/>
      <c r="BD145" s="679"/>
      <c r="BE145" s="680">
        <f t="shared" si="87"/>
        <v>0</v>
      </c>
      <c r="BF145" s="680">
        <f t="shared" si="88"/>
        <v>0</v>
      </c>
      <c r="BG145" s="680">
        <f t="shared" si="89"/>
        <v>0</v>
      </c>
      <c r="BH145" s="680">
        <f t="shared" si="90"/>
        <v>0</v>
      </c>
      <c r="BI145" s="680">
        <f t="shared" si="91"/>
        <v>0</v>
      </c>
      <c r="BJ145" s="681"/>
    </row>
    <row r="146" spans="2:62">
      <c r="B146" s="685" t="s">
        <v>929</v>
      </c>
      <c r="C146" s="676"/>
      <c r="D146" s="677"/>
      <c r="E146" s="708"/>
      <c r="F146" s="709"/>
      <c r="G146" s="680"/>
      <c r="H146" s="680"/>
      <c r="I146" s="680"/>
      <c r="J146" s="680"/>
      <c r="K146" s="680"/>
      <c r="L146" s="680"/>
      <c r="M146" s="680"/>
      <c r="N146" s="680"/>
      <c r="O146" s="680"/>
      <c r="P146" s="680"/>
      <c r="Q146" s="680"/>
      <c r="R146" s="680"/>
      <c r="S146" s="680"/>
      <c r="T146" s="673"/>
      <c r="U146" s="680"/>
      <c r="V146" s="680"/>
      <c r="W146" s="680"/>
      <c r="X146" s="680"/>
      <c r="Y146" s="680"/>
      <c r="Z146" s="680"/>
      <c r="AA146" s="680"/>
      <c r="AB146" s="680"/>
      <c r="AC146" s="680"/>
      <c r="AD146" s="680"/>
      <c r="AE146" s="680"/>
      <c r="AF146" s="680"/>
      <c r="AG146" s="680"/>
      <c r="AH146" s="680"/>
      <c r="AI146" s="680"/>
      <c r="AJ146" s="680"/>
      <c r="AK146" s="680"/>
      <c r="AL146" s="680"/>
      <c r="AM146" s="680"/>
      <c r="AN146" s="680"/>
      <c r="AO146" s="680"/>
      <c r="AP146" s="680"/>
      <c r="AQ146" s="680"/>
      <c r="AR146" s="680"/>
      <c r="AS146" s="680"/>
      <c r="AT146" s="680"/>
      <c r="AU146" s="680"/>
      <c r="AV146" s="680"/>
      <c r="AW146" s="680"/>
      <c r="AX146" s="680"/>
      <c r="AY146" s="680"/>
      <c r="AZ146" s="680"/>
      <c r="BA146" s="680"/>
      <c r="BB146" s="680"/>
      <c r="BC146" s="680"/>
      <c r="BD146" s="680"/>
      <c r="BE146" s="680"/>
      <c r="BF146" s="680"/>
      <c r="BG146" s="680"/>
      <c r="BH146" s="680"/>
      <c r="BI146" s="680"/>
      <c r="BJ146" s="681"/>
    </row>
    <row r="147" spans="2:62">
      <c r="B147" s="675"/>
      <c r="C147" s="676" t="s">
        <v>930</v>
      </c>
      <c r="D147" s="677" t="s">
        <v>931</v>
      </c>
      <c r="E147" s="706">
        <f t="shared" ref="E147:E150" si="94">T147</f>
        <v>756000</v>
      </c>
      <c r="F147" s="707"/>
      <c r="G147" s="680">
        <f t="shared" si="77"/>
        <v>756000</v>
      </c>
      <c r="H147" s="679"/>
      <c r="I147" s="679"/>
      <c r="J147" s="679"/>
      <c r="K147" s="679">
        <v>350000</v>
      </c>
      <c r="L147" s="679">
        <v>400000</v>
      </c>
      <c r="M147" s="679">
        <v>6000</v>
      </c>
      <c r="N147" s="679"/>
      <c r="O147" s="679"/>
      <c r="P147" s="679"/>
      <c r="Q147" s="679"/>
      <c r="R147" s="679"/>
      <c r="S147" s="679"/>
      <c r="T147" s="673">
        <f t="shared" si="92"/>
        <v>756000</v>
      </c>
      <c r="U147" s="679"/>
      <c r="V147" s="679"/>
      <c r="W147" s="679"/>
      <c r="X147" s="680">
        <f t="shared" si="78"/>
        <v>756000</v>
      </c>
      <c r="Y147" s="679"/>
      <c r="Z147" s="679"/>
      <c r="AA147" s="679"/>
      <c r="AB147" s="680">
        <f t="shared" si="79"/>
        <v>0</v>
      </c>
      <c r="AC147" s="679">
        <v>67800</v>
      </c>
      <c r="AD147" s="679">
        <v>27272.65</v>
      </c>
      <c r="AE147" s="679">
        <f>18120+400000</f>
        <v>418120</v>
      </c>
      <c r="AF147" s="680">
        <f t="shared" si="80"/>
        <v>513192.65</v>
      </c>
      <c r="AG147" s="679">
        <v>17150</v>
      </c>
      <c r="AH147" s="679"/>
      <c r="AI147" s="679"/>
      <c r="AJ147" s="680">
        <f t="shared" si="81"/>
        <v>17150</v>
      </c>
      <c r="AK147" s="679"/>
      <c r="AL147" s="679"/>
      <c r="AM147" s="679"/>
      <c r="AN147" s="680">
        <f t="shared" si="82"/>
        <v>0</v>
      </c>
      <c r="AO147" s="680">
        <f t="shared" si="83"/>
        <v>530342.65</v>
      </c>
      <c r="AP147" s="679"/>
      <c r="AQ147" s="679"/>
      <c r="AR147" s="679"/>
      <c r="AS147" s="680">
        <f t="shared" si="84"/>
        <v>0</v>
      </c>
      <c r="AT147" s="679"/>
      <c r="AU147" s="679">
        <v>95072.65</v>
      </c>
      <c r="AV147" s="679">
        <v>418120</v>
      </c>
      <c r="AW147" s="680">
        <f t="shared" si="85"/>
        <v>513192.65</v>
      </c>
      <c r="AX147" s="679"/>
      <c r="AY147" s="679">
        <v>17150</v>
      </c>
      <c r="AZ147" s="679"/>
      <c r="BA147" s="680">
        <f t="shared" si="86"/>
        <v>17150</v>
      </c>
      <c r="BB147" s="679"/>
      <c r="BC147" s="679"/>
      <c r="BD147" s="679"/>
      <c r="BE147" s="680">
        <f t="shared" si="87"/>
        <v>0</v>
      </c>
      <c r="BF147" s="680">
        <f t="shared" si="88"/>
        <v>530342.65</v>
      </c>
      <c r="BG147" s="680">
        <f t="shared" si="89"/>
        <v>0</v>
      </c>
      <c r="BH147" s="680">
        <f t="shared" si="90"/>
        <v>225657.34999999998</v>
      </c>
      <c r="BI147" s="680">
        <f t="shared" si="91"/>
        <v>0</v>
      </c>
      <c r="BJ147" s="681"/>
    </row>
    <row r="148" spans="2:62">
      <c r="B148" s="675"/>
      <c r="C148" s="676" t="s">
        <v>226</v>
      </c>
      <c r="D148" s="677" t="s">
        <v>932</v>
      </c>
      <c r="E148" s="706">
        <f t="shared" si="94"/>
        <v>0</v>
      </c>
      <c r="F148" s="707"/>
      <c r="G148" s="680">
        <f t="shared" si="77"/>
        <v>0</v>
      </c>
      <c r="H148" s="679"/>
      <c r="I148" s="679"/>
      <c r="J148" s="679"/>
      <c r="K148" s="679"/>
      <c r="L148" s="679"/>
      <c r="M148" s="679"/>
      <c r="N148" s="679"/>
      <c r="O148" s="679"/>
      <c r="P148" s="679"/>
      <c r="Q148" s="679"/>
      <c r="R148" s="679"/>
      <c r="S148" s="679"/>
      <c r="T148" s="673">
        <f t="shared" si="92"/>
        <v>0</v>
      </c>
      <c r="U148" s="679"/>
      <c r="V148" s="679"/>
      <c r="W148" s="679"/>
      <c r="X148" s="680">
        <f t="shared" si="78"/>
        <v>0</v>
      </c>
      <c r="Y148" s="679"/>
      <c r="Z148" s="679"/>
      <c r="AA148" s="679"/>
      <c r="AB148" s="680">
        <f t="shared" si="79"/>
        <v>0</v>
      </c>
      <c r="AC148" s="679"/>
      <c r="AD148" s="679"/>
      <c r="AE148" s="679"/>
      <c r="AF148" s="680">
        <f t="shared" si="80"/>
        <v>0</v>
      </c>
      <c r="AG148" s="679"/>
      <c r="AH148" s="679"/>
      <c r="AI148" s="679"/>
      <c r="AJ148" s="680">
        <f t="shared" si="81"/>
        <v>0</v>
      </c>
      <c r="AK148" s="679"/>
      <c r="AL148" s="679"/>
      <c r="AM148" s="679"/>
      <c r="AN148" s="680">
        <f t="shared" si="82"/>
        <v>0</v>
      </c>
      <c r="AO148" s="680">
        <f t="shared" si="83"/>
        <v>0</v>
      </c>
      <c r="AP148" s="679"/>
      <c r="AQ148" s="679"/>
      <c r="AR148" s="679"/>
      <c r="AS148" s="680">
        <f t="shared" si="84"/>
        <v>0</v>
      </c>
      <c r="AT148" s="679"/>
      <c r="AU148" s="679"/>
      <c r="AV148" s="679"/>
      <c r="AW148" s="680">
        <f t="shared" si="85"/>
        <v>0</v>
      </c>
      <c r="AX148" s="679"/>
      <c r="AY148" s="679"/>
      <c r="AZ148" s="679"/>
      <c r="BA148" s="680">
        <f t="shared" si="86"/>
        <v>0</v>
      </c>
      <c r="BB148" s="679"/>
      <c r="BC148" s="679"/>
      <c r="BD148" s="679"/>
      <c r="BE148" s="680">
        <f t="shared" si="87"/>
        <v>0</v>
      </c>
      <c r="BF148" s="680">
        <f t="shared" si="88"/>
        <v>0</v>
      </c>
      <c r="BG148" s="680">
        <f t="shared" si="89"/>
        <v>0</v>
      </c>
      <c r="BH148" s="680">
        <f t="shared" si="90"/>
        <v>0</v>
      </c>
      <c r="BI148" s="680">
        <f t="shared" si="91"/>
        <v>0</v>
      </c>
      <c r="BJ148" s="681"/>
    </row>
    <row r="149" spans="2:62">
      <c r="B149" s="675"/>
      <c r="C149" s="676" t="s">
        <v>240</v>
      </c>
      <c r="D149" s="677" t="s">
        <v>933</v>
      </c>
      <c r="E149" s="706">
        <f t="shared" si="94"/>
        <v>250000</v>
      </c>
      <c r="F149" s="707"/>
      <c r="G149" s="680">
        <f t="shared" si="77"/>
        <v>250000</v>
      </c>
      <c r="H149" s="679"/>
      <c r="I149" s="679"/>
      <c r="J149" s="679"/>
      <c r="K149" s="679"/>
      <c r="L149" s="679">
        <v>200000</v>
      </c>
      <c r="M149" s="679">
        <v>50000</v>
      </c>
      <c r="N149" s="679"/>
      <c r="O149" s="679"/>
      <c r="P149" s="679"/>
      <c r="Q149" s="679"/>
      <c r="R149" s="679"/>
      <c r="S149" s="679"/>
      <c r="T149" s="673">
        <f t="shared" si="92"/>
        <v>250000</v>
      </c>
      <c r="U149" s="679"/>
      <c r="V149" s="679"/>
      <c r="W149" s="679"/>
      <c r="X149" s="680">
        <f t="shared" si="78"/>
        <v>250000</v>
      </c>
      <c r="Y149" s="679"/>
      <c r="Z149" s="679"/>
      <c r="AA149" s="679"/>
      <c r="AB149" s="680">
        <f t="shared" si="79"/>
        <v>0</v>
      </c>
      <c r="AC149" s="679"/>
      <c r="AD149" s="679"/>
      <c r="AE149" s="679">
        <v>250000</v>
      </c>
      <c r="AF149" s="680">
        <f t="shared" si="80"/>
        <v>250000</v>
      </c>
      <c r="AG149" s="679"/>
      <c r="AH149" s="679"/>
      <c r="AI149" s="679"/>
      <c r="AJ149" s="680">
        <f t="shared" si="81"/>
        <v>0</v>
      </c>
      <c r="AK149" s="679"/>
      <c r="AL149" s="679"/>
      <c r="AM149" s="679"/>
      <c r="AN149" s="680">
        <f t="shared" si="82"/>
        <v>0</v>
      </c>
      <c r="AO149" s="680">
        <f t="shared" si="83"/>
        <v>250000</v>
      </c>
      <c r="AP149" s="679"/>
      <c r="AQ149" s="679"/>
      <c r="AR149" s="679"/>
      <c r="AS149" s="680">
        <f t="shared" si="84"/>
        <v>0</v>
      </c>
      <c r="AT149" s="679"/>
      <c r="AU149" s="679"/>
      <c r="AV149" s="679">
        <v>250000</v>
      </c>
      <c r="AW149" s="680">
        <f t="shared" si="85"/>
        <v>250000</v>
      </c>
      <c r="AX149" s="679"/>
      <c r="AY149" s="679"/>
      <c r="AZ149" s="679"/>
      <c r="BA149" s="680">
        <f t="shared" si="86"/>
        <v>0</v>
      </c>
      <c r="BB149" s="679"/>
      <c r="BC149" s="679"/>
      <c r="BD149" s="679"/>
      <c r="BE149" s="680">
        <f t="shared" si="87"/>
        <v>0</v>
      </c>
      <c r="BF149" s="680">
        <f t="shared" si="88"/>
        <v>250000</v>
      </c>
      <c r="BG149" s="680">
        <f t="shared" si="89"/>
        <v>0</v>
      </c>
      <c r="BH149" s="680">
        <f t="shared" si="90"/>
        <v>0</v>
      </c>
      <c r="BI149" s="680">
        <f t="shared" si="91"/>
        <v>0</v>
      </c>
      <c r="BJ149" s="681"/>
    </row>
    <row r="150" spans="2:62">
      <c r="B150" s="675"/>
      <c r="C150" s="676" t="s">
        <v>242</v>
      </c>
      <c r="D150" s="677" t="s">
        <v>934</v>
      </c>
      <c r="E150" s="706">
        <f t="shared" si="94"/>
        <v>0</v>
      </c>
      <c r="F150" s="707"/>
      <c r="G150" s="680">
        <f t="shared" si="77"/>
        <v>0</v>
      </c>
      <c r="H150" s="679"/>
      <c r="I150" s="679"/>
      <c r="J150" s="679"/>
      <c r="K150" s="679"/>
      <c r="L150" s="679"/>
      <c r="M150" s="679"/>
      <c r="N150" s="679"/>
      <c r="O150" s="679"/>
      <c r="P150" s="679"/>
      <c r="Q150" s="679"/>
      <c r="R150" s="679"/>
      <c r="S150" s="679"/>
      <c r="T150" s="673">
        <f t="shared" si="92"/>
        <v>0</v>
      </c>
      <c r="U150" s="679"/>
      <c r="V150" s="679"/>
      <c r="W150" s="679"/>
      <c r="X150" s="680">
        <f t="shared" si="78"/>
        <v>0</v>
      </c>
      <c r="Y150" s="679"/>
      <c r="Z150" s="679"/>
      <c r="AA150" s="679"/>
      <c r="AB150" s="680">
        <f t="shared" si="79"/>
        <v>0</v>
      </c>
      <c r="AC150" s="679"/>
      <c r="AD150" s="679"/>
      <c r="AE150" s="679"/>
      <c r="AF150" s="680">
        <f t="shared" si="80"/>
        <v>0</v>
      </c>
      <c r="AG150" s="679"/>
      <c r="AH150" s="679"/>
      <c r="AI150" s="679"/>
      <c r="AJ150" s="680">
        <f t="shared" si="81"/>
        <v>0</v>
      </c>
      <c r="AK150" s="679"/>
      <c r="AL150" s="679"/>
      <c r="AM150" s="679"/>
      <c r="AN150" s="680">
        <f t="shared" si="82"/>
        <v>0</v>
      </c>
      <c r="AO150" s="680">
        <f t="shared" si="83"/>
        <v>0</v>
      </c>
      <c r="AP150" s="679"/>
      <c r="AQ150" s="679"/>
      <c r="AR150" s="679"/>
      <c r="AS150" s="680">
        <f t="shared" si="84"/>
        <v>0</v>
      </c>
      <c r="AT150" s="679"/>
      <c r="AU150" s="679"/>
      <c r="AV150" s="679"/>
      <c r="AW150" s="680">
        <f t="shared" si="85"/>
        <v>0</v>
      </c>
      <c r="AX150" s="679"/>
      <c r="AY150" s="679"/>
      <c r="AZ150" s="679"/>
      <c r="BA150" s="680">
        <f t="shared" si="86"/>
        <v>0</v>
      </c>
      <c r="BB150" s="679"/>
      <c r="BC150" s="679"/>
      <c r="BD150" s="679"/>
      <c r="BE150" s="680">
        <f t="shared" si="87"/>
        <v>0</v>
      </c>
      <c r="BF150" s="680">
        <f t="shared" si="88"/>
        <v>0</v>
      </c>
      <c r="BG150" s="680">
        <f t="shared" si="89"/>
        <v>0</v>
      </c>
      <c r="BH150" s="680">
        <f t="shared" si="90"/>
        <v>0</v>
      </c>
      <c r="BI150" s="680">
        <f t="shared" si="91"/>
        <v>0</v>
      </c>
      <c r="BJ150" s="681"/>
    </row>
    <row r="151" spans="2:62">
      <c r="B151" s="675" t="s">
        <v>935</v>
      </c>
      <c r="C151" s="676"/>
      <c r="D151" s="677"/>
      <c r="E151" s="706"/>
      <c r="F151" s="707"/>
      <c r="G151" s="680">
        <f t="shared" si="77"/>
        <v>0</v>
      </c>
      <c r="H151" s="679"/>
      <c r="I151" s="679"/>
      <c r="J151" s="679"/>
      <c r="K151" s="679"/>
      <c r="L151" s="679"/>
      <c r="M151" s="679"/>
      <c r="N151" s="679"/>
      <c r="O151" s="679"/>
      <c r="P151" s="679"/>
      <c r="Q151" s="679"/>
      <c r="R151" s="679"/>
      <c r="S151" s="679"/>
      <c r="T151" s="673">
        <f t="shared" si="92"/>
        <v>0</v>
      </c>
      <c r="U151" s="679"/>
      <c r="V151" s="679"/>
      <c r="W151" s="679"/>
      <c r="X151" s="680">
        <f t="shared" si="78"/>
        <v>0</v>
      </c>
      <c r="Y151" s="679"/>
      <c r="Z151" s="679"/>
      <c r="AA151" s="679"/>
      <c r="AB151" s="680">
        <f t="shared" si="79"/>
        <v>0</v>
      </c>
      <c r="AC151" s="679"/>
      <c r="AD151" s="679"/>
      <c r="AE151" s="679"/>
      <c r="AF151" s="680">
        <f t="shared" si="80"/>
        <v>0</v>
      </c>
      <c r="AG151" s="679"/>
      <c r="AH151" s="679"/>
      <c r="AI151" s="679"/>
      <c r="AJ151" s="680">
        <f t="shared" si="81"/>
        <v>0</v>
      </c>
      <c r="AK151" s="679"/>
      <c r="AL151" s="679"/>
      <c r="AM151" s="679"/>
      <c r="AN151" s="680">
        <f t="shared" si="82"/>
        <v>0</v>
      </c>
      <c r="AO151" s="680">
        <f t="shared" si="83"/>
        <v>0</v>
      </c>
      <c r="AP151" s="679"/>
      <c r="AQ151" s="679"/>
      <c r="AR151" s="679"/>
      <c r="AS151" s="680">
        <f t="shared" si="84"/>
        <v>0</v>
      </c>
      <c r="AT151" s="679"/>
      <c r="AU151" s="679"/>
      <c r="AV151" s="679"/>
      <c r="AW151" s="680">
        <f t="shared" si="85"/>
        <v>0</v>
      </c>
      <c r="AX151" s="679"/>
      <c r="AY151" s="679"/>
      <c r="AZ151" s="679"/>
      <c r="BA151" s="680">
        <f t="shared" si="86"/>
        <v>0</v>
      </c>
      <c r="BB151" s="679"/>
      <c r="BC151" s="679"/>
      <c r="BD151" s="679"/>
      <c r="BE151" s="680">
        <f t="shared" si="87"/>
        <v>0</v>
      </c>
      <c r="BF151" s="680">
        <f t="shared" si="88"/>
        <v>0</v>
      </c>
      <c r="BG151" s="680">
        <f t="shared" si="89"/>
        <v>0</v>
      </c>
      <c r="BH151" s="680">
        <f t="shared" si="90"/>
        <v>0</v>
      </c>
      <c r="BI151" s="680">
        <f t="shared" si="91"/>
        <v>0</v>
      </c>
      <c r="BJ151" s="681"/>
    </row>
    <row r="152" spans="2:62">
      <c r="B152" s="675"/>
      <c r="C152" s="676" t="s">
        <v>248</v>
      </c>
      <c r="D152" s="677" t="s">
        <v>936</v>
      </c>
      <c r="E152" s="706">
        <f t="shared" ref="E152" si="95">T152</f>
        <v>0</v>
      </c>
      <c r="F152" s="707"/>
      <c r="G152" s="680">
        <f t="shared" si="77"/>
        <v>0</v>
      </c>
      <c r="H152" s="679"/>
      <c r="I152" s="679"/>
      <c r="J152" s="679"/>
      <c r="K152" s="679"/>
      <c r="L152" s="679"/>
      <c r="M152" s="679"/>
      <c r="N152" s="679"/>
      <c r="O152" s="679"/>
      <c r="P152" s="679"/>
      <c r="Q152" s="679"/>
      <c r="R152" s="679"/>
      <c r="S152" s="679"/>
      <c r="T152" s="673">
        <f t="shared" si="92"/>
        <v>0</v>
      </c>
      <c r="U152" s="679"/>
      <c r="V152" s="679"/>
      <c r="W152" s="679"/>
      <c r="X152" s="680">
        <f t="shared" si="78"/>
        <v>0</v>
      </c>
      <c r="Y152" s="679"/>
      <c r="Z152" s="679"/>
      <c r="AA152" s="679"/>
      <c r="AB152" s="680">
        <f t="shared" si="79"/>
        <v>0</v>
      </c>
      <c r="AC152" s="679"/>
      <c r="AD152" s="679"/>
      <c r="AE152" s="679"/>
      <c r="AF152" s="680">
        <f t="shared" si="80"/>
        <v>0</v>
      </c>
      <c r="AG152" s="679"/>
      <c r="AH152" s="679"/>
      <c r="AI152" s="679"/>
      <c r="AJ152" s="680">
        <f t="shared" si="81"/>
        <v>0</v>
      </c>
      <c r="AK152" s="679"/>
      <c r="AL152" s="679"/>
      <c r="AM152" s="679"/>
      <c r="AN152" s="680">
        <f t="shared" si="82"/>
        <v>0</v>
      </c>
      <c r="AO152" s="680">
        <f t="shared" si="83"/>
        <v>0</v>
      </c>
      <c r="AP152" s="679"/>
      <c r="AQ152" s="679"/>
      <c r="AR152" s="679"/>
      <c r="AS152" s="680">
        <f t="shared" si="84"/>
        <v>0</v>
      </c>
      <c r="AT152" s="679"/>
      <c r="AU152" s="679"/>
      <c r="AV152" s="679"/>
      <c r="AW152" s="680">
        <f t="shared" si="85"/>
        <v>0</v>
      </c>
      <c r="AX152" s="679"/>
      <c r="AY152" s="679"/>
      <c r="AZ152" s="679"/>
      <c r="BA152" s="680">
        <f t="shared" si="86"/>
        <v>0</v>
      </c>
      <c r="BB152" s="679"/>
      <c r="BC152" s="679"/>
      <c r="BD152" s="679"/>
      <c r="BE152" s="680">
        <f t="shared" si="87"/>
        <v>0</v>
      </c>
      <c r="BF152" s="680">
        <f t="shared" si="88"/>
        <v>0</v>
      </c>
      <c r="BG152" s="680">
        <f t="shared" si="89"/>
        <v>0</v>
      </c>
      <c r="BH152" s="680">
        <f t="shared" si="90"/>
        <v>0</v>
      </c>
      <c r="BI152" s="680">
        <f t="shared" si="91"/>
        <v>0</v>
      </c>
      <c r="BJ152" s="681"/>
    </row>
    <row r="153" spans="2:62">
      <c r="B153" s="685" t="s">
        <v>937</v>
      </c>
      <c r="C153" s="676"/>
      <c r="D153" s="677"/>
      <c r="E153" s="706"/>
      <c r="F153" s="707"/>
      <c r="G153" s="680">
        <f t="shared" si="77"/>
        <v>0</v>
      </c>
      <c r="H153" s="679"/>
      <c r="I153" s="679"/>
      <c r="J153" s="679"/>
      <c r="K153" s="679"/>
      <c r="L153" s="679"/>
      <c r="M153" s="679"/>
      <c r="N153" s="679"/>
      <c r="O153" s="679"/>
      <c r="P153" s="679"/>
      <c r="Q153" s="679"/>
      <c r="R153" s="679"/>
      <c r="S153" s="679"/>
      <c r="T153" s="673">
        <f t="shared" si="92"/>
        <v>0</v>
      </c>
      <c r="U153" s="679"/>
      <c r="V153" s="679"/>
      <c r="W153" s="679"/>
      <c r="X153" s="680">
        <f t="shared" si="78"/>
        <v>0</v>
      </c>
      <c r="Y153" s="679"/>
      <c r="Z153" s="679"/>
      <c r="AA153" s="679"/>
      <c r="AB153" s="680">
        <f t="shared" si="79"/>
        <v>0</v>
      </c>
      <c r="AC153" s="679"/>
      <c r="AD153" s="679"/>
      <c r="AE153" s="679"/>
      <c r="AF153" s="680">
        <f t="shared" si="80"/>
        <v>0</v>
      </c>
      <c r="AG153" s="679"/>
      <c r="AH153" s="679"/>
      <c r="AI153" s="679"/>
      <c r="AJ153" s="680">
        <f t="shared" si="81"/>
        <v>0</v>
      </c>
      <c r="AK153" s="679"/>
      <c r="AL153" s="679"/>
      <c r="AM153" s="679"/>
      <c r="AN153" s="680">
        <f t="shared" si="82"/>
        <v>0</v>
      </c>
      <c r="AO153" s="680">
        <f t="shared" si="83"/>
        <v>0</v>
      </c>
      <c r="AP153" s="679"/>
      <c r="AQ153" s="679"/>
      <c r="AR153" s="679"/>
      <c r="AS153" s="680">
        <f t="shared" si="84"/>
        <v>0</v>
      </c>
      <c r="AT153" s="679"/>
      <c r="AU153" s="679"/>
      <c r="AV153" s="679"/>
      <c r="AW153" s="680">
        <f t="shared" si="85"/>
        <v>0</v>
      </c>
      <c r="AX153" s="679"/>
      <c r="AY153" s="679"/>
      <c r="AZ153" s="679"/>
      <c r="BA153" s="680">
        <f t="shared" si="86"/>
        <v>0</v>
      </c>
      <c r="BB153" s="679"/>
      <c r="BC153" s="679"/>
      <c r="BD153" s="679"/>
      <c r="BE153" s="680">
        <f t="shared" si="87"/>
        <v>0</v>
      </c>
      <c r="BF153" s="680">
        <f t="shared" si="88"/>
        <v>0</v>
      </c>
      <c r="BG153" s="680">
        <f t="shared" si="89"/>
        <v>0</v>
      </c>
      <c r="BH153" s="680">
        <f t="shared" si="90"/>
        <v>0</v>
      </c>
      <c r="BI153" s="680">
        <f t="shared" si="91"/>
        <v>0</v>
      </c>
      <c r="BJ153" s="681"/>
    </row>
    <row r="154" spans="2:62">
      <c r="B154" s="675"/>
      <c r="C154" s="676" t="s">
        <v>252</v>
      </c>
      <c r="D154" s="677" t="s">
        <v>938</v>
      </c>
      <c r="E154" s="706">
        <f t="shared" ref="E154:E155" si="96">T154</f>
        <v>0</v>
      </c>
      <c r="F154" s="707"/>
      <c r="G154" s="680">
        <f t="shared" si="77"/>
        <v>0</v>
      </c>
      <c r="H154" s="679"/>
      <c r="I154" s="679"/>
      <c r="J154" s="679"/>
      <c r="K154" s="679"/>
      <c r="L154" s="679"/>
      <c r="M154" s="679"/>
      <c r="N154" s="679"/>
      <c r="O154" s="679"/>
      <c r="P154" s="679"/>
      <c r="Q154" s="679"/>
      <c r="R154" s="679"/>
      <c r="S154" s="679"/>
      <c r="T154" s="673">
        <f t="shared" si="92"/>
        <v>0</v>
      </c>
      <c r="U154" s="679"/>
      <c r="V154" s="679"/>
      <c r="W154" s="679"/>
      <c r="X154" s="680">
        <f t="shared" si="78"/>
        <v>0</v>
      </c>
      <c r="Y154" s="679"/>
      <c r="Z154" s="679"/>
      <c r="AA154" s="679"/>
      <c r="AB154" s="680">
        <f t="shared" si="79"/>
        <v>0</v>
      </c>
      <c r="AC154" s="679"/>
      <c r="AD154" s="679"/>
      <c r="AE154" s="679"/>
      <c r="AF154" s="680">
        <f t="shared" si="80"/>
        <v>0</v>
      </c>
      <c r="AG154" s="679"/>
      <c r="AH154" s="679"/>
      <c r="AI154" s="679"/>
      <c r="AJ154" s="680">
        <f t="shared" si="81"/>
        <v>0</v>
      </c>
      <c r="AK154" s="679"/>
      <c r="AL154" s="679"/>
      <c r="AM154" s="679"/>
      <c r="AN154" s="680">
        <f t="shared" si="82"/>
        <v>0</v>
      </c>
      <c r="AO154" s="680">
        <f t="shared" si="83"/>
        <v>0</v>
      </c>
      <c r="AP154" s="679"/>
      <c r="AQ154" s="679"/>
      <c r="AR154" s="679"/>
      <c r="AS154" s="680">
        <f t="shared" si="84"/>
        <v>0</v>
      </c>
      <c r="AT154" s="679"/>
      <c r="AU154" s="679"/>
      <c r="AV154" s="679"/>
      <c r="AW154" s="680">
        <f t="shared" si="85"/>
        <v>0</v>
      </c>
      <c r="AX154" s="679"/>
      <c r="AY154" s="679"/>
      <c r="AZ154" s="679"/>
      <c r="BA154" s="680">
        <f t="shared" si="86"/>
        <v>0</v>
      </c>
      <c r="BB154" s="679"/>
      <c r="BC154" s="679"/>
      <c r="BD154" s="679"/>
      <c r="BE154" s="680">
        <f t="shared" si="87"/>
        <v>0</v>
      </c>
      <c r="BF154" s="680">
        <f t="shared" si="88"/>
        <v>0</v>
      </c>
      <c r="BG154" s="680">
        <f t="shared" si="89"/>
        <v>0</v>
      </c>
      <c r="BH154" s="680">
        <f t="shared" si="90"/>
        <v>0</v>
      </c>
      <c r="BI154" s="680">
        <f t="shared" si="91"/>
        <v>0</v>
      </c>
      <c r="BJ154" s="681"/>
    </row>
    <row r="155" spans="2:62">
      <c r="B155" s="675"/>
      <c r="C155" s="676" t="s">
        <v>254</v>
      </c>
      <c r="D155" s="677" t="s">
        <v>939</v>
      </c>
      <c r="E155" s="706">
        <f t="shared" si="96"/>
        <v>0</v>
      </c>
      <c r="F155" s="707"/>
      <c r="G155" s="680">
        <f t="shared" si="77"/>
        <v>0</v>
      </c>
      <c r="H155" s="679"/>
      <c r="I155" s="679"/>
      <c r="J155" s="679"/>
      <c r="K155" s="679"/>
      <c r="L155" s="679"/>
      <c r="M155" s="679"/>
      <c r="N155" s="679"/>
      <c r="O155" s="679"/>
      <c r="P155" s="679"/>
      <c r="Q155" s="679"/>
      <c r="R155" s="679"/>
      <c r="S155" s="679"/>
      <c r="T155" s="673">
        <f t="shared" si="92"/>
        <v>0</v>
      </c>
      <c r="U155" s="679"/>
      <c r="V155" s="679"/>
      <c r="W155" s="679"/>
      <c r="X155" s="680">
        <f t="shared" si="78"/>
        <v>0</v>
      </c>
      <c r="Y155" s="679"/>
      <c r="Z155" s="679"/>
      <c r="AA155" s="679"/>
      <c r="AB155" s="680">
        <f t="shared" si="79"/>
        <v>0</v>
      </c>
      <c r="AC155" s="679"/>
      <c r="AD155" s="679"/>
      <c r="AE155" s="679"/>
      <c r="AF155" s="680">
        <f t="shared" si="80"/>
        <v>0</v>
      </c>
      <c r="AG155" s="679"/>
      <c r="AH155" s="679"/>
      <c r="AI155" s="679"/>
      <c r="AJ155" s="680">
        <f t="shared" si="81"/>
        <v>0</v>
      </c>
      <c r="AK155" s="679"/>
      <c r="AL155" s="679"/>
      <c r="AM155" s="679"/>
      <c r="AN155" s="680">
        <f t="shared" si="82"/>
        <v>0</v>
      </c>
      <c r="AO155" s="680">
        <f t="shared" si="83"/>
        <v>0</v>
      </c>
      <c r="AP155" s="679"/>
      <c r="AQ155" s="679"/>
      <c r="AR155" s="679"/>
      <c r="AS155" s="680">
        <f t="shared" si="84"/>
        <v>0</v>
      </c>
      <c r="AT155" s="679"/>
      <c r="AU155" s="679"/>
      <c r="AV155" s="679"/>
      <c r="AW155" s="680">
        <f t="shared" si="85"/>
        <v>0</v>
      </c>
      <c r="AX155" s="679"/>
      <c r="AY155" s="679"/>
      <c r="AZ155" s="679"/>
      <c r="BA155" s="680">
        <f t="shared" si="86"/>
        <v>0</v>
      </c>
      <c r="BB155" s="679"/>
      <c r="BC155" s="679"/>
      <c r="BD155" s="679"/>
      <c r="BE155" s="680">
        <f t="shared" si="87"/>
        <v>0</v>
      </c>
      <c r="BF155" s="680">
        <f t="shared" si="88"/>
        <v>0</v>
      </c>
      <c r="BG155" s="680">
        <f t="shared" si="89"/>
        <v>0</v>
      </c>
      <c r="BH155" s="680">
        <f t="shared" si="90"/>
        <v>0</v>
      </c>
      <c r="BI155" s="680">
        <f t="shared" si="91"/>
        <v>0</v>
      </c>
      <c r="BJ155" s="681"/>
    </row>
    <row r="156" spans="2:62">
      <c r="B156" s="685" t="s">
        <v>940</v>
      </c>
      <c r="C156" s="676"/>
      <c r="D156" s="677"/>
      <c r="E156" s="708"/>
      <c r="F156" s="709"/>
      <c r="G156" s="680"/>
      <c r="H156" s="680"/>
      <c r="I156" s="680"/>
      <c r="J156" s="680"/>
      <c r="K156" s="680"/>
      <c r="L156" s="680"/>
      <c r="M156" s="680"/>
      <c r="N156" s="680"/>
      <c r="O156" s="680"/>
      <c r="P156" s="680"/>
      <c r="Q156" s="680"/>
      <c r="R156" s="680"/>
      <c r="S156" s="680"/>
      <c r="T156" s="673"/>
      <c r="U156" s="680"/>
      <c r="V156" s="680"/>
      <c r="W156" s="680"/>
      <c r="X156" s="680"/>
      <c r="Y156" s="680"/>
      <c r="Z156" s="680"/>
      <c r="AA156" s="680"/>
      <c r="AB156" s="680"/>
      <c r="AC156" s="680"/>
      <c r="AD156" s="680"/>
      <c r="AE156" s="680"/>
      <c r="AF156" s="680"/>
      <c r="AG156" s="680"/>
      <c r="AH156" s="680"/>
      <c r="AI156" s="680"/>
      <c r="AJ156" s="680"/>
      <c r="AK156" s="680"/>
      <c r="AL156" s="680"/>
      <c r="AM156" s="680"/>
      <c r="AN156" s="680"/>
      <c r="AO156" s="680"/>
      <c r="AP156" s="680"/>
      <c r="AQ156" s="680"/>
      <c r="AR156" s="680"/>
      <c r="AS156" s="680"/>
      <c r="AT156" s="680"/>
      <c r="AU156" s="680"/>
      <c r="AV156" s="680"/>
      <c r="AW156" s="680"/>
      <c r="AX156" s="680"/>
      <c r="AY156" s="680"/>
      <c r="AZ156" s="680"/>
      <c r="BA156" s="680"/>
      <c r="BB156" s="680"/>
      <c r="BC156" s="680"/>
      <c r="BD156" s="680"/>
      <c r="BE156" s="680"/>
      <c r="BF156" s="680"/>
      <c r="BG156" s="680"/>
      <c r="BH156" s="680"/>
      <c r="BI156" s="680"/>
      <c r="BJ156" s="681"/>
    </row>
    <row r="157" spans="2:62">
      <c r="B157" s="675"/>
      <c r="C157" s="676" t="s">
        <v>941</v>
      </c>
      <c r="D157" s="677" t="s">
        <v>942</v>
      </c>
      <c r="E157" s="706">
        <f t="shared" ref="E157" si="97">T157</f>
        <v>0</v>
      </c>
      <c r="F157" s="707"/>
      <c r="G157" s="680">
        <f t="shared" si="77"/>
        <v>0</v>
      </c>
      <c r="H157" s="679"/>
      <c r="I157" s="679"/>
      <c r="J157" s="679"/>
      <c r="K157" s="679"/>
      <c r="L157" s="679"/>
      <c r="M157" s="679"/>
      <c r="N157" s="679"/>
      <c r="O157" s="679"/>
      <c r="P157" s="679"/>
      <c r="Q157" s="679"/>
      <c r="R157" s="679"/>
      <c r="S157" s="679"/>
      <c r="T157" s="673">
        <f t="shared" si="92"/>
        <v>0</v>
      </c>
      <c r="U157" s="679"/>
      <c r="V157" s="679"/>
      <c r="W157" s="679"/>
      <c r="X157" s="680">
        <f t="shared" si="78"/>
        <v>0</v>
      </c>
      <c r="Y157" s="679"/>
      <c r="Z157" s="679"/>
      <c r="AA157" s="679"/>
      <c r="AB157" s="680">
        <f t="shared" si="79"/>
        <v>0</v>
      </c>
      <c r="AC157" s="679"/>
      <c r="AD157" s="679"/>
      <c r="AE157" s="679"/>
      <c r="AF157" s="680">
        <f t="shared" si="80"/>
        <v>0</v>
      </c>
      <c r="AG157" s="679"/>
      <c r="AH157" s="679"/>
      <c r="AI157" s="679"/>
      <c r="AJ157" s="680">
        <f t="shared" si="81"/>
        <v>0</v>
      </c>
      <c r="AK157" s="679"/>
      <c r="AL157" s="679"/>
      <c r="AM157" s="679"/>
      <c r="AN157" s="680">
        <f t="shared" si="82"/>
        <v>0</v>
      </c>
      <c r="AO157" s="680">
        <f t="shared" si="83"/>
        <v>0</v>
      </c>
      <c r="AP157" s="679"/>
      <c r="AQ157" s="679"/>
      <c r="AR157" s="679"/>
      <c r="AS157" s="680">
        <f t="shared" si="84"/>
        <v>0</v>
      </c>
      <c r="AT157" s="679"/>
      <c r="AU157" s="679"/>
      <c r="AV157" s="679"/>
      <c r="AW157" s="680">
        <f t="shared" si="85"/>
        <v>0</v>
      </c>
      <c r="AX157" s="679"/>
      <c r="AY157" s="679"/>
      <c r="AZ157" s="679"/>
      <c r="BA157" s="680">
        <f t="shared" si="86"/>
        <v>0</v>
      </c>
      <c r="BB157" s="679"/>
      <c r="BC157" s="679"/>
      <c r="BD157" s="679"/>
      <c r="BE157" s="680">
        <f t="shared" si="87"/>
        <v>0</v>
      </c>
      <c r="BF157" s="680">
        <f t="shared" si="88"/>
        <v>0</v>
      </c>
      <c r="BG157" s="680">
        <f t="shared" si="89"/>
        <v>0</v>
      </c>
      <c r="BH157" s="680">
        <f t="shared" si="90"/>
        <v>0</v>
      </c>
      <c r="BI157" s="680">
        <f t="shared" si="91"/>
        <v>0</v>
      </c>
      <c r="BJ157" s="681"/>
    </row>
    <row r="158" spans="2:62">
      <c r="B158" s="685" t="s">
        <v>943</v>
      </c>
      <c r="C158" s="676"/>
      <c r="D158" s="677"/>
      <c r="E158" s="708"/>
      <c r="F158" s="709"/>
      <c r="G158" s="680"/>
      <c r="H158" s="680"/>
      <c r="I158" s="680"/>
      <c r="J158" s="680"/>
      <c r="K158" s="680"/>
      <c r="L158" s="680"/>
      <c r="M158" s="680"/>
      <c r="N158" s="680"/>
      <c r="O158" s="680"/>
      <c r="P158" s="680"/>
      <c r="Q158" s="680"/>
      <c r="R158" s="680"/>
      <c r="S158" s="680"/>
      <c r="T158" s="673"/>
      <c r="U158" s="680"/>
      <c r="V158" s="680"/>
      <c r="W158" s="680"/>
      <c r="X158" s="680"/>
      <c r="Y158" s="680"/>
      <c r="Z158" s="680"/>
      <c r="AA158" s="680"/>
      <c r="AB158" s="680"/>
      <c r="AC158" s="680"/>
      <c r="AD158" s="680"/>
      <c r="AE158" s="680"/>
      <c r="AF158" s="680"/>
      <c r="AG158" s="680"/>
      <c r="AH158" s="680"/>
      <c r="AI158" s="680"/>
      <c r="AJ158" s="680"/>
      <c r="AK158" s="680"/>
      <c r="AL158" s="680"/>
      <c r="AM158" s="680"/>
      <c r="AN158" s="680"/>
      <c r="AO158" s="680"/>
      <c r="AP158" s="680"/>
      <c r="AQ158" s="680"/>
      <c r="AR158" s="680"/>
      <c r="AS158" s="680"/>
      <c r="AT158" s="680"/>
      <c r="AU158" s="680"/>
      <c r="AV158" s="680"/>
      <c r="AW158" s="680"/>
      <c r="AX158" s="680"/>
      <c r="AY158" s="680"/>
      <c r="AZ158" s="680"/>
      <c r="BA158" s="680"/>
      <c r="BB158" s="680"/>
      <c r="BC158" s="680"/>
      <c r="BD158" s="680"/>
      <c r="BE158" s="680"/>
      <c r="BF158" s="680"/>
      <c r="BG158" s="680"/>
      <c r="BH158" s="680"/>
      <c r="BI158" s="680"/>
      <c r="BJ158" s="681"/>
    </row>
    <row r="159" spans="2:62">
      <c r="B159" s="675"/>
      <c r="C159" s="676" t="s">
        <v>944</v>
      </c>
      <c r="D159" s="677" t="s">
        <v>945</v>
      </c>
      <c r="E159" s="706">
        <f t="shared" ref="E159:E162" si="98">T159</f>
        <v>10000</v>
      </c>
      <c r="F159" s="707"/>
      <c r="G159" s="680">
        <f t="shared" si="77"/>
        <v>10000</v>
      </c>
      <c r="H159" s="679"/>
      <c r="I159" s="679"/>
      <c r="J159" s="679"/>
      <c r="K159" s="679"/>
      <c r="L159" s="679"/>
      <c r="M159" s="679">
        <v>10000</v>
      </c>
      <c r="N159" s="679"/>
      <c r="O159" s="679"/>
      <c r="P159" s="679"/>
      <c r="Q159" s="679"/>
      <c r="R159" s="679"/>
      <c r="S159" s="679"/>
      <c r="T159" s="673">
        <f t="shared" si="92"/>
        <v>10000</v>
      </c>
      <c r="U159" s="679"/>
      <c r="V159" s="679"/>
      <c r="W159" s="679"/>
      <c r="X159" s="680">
        <f t="shared" si="78"/>
        <v>10000</v>
      </c>
      <c r="Y159" s="679"/>
      <c r="Z159" s="679"/>
      <c r="AA159" s="679"/>
      <c r="AB159" s="680">
        <f t="shared" si="79"/>
        <v>0</v>
      </c>
      <c r="AC159" s="679"/>
      <c r="AD159" s="679"/>
      <c r="AE159" s="679">
        <v>10000</v>
      </c>
      <c r="AF159" s="680">
        <f t="shared" si="80"/>
        <v>10000</v>
      </c>
      <c r="AG159" s="679"/>
      <c r="AH159" s="679"/>
      <c r="AI159" s="679"/>
      <c r="AJ159" s="680">
        <f t="shared" si="81"/>
        <v>0</v>
      </c>
      <c r="AK159" s="679"/>
      <c r="AL159" s="679"/>
      <c r="AM159" s="679"/>
      <c r="AN159" s="680">
        <f t="shared" si="82"/>
        <v>0</v>
      </c>
      <c r="AO159" s="680">
        <f t="shared" si="83"/>
        <v>10000</v>
      </c>
      <c r="AP159" s="679"/>
      <c r="AQ159" s="679"/>
      <c r="AR159" s="679"/>
      <c r="AS159" s="680">
        <f t="shared" si="84"/>
        <v>0</v>
      </c>
      <c r="AT159" s="679"/>
      <c r="AU159" s="679"/>
      <c r="AV159" s="679">
        <v>10000</v>
      </c>
      <c r="AW159" s="680">
        <f t="shared" si="85"/>
        <v>10000</v>
      </c>
      <c r="AX159" s="679"/>
      <c r="AY159" s="679"/>
      <c r="AZ159" s="679"/>
      <c r="BA159" s="680">
        <f t="shared" si="86"/>
        <v>0</v>
      </c>
      <c r="BB159" s="679"/>
      <c r="BC159" s="679"/>
      <c r="BD159" s="679"/>
      <c r="BE159" s="680">
        <f t="shared" si="87"/>
        <v>0</v>
      </c>
      <c r="BF159" s="680">
        <f t="shared" si="88"/>
        <v>10000</v>
      </c>
      <c r="BG159" s="680">
        <f t="shared" si="89"/>
        <v>0</v>
      </c>
      <c r="BH159" s="680">
        <f t="shared" si="90"/>
        <v>0</v>
      </c>
      <c r="BI159" s="680">
        <f t="shared" si="91"/>
        <v>0</v>
      </c>
      <c r="BJ159" s="681"/>
    </row>
    <row r="160" spans="2:62">
      <c r="B160" s="675"/>
      <c r="C160" s="676" t="s">
        <v>946</v>
      </c>
      <c r="D160" s="677" t="s">
        <v>947</v>
      </c>
      <c r="E160" s="706">
        <f t="shared" si="98"/>
        <v>0</v>
      </c>
      <c r="F160" s="707"/>
      <c r="G160" s="680">
        <f t="shared" si="77"/>
        <v>0</v>
      </c>
      <c r="H160" s="679"/>
      <c r="I160" s="679"/>
      <c r="J160" s="679"/>
      <c r="K160" s="679"/>
      <c r="L160" s="679"/>
      <c r="M160" s="679"/>
      <c r="N160" s="679"/>
      <c r="O160" s="679"/>
      <c r="P160" s="679"/>
      <c r="Q160" s="679"/>
      <c r="R160" s="679"/>
      <c r="S160" s="679"/>
      <c r="T160" s="673">
        <f t="shared" si="92"/>
        <v>0</v>
      </c>
      <c r="U160" s="679"/>
      <c r="V160" s="679"/>
      <c r="W160" s="679"/>
      <c r="X160" s="680">
        <f t="shared" si="78"/>
        <v>0</v>
      </c>
      <c r="Y160" s="679"/>
      <c r="Z160" s="679"/>
      <c r="AA160" s="679"/>
      <c r="AB160" s="680">
        <f t="shared" si="79"/>
        <v>0</v>
      </c>
      <c r="AC160" s="679"/>
      <c r="AD160" s="679"/>
      <c r="AE160" s="679"/>
      <c r="AF160" s="680">
        <f t="shared" si="80"/>
        <v>0</v>
      </c>
      <c r="AG160" s="679"/>
      <c r="AH160" s="679"/>
      <c r="AI160" s="679"/>
      <c r="AJ160" s="680">
        <f t="shared" si="81"/>
        <v>0</v>
      </c>
      <c r="AK160" s="679"/>
      <c r="AL160" s="679"/>
      <c r="AM160" s="679"/>
      <c r="AN160" s="680">
        <f t="shared" si="82"/>
        <v>0</v>
      </c>
      <c r="AO160" s="680">
        <f t="shared" si="83"/>
        <v>0</v>
      </c>
      <c r="AP160" s="679"/>
      <c r="AQ160" s="679"/>
      <c r="AR160" s="679"/>
      <c r="AS160" s="680">
        <f t="shared" si="84"/>
        <v>0</v>
      </c>
      <c r="AT160" s="679"/>
      <c r="AU160" s="679"/>
      <c r="AV160" s="679"/>
      <c r="AW160" s="680">
        <f t="shared" si="85"/>
        <v>0</v>
      </c>
      <c r="AX160" s="679"/>
      <c r="AY160" s="679"/>
      <c r="AZ160" s="679"/>
      <c r="BA160" s="680">
        <f t="shared" si="86"/>
        <v>0</v>
      </c>
      <c r="BB160" s="679"/>
      <c r="BC160" s="679"/>
      <c r="BD160" s="679"/>
      <c r="BE160" s="680">
        <f t="shared" si="87"/>
        <v>0</v>
      </c>
      <c r="BF160" s="680">
        <f t="shared" si="88"/>
        <v>0</v>
      </c>
      <c r="BG160" s="680">
        <f t="shared" si="89"/>
        <v>0</v>
      </c>
      <c r="BH160" s="680">
        <f t="shared" si="90"/>
        <v>0</v>
      </c>
      <c r="BI160" s="680">
        <f t="shared" si="91"/>
        <v>0</v>
      </c>
      <c r="BJ160" s="681"/>
    </row>
    <row r="161" spans="2:62">
      <c r="B161" s="675"/>
      <c r="C161" s="676" t="s">
        <v>264</v>
      </c>
      <c r="D161" s="677" t="s">
        <v>948</v>
      </c>
      <c r="E161" s="706">
        <f t="shared" si="98"/>
        <v>0</v>
      </c>
      <c r="F161" s="707"/>
      <c r="G161" s="680">
        <f t="shared" si="77"/>
        <v>0</v>
      </c>
      <c r="H161" s="679"/>
      <c r="I161" s="679"/>
      <c r="J161" s="679"/>
      <c r="K161" s="679"/>
      <c r="L161" s="679"/>
      <c r="M161" s="679"/>
      <c r="N161" s="679"/>
      <c r="O161" s="679"/>
      <c r="P161" s="679"/>
      <c r="Q161" s="679"/>
      <c r="R161" s="679"/>
      <c r="S161" s="679"/>
      <c r="T161" s="673">
        <f t="shared" si="92"/>
        <v>0</v>
      </c>
      <c r="U161" s="679"/>
      <c r="V161" s="679"/>
      <c r="W161" s="679"/>
      <c r="X161" s="680">
        <f t="shared" si="78"/>
        <v>0</v>
      </c>
      <c r="Y161" s="679"/>
      <c r="Z161" s="679"/>
      <c r="AA161" s="679"/>
      <c r="AB161" s="680">
        <f t="shared" si="79"/>
        <v>0</v>
      </c>
      <c r="AC161" s="679"/>
      <c r="AD161" s="679"/>
      <c r="AE161" s="679"/>
      <c r="AF161" s="680">
        <f t="shared" si="80"/>
        <v>0</v>
      </c>
      <c r="AG161" s="679"/>
      <c r="AH161" s="679"/>
      <c r="AI161" s="679"/>
      <c r="AJ161" s="680">
        <f t="shared" si="81"/>
        <v>0</v>
      </c>
      <c r="AK161" s="679"/>
      <c r="AL161" s="679"/>
      <c r="AM161" s="679"/>
      <c r="AN161" s="680">
        <f t="shared" si="82"/>
        <v>0</v>
      </c>
      <c r="AO161" s="680">
        <f t="shared" si="83"/>
        <v>0</v>
      </c>
      <c r="AP161" s="679"/>
      <c r="AQ161" s="679"/>
      <c r="AR161" s="679"/>
      <c r="AS161" s="680">
        <f t="shared" si="84"/>
        <v>0</v>
      </c>
      <c r="AT161" s="679"/>
      <c r="AU161" s="679"/>
      <c r="AV161" s="679"/>
      <c r="AW161" s="680">
        <f t="shared" si="85"/>
        <v>0</v>
      </c>
      <c r="AX161" s="679"/>
      <c r="AY161" s="679"/>
      <c r="AZ161" s="679"/>
      <c r="BA161" s="680">
        <f t="shared" si="86"/>
        <v>0</v>
      </c>
      <c r="BB161" s="679"/>
      <c r="BC161" s="679"/>
      <c r="BD161" s="679"/>
      <c r="BE161" s="680">
        <f t="shared" si="87"/>
        <v>0</v>
      </c>
      <c r="BF161" s="680">
        <f t="shared" si="88"/>
        <v>0</v>
      </c>
      <c r="BG161" s="680">
        <f t="shared" si="89"/>
        <v>0</v>
      </c>
      <c r="BH161" s="680">
        <f t="shared" si="90"/>
        <v>0</v>
      </c>
      <c r="BI161" s="680">
        <f t="shared" si="91"/>
        <v>0</v>
      </c>
      <c r="BJ161" s="681"/>
    </row>
    <row r="162" spans="2:62">
      <c r="B162" s="675"/>
      <c r="C162" s="676" t="s">
        <v>949</v>
      </c>
      <c r="D162" s="677" t="s">
        <v>950</v>
      </c>
      <c r="E162" s="706">
        <f t="shared" si="98"/>
        <v>0</v>
      </c>
      <c r="F162" s="707"/>
      <c r="G162" s="680">
        <f t="shared" si="77"/>
        <v>0</v>
      </c>
      <c r="H162" s="679"/>
      <c r="I162" s="679"/>
      <c r="J162" s="679"/>
      <c r="K162" s="679"/>
      <c r="L162" s="679"/>
      <c r="M162" s="679"/>
      <c r="N162" s="679"/>
      <c r="O162" s="679"/>
      <c r="P162" s="679"/>
      <c r="Q162" s="679"/>
      <c r="R162" s="679"/>
      <c r="S162" s="679"/>
      <c r="T162" s="673">
        <f t="shared" si="92"/>
        <v>0</v>
      </c>
      <c r="U162" s="679"/>
      <c r="V162" s="679"/>
      <c r="W162" s="679"/>
      <c r="X162" s="680">
        <f t="shared" si="78"/>
        <v>0</v>
      </c>
      <c r="Y162" s="679"/>
      <c r="Z162" s="679"/>
      <c r="AA162" s="679"/>
      <c r="AB162" s="680">
        <f t="shared" si="79"/>
        <v>0</v>
      </c>
      <c r="AC162" s="679"/>
      <c r="AD162" s="679"/>
      <c r="AE162" s="679"/>
      <c r="AF162" s="680">
        <f t="shared" si="80"/>
        <v>0</v>
      </c>
      <c r="AG162" s="679"/>
      <c r="AH162" s="679"/>
      <c r="AI162" s="679"/>
      <c r="AJ162" s="680">
        <f t="shared" si="81"/>
        <v>0</v>
      </c>
      <c r="AK162" s="679"/>
      <c r="AL162" s="679"/>
      <c r="AM162" s="679"/>
      <c r="AN162" s="680">
        <f t="shared" si="82"/>
        <v>0</v>
      </c>
      <c r="AO162" s="680">
        <f t="shared" si="83"/>
        <v>0</v>
      </c>
      <c r="AP162" s="679"/>
      <c r="AQ162" s="679"/>
      <c r="AR162" s="679"/>
      <c r="AS162" s="680">
        <f t="shared" si="84"/>
        <v>0</v>
      </c>
      <c r="AT162" s="679"/>
      <c r="AU162" s="679"/>
      <c r="AV162" s="679"/>
      <c r="AW162" s="680">
        <f t="shared" si="85"/>
        <v>0</v>
      </c>
      <c r="AX162" s="679"/>
      <c r="AY162" s="679"/>
      <c r="AZ162" s="679"/>
      <c r="BA162" s="680">
        <f t="shared" si="86"/>
        <v>0</v>
      </c>
      <c r="BB162" s="679"/>
      <c r="BC162" s="679"/>
      <c r="BD162" s="679"/>
      <c r="BE162" s="680">
        <f t="shared" si="87"/>
        <v>0</v>
      </c>
      <c r="BF162" s="680">
        <f t="shared" si="88"/>
        <v>0</v>
      </c>
      <c r="BG162" s="680">
        <f t="shared" si="89"/>
        <v>0</v>
      </c>
      <c r="BH162" s="680">
        <f t="shared" si="90"/>
        <v>0</v>
      </c>
      <c r="BI162" s="680">
        <f t="shared" si="91"/>
        <v>0</v>
      </c>
      <c r="BJ162" s="681"/>
    </row>
    <row r="163" spans="2:62">
      <c r="B163" s="675" t="s">
        <v>951</v>
      </c>
      <c r="C163" s="676"/>
      <c r="D163" s="677"/>
      <c r="E163" s="708"/>
      <c r="F163" s="709"/>
      <c r="G163" s="680"/>
      <c r="H163" s="680"/>
      <c r="I163" s="680"/>
      <c r="J163" s="680"/>
      <c r="K163" s="680"/>
      <c r="L163" s="680"/>
      <c r="M163" s="680"/>
      <c r="N163" s="680"/>
      <c r="O163" s="680"/>
      <c r="P163" s="680"/>
      <c r="Q163" s="680"/>
      <c r="R163" s="680"/>
      <c r="S163" s="680"/>
      <c r="T163" s="673"/>
      <c r="U163" s="680"/>
      <c r="V163" s="680"/>
      <c r="W163" s="680"/>
      <c r="X163" s="680"/>
      <c r="Y163" s="680"/>
      <c r="Z163" s="680"/>
      <c r="AA163" s="680"/>
      <c r="AB163" s="680"/>
      <c r="AC163" s="680"/>
      <c r="AD163" s="680"/>
      <c r="AE163" s="680"/>
      <c r="AF163" s="680"/>
      <c r="AG163" s="680"/>
      <c r="AH163" s="680"/>
      <c r="AI163" s="680"/>
      <c r="AJ163" s="680"/>
      <c r="AK163" s="680"/>
      <c r="AL163" s="680"/>
      <c r="AM163" s="680"/>
      <c r="AN163" s="680"/>
      <c r="AO163" s="680"/>
      <c r="AP163" s="680"/>
      <c r="AQ163" s="680"/>
      <c r="AR163" s="680"/>
      <c r="AS163" s="680"/>
      <c r="AT163" s="680"/>
      <c r="AU163" s="680"/>
      <c r="AV163" s="680"/>
      <c r="AW163" s="680"/>
      <c r="AX163" s="680"/>
      <c r="AY163" s="680"/>
      <c r="AZ163" s="680"/>
      <c r="BA163" s="680"/>
      <c r="BB163" s="680"/>
      <c r="BC163" s="680"/>
      <c r="BD163" s="680"/>
      <c r="BE163" s="680"/>
      <c r="BF163" s="680"/>
      <c r="BG163" s="680"/>
      <c r="BH163" s="680"/>
      <c r="BI163" s="680"/>
      <c r="BJ163" s="681"/>
    </row>
    <row r="164" spans="2:62">
      <c r="B164" s="675"/>
      <c r="C164" s="676" t="s">
        <v>276</v>
      </c>
      <c r="D164" s="677" t="s">
        <v>952</v>
      </c>
      <c r="E164" s="706">
        <f t="shared" ref="E164" si="99">T164</f>
        <v>1000000</v>
      </c>
      <c r="F164" s="707"/>
      <c r="G164" s="680">
        <f t="shared" si="77"/>
        <v>1000000</v>
      </c>
      <c r="H164" s="679"/>
      <c r="I164" s="679"/>
      <c r="J164" s="679">
        <v>1000000</v>
      </c>
      <c r="K164" s="679"/>
      <c r="L164" s="679"/>
      <c r="M164" s="679"/>
      <c r="N164" s="679"/>
      <c r="O164" s="679"/>
      <c r="P164" s="679"/>
      <c r="Q164" s="679"/>
      <c r="R164" s="679"/>
      <c r="S164" s="679"/>
      <c r="T164" s="673">
        <f t="shared" si="92"/>
        <v>1000000</v>
      </c>
      <c r="U164" s="679"/>
      <c r="V164" s="679"/>
      <c r="W164" s="679"/>
      <c r="X164" s="680">
        <f t="shared" si="78"/>
        <v>1000000</v>
      </c>
      <c r="Y164" s="679"/>
      <c r="Z164" s="679"/>
      <c r="AA164" s="679"/>
      <c r="AB164" s="680">
        <f t="shared" si="79"/>
        <v>0</v>
      </c>
      <c r="AC164" s="679"/>
      <c r="AD164" s="679">
        <v>1000000</v>
      </c>
      <c r="AE164" s="679"/>
      <c r="AF164" s="680">
        <f t="shared" si="80"/>
        <v>1000000</v>
      </c>
      <c r="AG164" s="679"/>
      <c r="AH164" s="679"/>
      <c r="AI164" s="679"/>
      <c r="AJ164" s="680">
        <f t="shared" si="81"/>
        <v>0</v>
      </c>
      <c r="AK164" s="679"/>
      <c r="AL164" s="679"/>
      <c r="AM164" s="679"/>
      <c r="AN164" s="680">
        <f t="shared" si="82"/>
        <v>0</v>
      </c>
      <c r="AO164" s="680">
        <f t="shared" si="83"/>
        <v>1000000</v>
      </c>
      <c r="AP164" s="679"/>
      <c r="AQ164" s="679"/>
      <c r="AR164" s="679"/>
      <c r="AS164" s="680">
        <f t="shared" si="84"/>
        <v>0</v>
      </c>
      <c r="AT164" s="679"/>
      <c r="AU164" s="679">
        <v>1000000</v>
      </c>
      <c r="AV164" s="679"/>
      <c r="AW164" s="680">
        <f t="shared" si="85"/>
        <v>1000000</v>
      </c>
      <c r="AX164" s="679"/>
      <c r="AY164" s="679"/>
      <c r="AZ164" s="679"/>
      <c r="BA164" s="680">
        <f t="shared" si="86"/>
        <v>0</v>
      </c>
      <c r="BB164" s="679"/>
      <c r="BC164" s="679"/>
      <c r="BD164" s="679"/>
      <c r="BE164" s="680">
        <f t="shared" si="87"/>
        <v>0</v>
      </c>
      <c r="BF164" s="680">
        <f t="shared" si="88"/>
        <v>1000000</v>
      </c>
      <c r="BG164" s="680">
        <f t="shared" si="89"/>
        <v>0</v>
      </c>
      <c r="BH164" s="680">
        <f t="shared" si="90"/>
        <v>0</v>
      </c>
      <c r="BI164" s="680">
        <f t="shared" si="91"/>
        <v>0</v>
      </c>
      <c r="BJ164" s="681"/>
    </row>
    <row r="165" spans="2:62">
      <c r="B165" s="685" t="s">
        <v>953</v>
      </c>
      <c r="C165" s="676"/>
      <c r="D165" s="677"/>
      <c r="E165" s="706"/>
      <c r="F165" s="707"/>
      <c r="G165" s="680">
        <f t="shared" si="77"/>
        <v>0</v>
      </c>
      <c r="H165" s="679"/>
      <c r="I165" s="679"/>
      <c r="J165" s="679"/>
      <c r="K165" s="679"/>
      <c r="L165" s="679"/>
      <c r="M165" s="679"/>
      <c r="N165" s="679"/>
      <c r="O165" s="679"/>
      <c r="P165" s="679"/>
      <c r="Q165" s="679"/>
      <c r="R165" s="679"/>
      <c r="S165" s="679"/>
      <c r="T165" s="673">
        <f t="shared" si="92"/>
        <v>0</v>
      </c>
      <c r="U165" s="679"/>
      <c r="V165" s="679"/>
      <c r="W165" s="679"/>
      <c r="X165" s="680">
        <f t="shared" si="78"/>
        <v>0</v>
      </c>
      <c r="Y165" s="679"/>
      <c r="Z165" s="679"/>
      <c r="AA165" s="679"/>
      <c r="AB165" s="680">
        <f t="shared" si="79"/>
        <v>0</v>
      </c>
      <c r="AC165" s="679"/>
      <c r="AD165" s="679"/>
      <c r="AE165" s="679"/>
      <c r="AF165" s="680">
        <f t="shared" si="80"/>
        <v>0</v>
      </c>
      <c r="AG165" s="679"/>
      <c r="AH165" s="679"/>
      <c r="AI165" s="679"/>
      <c r="AJ165" s="680">
        <f t="shared" si="81"/>
        <v>0</v>
      </c>
      <c r="AK165" s="679"/>
      <c r="AL165" s="679"/>
      <c r="AM165" s="679"/>
      <c r="AN165" s="680">
        <f t="shared" si="82"/>
        <v>0</v>
      </c>
      <c r="AO165" s="680">
        <f t="shared" si="83"/>
        <v>0</v>
      </c>
      <c r="AP165" s="679"/>
      <c r="AQ165" s="679"/>
      <c r="AR165" s="679"/>
      <c r="AS165" s="680">
        <f t="shared" si="84"/>
        <v>0</v>
      </c>
      <c r="AT165" s="679"/>
      <c r="AU165" s="679"/>
      <c r="AV165" s="679"/>
      <c r="AW165" s="680">
        <f t="shared" si="85"/>
        <v>0</v>
      </c>
      <c r="AX165" s="679"/>
      <c r="AY165" s="679"/>
      <c r="AZ165" s="679"/>
      <c r="BA165" s="680">
        <f t="shared" si="86"/>
        <v>0</v>
      </c>
      <c r="BB165" s="679"/>
      <c r="BC165" s="679"/>
      <c r="BD165" s="679"/>
      <c r="BE165" s="680">
        <f t="shared" si="87"/>
        <v>0</v>
      </c>
      <c r="BF165" s="680">
        <f t="shared" si="88"/>
        <v>0</v>
      </c>
      <c r="BG165" s="680">
        <f t="shared" si="89"/>
        <v>0</v>
      </c>
      <c r="BH165" s="680">
        <f t="shared" si="90"/>
        <v>0</v>
      </c>
      <c r="BI165" s="680">
        <f t="shared" si="91"/>
        <v>0</v>
      </c>
      <c r="BJ165" s="681"/>
    </row>
    <row r="166" spans="2:62">
      <c r="B166" s="675"/>
      <c r="C166" s="676" t="s">
        <v>299</v>
      </c>
      <c r="D166" s="677" t="s">
        <v>954</v>
      </c>
      <c r="E166" s="706">
        <f t="shared" ref="E166" si="100">T166</f>
        <v>0</v>
      </c>
      <c r="F166" s="707"/>
      <c r="G166" s="680">
        <f t="shared" si="77"/>
        <v>0</v>
      </c>
      <c r="H166" s="679"/>
      <c r="I166" s="679"/>
      <c r="J166" s="679"/>
      <c r="K166" s="679"/>
      <c r="L166" s="679"/>
      <c r="M166" s="679"/>
      <c r="N166" s="679"/>
      <c r="O166" s="679"/>
      <c r="P166" s="679"/>
      <c r="Q166" s="679"/>
      <c r="R166" s="679"/>
      <c r="S166" s="679"/>
      <c r="T166" s="673">
        <f t="shared" si="92"/>
        <v>0</v>
      </c>
      <c r="U166" s="679"/>
      <c r="V166" s="679"/>
      <c r="W166" s="679"/>
      <c r="X166" s="680">
        <f t="shared" si="78"/>
        <v>0</v>
      </c>
      <c r="Y166" s="679"/>
      <c r="Z166" s="679"/>
      <c r="AA166" s="679"/>
      <c r="AB166" s="680">
        <f t="shared" si="79"/>
        <v>0</v>
      </c>
      <c r="AC166" s="679"/>
      <c r="AD166" s="679"/>
      <c r="AE166" s="679"/>
      <c r="AF166" s="680">
        <f t="shared" si="80"/>
        <v>0</v>
      </c>
      <c r="AG166" s="679"/>
      <c r="AH166" s="679"/>
      <c r="AI166" s="679"/>
      <c r="AJ166" s="680">
        <f t="shared" si="81"/>
        <v>0</v>
      </c>
      <c r="AK166" s="679"/>
      <c r="AL166" s="679"/>
      <c r="AM166" s="679"/>
      <c r="AN166" s="680">
        <f t="shared" si="82"/>
        <v>0</v>
      </c>
      <c r="AO166" s="680">
        <f t="shared" si="83"/>
        <v>0</v>
      </c>
      <c r="AP166" s="679"/>
      <c r="AQ166" s="679"/>
      <c r="AR166" s="679"/>
      <c r="AS166" s="680">
        <f t="shared" si="84"/>
        <v>0</v>
      </c>
      <c r="AT166" s="679"/>
      <c r="AU166" s="679"/>
      <c r="AV166" s="679"/>
      <c r="AW166" s="680">
        <f t="shared" si="85"/>
        <v>0</v>
      </c>
      <c r="AX166" s="679"/>
      <c r="AY166" s="679"/>
      <c r="AZ166" s="679"/>
      <c r="BA166" s="680">
        <f t="shared" si="86"/>
        <v>0</v>
      </c>
      <c r="BB166" s="679"/>
      <c r="BC166" s="679"/>
      <c r="BD166" s="679"/>
      <c r="BE166" s="680">
        <f t="shared" si="87"/>
        <v>0</v>
      </c>
      <c r="BF166" s="680">
        <f t="shared" si="88"/>
        <v>0</v>
      </c>
      <c r="BG166" s="680">
        <f t="shared" si="89"/>
        <v>0</v>
      </c>
      <c r="BH166" s="680">
        <f t="shared" si="90"/>
        <v>0</v>
      </c>
      <c r="BI166" s="680">
        <f t="shared" si="91"/>
        <v>0</v>
      </c>
      <c r="BJ166" s="681"/>
    </row>
    <row r="167" spans="2:62">
      <c r="B167" s="685" t="s">
        <v>955</v>
      </c>
      <c r="C167" s="676"/>
      <c r="D167" s="677"/>
      <c r="E167" s="706"/>
      <c r="F167" s="707"/>
      <c r="G167" s="680">
        <f t="shared" si="77"/>
        <v>0</v>
      </c>
      <c r="H167" s="679"/>
      <c r="I167" s="679"/>
      <c r="J167" s="679"/>
      <c r="K167" s="679"/>
      <c r="L167" s="679"/>
      <c r="M167" s="679"/>
      <c r="N167" s="679"/>
      <c r="O167" s="679"/>
      <c r="P167" s="679"/>
      <c r="Q167" s="679"/>
      <c r="R167" s="679"/>
      <c r="S167" s="679"/>
      <c r="T167" s="673">
        <f t="shared" si="92"/>
        <v>0</v>
      </c>
      <c r="U167" s="679"/>
      <c r="V167" s="679"/>
      <c r="W167" s="679"/>
      <c r="X167" s="680">
        <f t="shared" si="78"/>
        <v>0</v>
      </c>
      <c r="Y167" s="679"/>
      <c r="Z167" s="679"/>
      <c r="AA167" s="679"/>
      <c r="AB167" s="680">
        <f t="shared" si="79"/>
        <v>0</v>
      </c>
      <c r="AC167" s="679"/>
      <c r="AD167" s="679"/>
      <c r="AE167" s="679"/>
      <c r="AF167" s="680">
        <f t="shared" si="80"/>
        <v>0</v>
      </c>
      <c r="AG167" s="679"/>
      <c r="AH167" s="679"/>
      <c r="AI167" s="679"/>
      <c r="AJ167" s="680">
        <f t="shared" si="81"/>
        <v>0</v>
      </c>
      <c r="AK167" s="679"/>
      <c r="AL167" s="679"/>
      <c r="AM167" s="679"/>
      <c r="AN167" s="680">
        <f t="shared" si="82"/>
        <v>0</v>
      </c>
      <c r="AO167" s="680">
        <f t="shared" si="83"/>
        <v>0</v>
      </c>
      <c r="AP167" s="679"/>
      <c r="AQ167" s="679"/>
      <c r="AR167" s="679"/>
      <c r="AS167" s="680">
        <f t="shared" si="84"/>
        <v>0</v>
      </c>
      <c r="AT167" s="679"/>
      <c r="AU167" s="679"/>
      <c r="AV167" s="679"/>
      <c r="AW167" s="680">
        <f t="shared" si="85"/>
        <v>0</v>
      </c>
      <c r="AX167" s="679"/>
      <c r="AY167" s="679"/>
      <c r="AZ167" s="679"/>
      <c r="BA167" s="680">
        <f t="shared" si="86"/>
        <v>0</v>
      </c>
      <c r="BB167" s="679"/>
      <c r="BC167" s="679"/>
      <c r="BD167" s="679"/>
      <c r="BE167" s="680">
        <f t="shared" si="87"/>
        <v>0</v>
      </c>
      <c r="BF167" s="680">
        <f t="shared" si="88"/>
        <v>0</v>
      </c>
      <c r="BG167" s="680">
        <f t="shared" si="89"/>
        <v>0</v>
      </c>
      <c r="BH167" s="680">
        <f t="shared" si="90"/>
        <v>0</v>
      </c>
      <c r="BI167" s="680">
        <f t="shared" si="91"/>
        <v>0</v>
      </c>
      <c r="BJ167" s="681"/>
    </row>
    <row r="168" spans="2:62">
      <c r="B168" s="675"/>
      <c r="C168" s="676" t="s">
        <v>303</v>
      </c>
      <c r="D168" s="677" t="s">
        <v>956</v>
      </c>
      <c r="E168" s="706">
        <f t="shared" ref="E168:E169" si="101">T168</f>
        <v>0</v>
      </c>
      <c r="F168" s="707"/>
      <c r="G168" s="680">
        <f t="shared" si="77"/>
        <v>0</v>
      </c>
      <c r="H168" s="679"/>
      <c r="I168" s="679"/>
      <c r="J168" s="679"/>
      <c r="K168" s="679"/>
      <c r="L168" s="679"/>
      <c r="M168" s="679"/>
      <c r="N168" s="679"/>
      <c r="O168" s="679"/>
      <c r="P168" s="679"/>
      <c r="Q168" s="679"/>
      <c r="R168" s="679"/>
      <c r="S168" s="679"/>
      <c r="T168" s="673">
        <f t="shared" si="92"/>
        <v>0</v>
      </c>
      <c r="U168" s="679"/>
      <c r="V168" s="679"/>
      <c r="W168" s="679"/>
      <c r="X168" s="680">
        <f t="shared" si="78"/>
        <v>0</v>
      </c>
      <c r="Y168" s="679"/>
      <c r="Z168" s="679"/>
      <c r="AA168" s="679"/>
      <c r="AB168" s="680">
        <f t="shared" si="79"/>
        <v>0</v>
      </c>
      <c r="AC168" s="679"/>
      <c r="AD168" s="679"/>
      <c r="AE168" s="679"/>
      <c r="AF168" s="680">
        <f t="shared" si="80"/>
        <v>0</v>
      </c>
      <c r="AG168" s="679"/>
      <c r="AH168" s="679"/>
      <c r="AI168" s="679"/>
      <c r="AJ168" s="680">
        <f t="shared" si="81"/>
        <v>0</v>
      </c>
      <c r="AK168" s="679"/>
      <c r="AL168" s="679"/>
      <c r="AM168" s="679"/>
      <c r="AN168" s="680">
        <f t="shared" si="82"/>
        <v>0</v>
      </c>
      <c r="AO168" s="680">
        <f t="shared" si="83"/>
        <v>0</v>
      </c>
      <c r="AP168" s="679"/>
      <c r="AQ168" s="679"/>
      <c r="AR168" s="679"/>
      <c r="AS168" s="680">
        <f t="shared" si="84"/>
        <v>0</v>
      </c>
      <c r="AT168" s="679"/>
      <c r="AU168" s="679"/>
      <c r="AV168" s="679"/>
      <c r="AW168" s="680">
        <f t="shared" si="85"/>
        <v>0</v>
      </c>
      <c r="AX168" s="679"/>
      <c r="AY168" s="679"/>
      <c r="AZ168" s="679"/>
      <c r="BA168" s="680">
        <f t="shared" si="86"/>
        <v>0</v>
      </c>
      <c r="BB168" s="679"/>
      <c r="BC168" s="679"/>
      <c r="BD168" s="679"/>
      <c r="BE168" s="680">
        <f t="shared" si="87"/>
        <v>0</v>
      </c>
      <c r="BF168" s="680">
        <f t="shared" si="88"/>
        <v>0</v>
      </c>
      <c r="BG168" s="680">
        <f t="shared" si="89"/>
        <v>0</v>
      </c>
      <c r="BH168" s="680">
        <f t="shared" si="90"/>
        <v>0</v>
      </c>
      <c r="BI168" s="680">
        <f t="shared" si="91"/>
        <v>0</v>
      </c>
      <c r="BJ168" s="681"/>
    </row>
    <row r="169" spans="2:62">
      <c r="B169" s="675"/>
      <c r="C169" s="676" t="s">
        <v>305</v>
      </c>
      <c r="D169" s="677" t="s">
        <v>957</v>
      </c>
      <c r="E169" s="706">
        <f t="shared" si="101"/>
        <v>0</v>
      </c>
      <c r="F169" s="707"/>
      <c r="G169" s="680">
        <f t="shared" si="77"/>
        <v>0</v>
      </c>
      <c r="H169" s="679"/>
      <c r="I169" s="679"/>
      <c r="J169" s="679"/>
      <c r="K169" s="679"/>
      <c r="L169" s="679"/>
      <c r="M169" s="679"/>
      <c r="N169" s="679"/>
      <c r="O169" s="679"/>
      <c r="P169" s="679"/>
      <c r="Q169" s="679"/>
      <c r="R169" s="679"/>
      <c r="S169" s="679"/>
      <c r="T169" s="673">
        <f t="shared" si="92"/>
        <v>0</v>
      </c>
      <c r="U169" s="679"/>
      <c r="V169" s="679"/>
      <c r="W169" s="679"/>
      <c r="X169" s="680">
        <f t="shared" si="78"/>
        <v>0</v>
      </c>
      <c r="Y169" s="679"/>
      <c r="Z169" s="679"/>
      <c r="AA169" s="679"/>
      <c r="AB169" s="680">
        <f t="shared" si="79"/>
        <v>0</v>
      </c>
      <c r="AC169" s="679"/>
      <c r="AD169" s="679"/>
      <c r="AE169" s="679"/>
      <c r="AF169" s="680">
        <f t="shared" si="80"/>
        <v>0</v>
      </c>
      <c r="AG169" s="679"/>
      <c r="AH169" s="679"/>
      <c r="AI169" s="679"/>
      <c r="AJ169" s="680">
        <f t="shared" si="81"/>
        <v>0</v>
      </c>
      <c r="AK169" s="679"/>
      <c r="AL169" s="679"/>
      <c r="AM169" s="679"/>
      <c r="AN169" s="680">
        <f t="shared" si="82"/>
        <v>0</v>
      </c>
      <c r="AO169" s="680">
        <f t="shared" si="83"/>
        <v>0</v>
      </c>
      <c r="AP169" s="679"/>
      <c r="AQ169" s="679"/>
      <c r="AR169" s="679"/>
      <c r="AS169" s="680">
        <f t="shared" si="84"/>
        <v>0</v>
      </c>
      <c r="AT169" s="679"/>
      <c r="AU169" s="679"/>
      <c r="AV169" s="679"/>
      <c r="AW169" s="680">
        <f t="shared" si="85"/>
        <v>0</v>
      </c>
      <c r="AX169" s="679"/>
      <c r="AY169" s="679"/>
      <c r="AZ169" s="679"/>
      <c r="BA169" s="680">
        <f t="shared" si="86"/>
        <v>0</v>
      </c>
      <c r="BB169" s="679"/>
      <c r="BC169" s="679"/>
      <c r="BD169" s="679"/>
      <c r="BE169" s="680">
        <f t="shared" si="87"/>
        <v>0</v>
      </c>
      <c r="BF169" s="680">
        <f t="shared" si="88"/>
        <v>0</v>
      </c>
      <c r="BG169" s="680">
        <f t="shared" si="89"/>
        <v>0</v>
      </c>
      <c r="BH169" s="680">
        <f t="shared" si="90"/>
        <v>0</v>
      </c>
      <c r="BI169" s="680">
        <f t="shared" si="91"/>
        <v>0</v>
      </c>
      <c r="BJ169" s="681"/>
    </row>
    <row r="170" spans="2:62">
      <c r="B170" s="685" t="s">
        <v>958</v>
      </c>
      <c r="C170" s="676"/>
      <c r="D170" s="677"/>
      <c r="E170" s="708"/>
      <c r="F170" s="709"/>
      <c r="G170" s="680"/>
      <c r="H170" s="680"/>
      <c r="I170" s="680"/>
      <c r="J170" s="680"/>
      <c r="K170" s="680"/>
      <c r="L170" s="680"/>
      <c r="M170" s="680"/>
      <c r="N170" s="680"/>
      <c r="O170" s="680"/>
      <c r="P170" s="680"/>
      <c r="Q170" s="680"/>
      <c r="R170" s="680"/>
      <c r="S170" s="680"/>
      <c r="T170" s="673"/>
      <c r="U170" s="680"/>
      <c r="V170" s="680"/>
      <c r="W170" s="680"/>
      <c r="X170" s="680"/>
      <c r="Y170" s="680"/>
      <c r="Z170" s="680"/>
      <c r="AA170" s="680"/>
      <c r="AB170" s="680"/>
      <c r="AC170" s="680"/>
      <c r="AD170" s="680"/>
      <c r="AE170" s="680"/>
      <c r="AF170" s="680"/>
      <c r="AG170" s="680"/>
      <c r="AH170" s="680"/>
      <c r="AI170" s="680"/>
      <c r="AJ170" s="680"/>
      <c r="AK170" s="680"/>
      <c r="AL170" s="680"/>
      <c r="AM170" s="680"/>
      <c r="AN170" s="680"/>
      <c r="AO170" s="680"/>
      <c r="AP170" s="680"/>
      <c r="AQ170" s="680"/>
      <c r="AR170" s="680"/>
      <c r="AS170" s="680"/>
      <c r="AT170" s="680"/>
      <c r="AU170" s="680"/>
      <c r="AV170" s="680"/>
      <c r="AW170" s="680"/>
      <c r="AX170" s="680"/>
      <c r="AY170" s="680"/>
      <c r="AZ170" s="680"/>
      <c r="BA170" s="680"/>
      <c r="BB170" s="680"/>
      <c r="BC170" s="680"/>
      <c r="BD170" s="680"/>
      <c r="BE170" s="680"/>
      <c r="BF170" s="680"/>
      <c r="BG170" s="680"/>
      <c r="BH170" s="680"/>
      <c r="BI170" s="680"/>
      <c r="BJ170" s="681"/>
    </row>
    <row r="171" spans="2:62">
      <c r="B171" s="675"/>
      <c r="C171" s="676" t="s">
        <v>307</v>
      </c>
      <c r="D171" s="677" t="s">
        <v>959</v>
      </c>
      <c r="E171" s="706">
        <f t="shared" ref="E171:E172" si="102">T171</f>
        <v>0</v>
      </c>
      <c r="F171" s="707"/>
      <c r="G171" s="680">
        <f t="shared" si="77"/>
        <v>0</v>
      </c>
      <c r="H171" s="679"/>
      <c r="I171" s="679"/>
      <c r="J171" s="679"/>
      <c r="K171" s="679"/>
      <c r="L171" s="679"/>
      <c r="M171" s="679"/>
      <c r="N171" s="679"/>
      <c r="O171" s="679"/>
      <c r="P171" s="679"/>
      <c r="Q171" s="679"/>
      <c r="R171" s="679"/>
      <c r="S171" s="679"/>
      <c r="T171" s="673">
        <f t="shared" si="92"/>
        <v>0</v>
      </c>
      <c r="U171" s="679"/>
      <c r="V171" s="679"/>
      <c r="W171" s="679"/>
      <c r="X171" s="680">
        <f t="shared" si="78"/>
        <v>0</v>
      </c>
      <c r="Y171" s="679"/>
      <c r="Z171" s="679"/>
      <c r="AA171" s="679"/>
      <c r="AB171" s="680">
        <f t="shared" si="79"/>
        <v>0</v>
      </c>
      <c r="AC171" s="679"/>
      <c r="AD171" s="679"/>
      <c r="AE171" s="679"/>
      <c r="AF171" s="680">
        <f t="shared" si="80"/>
        <v>0</v>
      </c>
      <c r="AG171" s="679"/>
      <c r="AH171" s="679"/>
      <c r="AI171" s="679"/>
      <c r="AJ171" s="680">
        <f t="shared" si="81"/>
        <v>0</v>
      </c>
      <c r="AK171" s="679"/>
      <c r="AL171" s="679"/>
      <c r="AM171" s="679"/>
      <c r="AN171" s="680">
        <f t="shared" si="82"/>
        <v>0</v>
      </c>
      <c r="AO171" s="680">
        <f t="shared" si="83"/>
        <v>0</v>
      </c>
      <c r="AP171" s="679"/>
      <c r="AQ171" s="679"/>
      <c r="AR171" s="679"/>
      <c r="AS171" s="680">
        <f t="shared" si="84"/>
        <v>0</v>
      </c>
      <c r="AT171" s="679"/>
      <c r="AU171" s="679"/>
      <c r="AV171" s="679"/>
      <c r="AW171" s="680">
        <f t="shared" si="85"/>
        <v>0</v>
      </c>
      <c r="AX171" s="679"/>
      <c r="AY171" s="679"/>
      <c r="AZ171" s="679"/>
      <c r="BA171" s="680">
        <f t="shared" si="86"/>
        <v>0</v>
      </c>
      <c r="BB171" s="679"/>
      <c r="BC171" s="679"/>
      <c r="BD171" s="679"/>
      <c r="BE171" s="680">
        <f t="shared" si="87"/>
        <v>0</v>
      </c>
      <c r="BF171" s="680">
        <f t="shared" si="88"/>
        <v>0</v>
      </c>
      <c r="BG171" s="680">
        <f t="shared" si="89"/>
        <v>0</v>
      </c>
      <c r="BH171" s="680">
        <f t="shared" si="90"/>
        <v>0</v>
      </c>
      <c r="BI171" s="680">
        <f t="shared" si="91"/>
        <v>0</v>
      </c>
      <c r="BJ171" s="681"/>
    </row>
    <row r="172" spans="2:62">
      <c r="B172" s="675"/>
      <c r="C172" s="676" t="s">
        <v>309</v>
      </c>
      <c r="D172" s="677" t="s">
        <v>960</v>
      </c>
      <c r="E172" s="706">
        <f t="shared" si="102"/>
        <v>0</v>
      </c>
      <c r="F172" s="707"/>
      <c r="G172" s="680">
        <f t="shared" si="77"/>
        <v>0</v>
      </c>
      <c r="H172" s="679"/>
      <c r="I172" s="679"/>
      <c r="J172" s="679"/>
      <c r="K172" s="679"/>
      <c r="L172" s="679"/>
      <c r="M172" s="679"/>
      <c r="N172" s="679"/>
      <c r="O172" s="679"/>
      <c r="P172" s="679"/>
      <c r="Q172" s="679"/>
      <c r="R172" s="679"/>
      <c r="S172" s="679"/>
      <c r="T172" s="673">
        <f t="shared" si="92"/>
        <v>0</v>
      </c>
      <c r="U172" s="679"/>
      <c r="V172" s="679"/>
      <c r="W172" s="679"/>
      <c r="X172" s="680">
        <f t="shared" si="78"/>
        <v>0</v>
      </c>
      <c r="Y172" s="679"/>
      <c r="Z172" s="679"/>
      <c r="AA172" s="679"/>
      <c r="AB172" s="680">
        <f t="shared" si="79"/>
        <v>0</v>
      </c>
      <c r="AC172" s="679"/>
      <c r="AD172" s="679"/>
      <c r="AE172" s="679"/>
      <c r="AF172" s="680">
        <f t="shared" si="80"/>
        <v>0</v>
      </c>
      <c r="AG172" s="679"/>
      <c r="AH172" s="679"/>
      <c r="AI172" s="679"/>
      <c r="AJ172" s="680">
        <f t="shared" si="81"/>
        <v>0</v>
      </c>
      <c r="AK172" s="679"/>
      <c r="AL172" s="679"/>
      <c r="AM172" s="679"/>
      <c r="AN172" s="680">
        <f t="shared" si="82"/>
        <v>0</v>
      </c>
      <c r="AO172" s="680">
        <f t="shared" si="83"/>
        <v>0</v>
      </c>
      <c r="AP172" s="679"/>
      <c r="AQ172" s="679"/>
      <c r="AR172" s="679"/>
      <c r="AS172" s="680">
        <f t="shared" si="84"/>
        <v>0</v>
      </c>
      <c r="AT172" s="679"/>
      <c r="AU172" s="679"/>
      <c r="AV172" s="679"/>
      <c r="AW172" s="680">
        <f t="shared" si="85"/>
        <v>0</v>
      </c>
      <c r="AX172" s="679"/>
      <c r="AY172" s="679"/>
      <c r="AZ172" s="679"/>
      <c r="BA172" s="680">
        <f t="shared" si="86"/>
        <v>0</v>
      </c>
      <c r="BB172" s="679"/>
      <c r="BC172" s="679"/>
      <c r="BD172" s="679"/>
      <c r="BE172" s="680">
        <f t="shared" si="87"/>
        <v>0</v>
      </c>
      <c r="BF172" s="680">
        <f t="shared" si="88"/>
        <v>0</v>
      </c>
      <c r="BG172" s="680">
        <f t="shared" si="89"/>
        <v>0</v>
      </c>
      <c r="BH172" s="680">
        <f t="shared" si="90"/>
        <v>0</v>
      </c>
      <c r="BI172" s="680">
        <f t="shared" si="91"/>
        <v>0</v>
      </c>
      <c r="BJ172" s="681"/>
    </row>
    <row r="173" spans="2:62">
      <c r="B173" s="685" t="s">
        <v>961</v>
      </c>
      <c r="C173" s="676"/>
      <c r="D173" s="677"/>
      <c r="E173" s="706"/>
      <c r="F173" s="707"/>
      <c r="G173" s="680">
        <f t="shared" si="77"/>
        <v>0</v>
      </c>
      <c r="H173" s="679"/>
      <c r="I173" s="679"/>
      <c r="J173" s="679"/>
      <c r="K173" s="679"/>
      <c r="L173" s="679"/>
      <c r="M173" s="679"/>
      <c r="N173" s="679"/>
      <c r="O173" s="679"/>
      <c r="P173" s="679"/>
      <c r="Q173" s="679"/>
      <c r="R173" s="679"/>
      <c r="S173" s="679"/>
      <c r="T173" s="673">
        <f t="shared" si="92"/>
        <v>0</v>
      </c>
      <c r="U173" s="679"/>
      <c r="V173" s="679"/>
      <c r="W173" s="679"/>
      <c r="X173" s="680">
        <f t="shared" si="78"/>
        <v>0</v>
      </c>
      <c r="Y173" s="679"/>
      <c r="Z173" s="679"/>
      <c r="AA173" s="679"/>
      <c r="AB173" s="680">
        <f t="shared" si="79"/>
        <v>0</v>
      </c>
      <c r="AC173" s="679"/>
      <c r="AD173" s="679"/>
      <c r="AE173" s="679"/>
      <c r="AF173" s="680">
        <f t="shared" si="80"/>
        <v>0</v>
      </c>
      <c r="AG173" s="679"/>
      <c r="AH173" s="679"/>
      <c r="AI173" s="679"/>
      <c r="AJ173" s="680">
        <f t="shared" si="81"/>
        <v>0</v>
      </c>
      <c r="AK173" s="679"/>
      <c r="AL173" s="679"/>
      <c r="AM173" s="679"/>
      <c r="AN173" s="680">
        <f t="shared" si="82"/>
        <v>0</v>
      </c>
      <c r="AO173" s="680">
        <f t="shared" si="83"/>
        <v>0</v>
      </c>
      <c r="AP173" s="679"/>
      <c r="AQ173" s="679"/>
      <c r="AR173" s="679"/>
      <c r="AS173" s="680">
        <f t="shared" si="84"/>
        <v>0</v>
      </c>
      <c r="AT173" s="679"/>
      <c r="AU173" s="679"/>
      <c r="AV173" s="679"/>
      <c r="AW173" s="680">
        <f t="shared" si="85"/>
        <v>0</v>
      </c>
      <c r="AX173" s="679"/>
      <c r="AY173" s="679"/>
      <c r="AZ173" s="679"/>
      <c r="BA173" s="680">
        <f t="shared" si="86"/>
        <v>0</v>
      </c>
      <c r="BB173" s="679"/>
      <c r="BC173" s="679"/>
      <c r="BD173" s="679"/>
      <c r="BE173" s="680">
        <f t="shared" si="87"/>
        <v>0</v>
      </c>
      <c r="BF173" s="680">
        <f t="shared" si="88"/>
        <v>0</v>
      </c>
      <c r="BG173" s="680">
        <f t="shared" si="89"/>
        <v>0</v>
      </c>
      <c r="BH173" s="680">
        <f t="shared" si="90"/>
        <v>0</v>
      </c>
      <c r="BI173" s="680">
        <f t="shared" si="91"/>
        <v>0</v>
      </c>
      <c r="BJ173" s="681"/>
    </row>
    <row r="174" spans="2:62">
      <c r="B174" s="675"/>
      <c r="C174" s="676" t="s">
        <v>315</v>
      </c>
      <c r="D174" s="677" t="s">
        <v>962</v>
      </c>
      <c r="E174" s="706">
        <f t="shared" ref="E174:E175" si="103">T174</f>
        <v>0</v>
      </c>
      <c r="F174" s="707"/>
      <c r="G174" s="680">
        <f t="shared" si="77"/>
        <v>0</v>
      </c>
      <c r="H174" s="679"/>
      <c r="I174" s="679"/>
      <c r="J174" s="679"/>
      <c r="K174" s="679"/>
      <c r="L174" s="679"/>
      <c r="M174" s="679"/>
      <c r="N174" s="679"/>
      <c r="O174" s="679"/>
      <c r="P174" s="679"/>
      <c r="Q174" s="679"/>
      <c r="R174" s="679"/>
      <c r="S174" s="679"/>
      <c r="T174" s="673">
        <f t="shared" si="92"/>
        <v>0</v>
      </c>
      <c r="U174" s="679"/>
      <c r="V174" s="679"/>
      <c r="W174" s="679"/>
      <c r="X174" s="680">
        <f t="shared" si="78"/>
        <v>0</v>
      </c>
      <c r="Y174" s="679"/>
      <c r="Z174" s="679"/>
      <c r="AA174" s="679"/>
      <c r="AB174" s="680">
        <f t="shared" si="79"/>
        <v>0</v>
      </c>
      <c r="AC174" s="679"/>
      <c r="AD174" s="679"/>
      <c r="AE174" s="679"/>
      <c r="AF174" s="680">
        <f t="shared" si="80"/>
        <v>0</v>
      </c>
      <c r="AG174" s="679"/>
      <c r="AH174" s="679"/>
      <c r="AI174" s="679"/>
      <c r="AJ174" s="680">
        <f t="shared" si="81"/>
        <v>0</v>
      </c>
      <c r="AK174" s="679"/>
      <c r="AL174" s="679"/>
      <c r="AM174" s="679"/>
      <c r="AN174" s="680">
        <f t="shared" si="82"/>
        <v>0</v>
      </c>
      <c r="AO174" s="680">
        <f t="shared" si="83"/>
        <v>0</v>
      </c>
      <c r="AP174" s="679"/>
      <c r="AQ174" s="679"/>
      <c r="AR174" s="679"/>
      <c r="AS174" s="680">
        <f t="shared" si="84"/>
        <v>0</v>
      </c>
      <c r="AT174" s="679"/>
      <c r="AU174" s="679"/>
      <c r="AV174" s="679"/>
      <c r="AW174" s="680">
        <f t="shared" si="85"/>
        <v>0</v>
      </c>
      <c r="AX174" s="679"/>
      <c r="AY174" s="679"/>
      <c r="AZ174" s="679"/>
      <c r="BA174" s="680">
        <f t="shared" si="86"/>
        <v>0</v>
      </c>
      <c r="BB174" s="679"/>
      <c r="BC174" s="679"/>
      <c r="BD174" s="679"/>
      <c r="BE174" s="680">
        <f t="shared" si="87"/>
        <v>0</v>
      </c>
      <c r="BF174" s="680">
        <f t="shared" si="88"/>
        <v>0</v>
      </c>
      <c r="BG174" s="680">
        <f t="shared" si="89"/>
        <v>0</v>
      </c>
      <c r="BH174" s="680">
        <f t="shared" si="90"/>
        <v>0</v>
      </c>
      <c r="BI174" s="680">
        <f t="shared" si="91"/>
        <v>0</v>
      </c>
      <c r="BJ174" s="681"/>
    </row>
    <row r="175" spans="2:62">
      <c r="B175" s="675"/>
      <c r="C175" s="676" t="s">
        <v>317</v>
      </c>
      <c r="D175" s="677" t="s">
        <v>963</v>
      </c>
      <c r="E175" s="706">
        <f t="shared" si="103"/>
        <v>0</v>
      </c>
      <c r="F175" s="707"/>
      <c r="G175" s="680">
        <f t="shared" si="77"/>
        <v>0</v>
      </c>
      <c r="H175" s="679"/>
      <c r="I175" s="679"/>
      <c r="J175" s="679"/>
      <c r="K175" s="679"/>
      <c r="L175" s="679"/>
      <c r="M175" s="679"/>
      <c r="N175" s="679"/>
      <c r="O175" s="679"/>
      <c r="P175" s="679"/>
      <c r="Q175" s="679"/>
      <c r="R175" s="679"/>
      <c r="S175" s="679"/>
      <c r="T175" s="673">
        <f t="shared" si="92"/>
        <v>0</v>
      </c>
      <c r="U175" s="679"/>
      <c r="V175" s="679"/>
      <c r="W175" s="679"/>
      <c r="X175" s="680">
        <f t="shared" si="78"/>
        <v>0</v>
      </c>
      <c r="Y175" s="679"/>
      <c r="Z175" s="679"/>
      <c r="AA175" s="679"/>
      <c r="AB175" s="680">
        <f t="shared" si="79"/>
        <v>0</v>
      </c>
      <c r="AC175" s="679"/>
      <c r="AD175" s="679"/>
      <c r="AE175" s="679"/>
      <c r="AF175" s="680">
        <f t="shared" si="80"/>
        <v>0</v>
      </c>
      <c r="AG175" s="679"/>
      <c r="AH175" s="679"/>
      <c r="AI175" s="679"/>
      <c r="AJ175" s="680">
        <f t="shared" si="81"/>
        <v>0</v>
      </c>
      <c r="AK175" s="679"/>
      <c r="AL175" s="679"/>
      <c r="AM175" s="679"/>
      <c r="AN175" s="680">
        <f t="shared" si="82"/>
        <v>0</v>
      </c>
      <c r="AO175" s="680">
        <f t="shared" si="83"/>
        <v>0</v>
      </c>
      <c r="AP175" s="679"/>
      <c r="AQ175" s="679"/>
      <c r="AR175" s="679"/>
      <c r="AS175" s="680">
        <f t="shared" si="84"/>
        <v>0</v>
      </c>
      <c r="AT175" s="679"/>
      <c r="AU175" s="679"/>
      <c r="AV175" s="679"/>
      <c r="AW175" s="680">
        <f t="shared" si="85"/>
        <v>0</v>
      </c>
      <c r="AX175" s="679"/>
      <c r="AY175" s="679"/>
      <c r="AZ175" s="679"/>
      <c r="BA175" s="680">
        <f t="shared" si="86"/>
        <v>0</v>
      </c>
      <c r="BB175" s="679"/>
      <c r="BC175" s="679"/>
      <c r="BD175" s="679"/>
      <c r="BE175" s="680">
        <f t="shared" si="87"/>
        <v>0</v>
      </c>
      <c r="BF175" s="680">
        <f t="shared" si="88"/>
        <v>0</v>
      </c>
      <c r="BG175" s="680">
        <f t="shared" si="89"/>
        <v>0</v>
      </c>
      <c r="BH175" s="680">
        <f t="shared" si="90"/>
        <v>0</v>
      </c>
      <c r="BI175" s="680">
        <f t="shared" si="91"/>
        <v>0</v>
      </c>
      <c r="BJ175" s="681"/>
    </row>
    <row r="176" spans="2:62">
      <c r="B176" s="685" t="s">
        <v>964</v>
      </c>
      <c r="C176" s="676"/>
      <c r="D176" s="677"/>
      <c r="E176" s="706"/>
      <c r="F176" s="707"/>
      <c r="G176" s="680">
        <f t="shared" si="77"/>
        <v>0</v>
      </c>
      <c r="H176" s="679"/>
      <c r="I176" s="679"/>
      <c r="J176" s="679"/>
      <c r="K176" s="679"/>
      <c r="L176" s="679"/>
      <c r="M176" s="679"/>
      <c r="N176" s="679"/>
      <c r="O176" s="679"/>
      <c r="P176" s="679"/>
      <c r="Q176" s="679"/>
      <c r="R176" s="679"/>
      <c r="S176" s="679"/>
      <c r="T176" s="673">
        <f t="shared" si="92"/>
        <v>0</v>
      </c>
      <c r="U176" s="679"/>
      <c r="V176" s="679"/>
      <c r="W176" s="679"/>
      <c r="X176" s="680">
        <f t="shared" si="78"/>
        <v>0</v>
      </c>
      <c r="Y176" s="679"/>
      <c r="Z176" s="679"/>
      <c r="AA176" s="679"/>
      <c r="AB176" s="680">
        <f t="shared" si="79"/>
        <v>0</v>
      </c>
      <c r="AC176" s="679"/>
      <c r="AD176" s="679"/>
      <c r="AE176" s="679"/>
      <c r="AF176" s="680">
        <f t="shared" si="80"/>
        <v>0</v>
      </c>
      <c r="AG176" s="679"/>
      <c r="AH176" s="679"/>
      <c r="AI176" s="679"/>
      <c r="AJ176" s="680">
        <f t="shared" si="81"/>
        <v>0</v>
      </c>
      <c r="AK176" s="679"/>
      <c r="AL176" s="679"/>
      <c r="AM176" s="679"/>
      <c r="AN176" s="680">
        <f t="shared" si="82"/>
        <v>0</v>
      </c>
      <c r="AO176" s="680">
        <f t="shared" si="83"/>
        <v>0</v>
      </c>
      <c r="AP176" s="679"/>
      <c r="AQ176" s="679"/>
      <c r="AR176" s="679"/>
      <c r="AS176" s="680">
        <f t="shared" si="84"/>
        <v>0</v>
      </c>
      <c r="AT176" s="679"/>
      <c r="AU176" s="679"/>
      <c r="AV176" s="679"/>
      <c r="AW176" s="680">
        <f t="shared" si="85"/>
        <v>0</v>
      </c>
      <c r="AX176" s="679"/>
      <c r="AY176" s="679"/>
      <c r="AZ176" s="679"/>
      <c r="BA176" s="680">
        <f t="shared" si="86"/>
        <v>0</v>
      </c>
      <c r="BB176" s="679"/>
      <c r="BC176" s="679"/>
      <c r="BD176" s="679"/>
      <c r="BE176" s="680">
        <f t="shared" si="87"/>
        <v>0</v>
      </c>
      <c r="BF176" s="680">
        <f t="shared" si="88"/>
        <v>0</v>
      </c>
      <c r="BG176" s="680">
        <f t="shared" si="89"/>
        <v>0</v>
      </c>
      <c r="BH176" s="680">
        <f t="shared" si="90"/>
        <v>0</v>
      </c>
      <c r="BI176" s="680">
        <f t="shared" si="91"/>
        <v>0</v>
      </c>
      <c r="BJ176" s="681"/>
    </row>
    <row r="177" spans="2:62">
      <c r="B177" s="675"/>
      <c r="C177" s="676" t="s">
        <v>319</v>
      </c>
      <c r="D177" s="677" t="s">
        <v>965</v>
      </c>
      <c r="E177" s="706">
        <f t="shared" ref="E177" si="104">T177</f>
        <v>0</v>
      </c>
      <c r="F177" s="707"/>
      <c r="G177" s="680">
        <f t="shared" si="77"/>
        <v>0</v>
      </c>
      <c r="H177" s="679"/>
      <c r="I177" s="679"/>
      <c r="J177" s="679"/>
      <c r="K177" s="679"/>
      <c r="L177" s="679"/>
      <c r="M177" s="679"/>
      <c r="N177" s="679"/>
      <c r="O177" s="679"/>
      <c r="P177" s="679"/>
      <c r="Q177" s="679"/>
      <c r="R177" s="679"/>
      <c r="S177" s="679"/>
      <c r="T177" s="673">
        <f t="shared" si="92"/>
        <v>0</v>
      </c>
      <c r="U177" s="679"/>
      <c r="V177" s="679"/>
      <c r="W177" s="679"/>
      <c r="X177" s="680">
        <f t="shared" si="78"/>
        <v>0</v>
      </c>
      <c r="Y177" s="679"/>
      <c r="Z177" s="679"/>
      <c r="AA177" s="679"/>
      <c r="AB177" s="680">
        <f t="shared" si="79"/>
        <v>0</v>
      </c>
      <c r="AC177" s="679"/>
      <c r="AD177" s="679"/>
      <c r="AE177" s="679"/>
      <c r="AF177" s="680">
        <f t="shared" si="80"/>
        <v>0</v>
      </c>
      <c r="AG177" s="679"/>
      <c r="AH177" s="679"/>
      <c r="AI177" s="679"/>
      <c r="AJ177" s="680">
        <f t="shared" si="81"/>
        <v>0</v>
      </c>
      <c r="AK177" s="679"/>
      <c r="AL177" s="679"/>
      <c r="AM177" s="679"/>
      <c r="AN177" s="680">
        <f t="shared" si="82"/>
        <v>0</v>
      </c>
      <c r="AO177" s="680">
        <f t="shared" si="83"/>
        <v>0</v>
      </c>
      <c r="AP177" s="679"/>
      <c r="AQ177" s="679"/>
      <c r="AR177" s="679"/>
      <c r="AS177" s="680">
        <f t="shared" si="84"/>
        <v>0</v>
      </c>
      <c r="AT177" s="679"/>
      <c r="AU177" s="679"/>
      <c r="AV177" s="679"/>
      <c r="AW177" s="680">
        <f t="shared" si="85"/>
        <v>0</v>
      </c>
      <c r="AX177" s="679"/>
      <c r="AY177" s="679"/>
      <c r="AZ177" s="679"/>
      <c r="BA177" s="680">
        <f t="shared" si="86"/>
        <v>0</v>
      </c>
      <c r="BB177" s="679"/>
      <c r="BC177" s="679"/>
      <c r="BD177" s="679"/>
      <c r="BE177" s="680">
        <f t="shared" si="87"/>
        <v>0</v>
      </c>
      <c r="BF177" s="680">
        <f t="shared" si="88"/>
        <v>0</v>
      </c>
      <c r="BG177" s="680">
        <f t="shared" si="89"/>
        <v>0</v>
      </c>
      <c r="BH177" s="680">
        <f t="shared" si="90"/>
        <v>0</v>
      </c>
      <c r="BI177" s="680">
        <f t="shared" si="91"/>
        <v>0</v>
      </c>
      <c r="BJ177" s="681"/>
    </row>
    <row r="178" spans="2:62">
      <c r="B178" s="685" t="s">
        <v>966</v>
      </c>
      <c r="C178" s="676"/>
      <c r="D178" s="677"/>
      <c r="E178" s="706"/>
      <c r="F178" s="707"/>
      <c r="G178" s="680">
        <f t="shared" si="77"/>
        <v>0</v>
      </c>
      <c r="H178" s="679"/>
      <c r="I178" s="679"/>
      <c r="J178" s="679"/>
      <c r="K178" s="679"/>
      <c r="L178" s="679"/>
      <c r="M178" s="679"/>
      <c r="N178" s="679"/>
      <c r="O178" s="679"/>
      <c r="P178" s="679"/>
      <c r="Q178" s="679"/>
      <c r="R178" s="679"/>
      <c r="S178" s="679"/>
      <c r="T178" s="673">
        <f t="shared" si="92"/>
        <v>0</v>
      </c>
      <c r="U178" s="679"/>
      <c r="V178" s="679"/>
      <c r="W178" s="679"/>
      <c r="X178" s="680">
        <f t="shared" si="78"/>
        <v>0</v>
      </c>
      <c r="Y178" s="679"/>
      <c r="Z178" s="679"/>
      <c r="AA178" s="679"/>
      <c r="AB178" s="680">
        <f t="shared" si="79"/>
        <v>0</v>
      </c>
      <c r="AC178" s="679"/>
      <c r="AD178" s="679"/>
      <c r="AE178" s="679"/>
      <c r="AF178" s="680">
        <f t="shared" si="80"/>
        <v>0</v>
      </c>
      <c r="AG178" s="679"/>
      <c r="AH178" s="679"/>
      <c r="AI178" s="679"/>
      <c r="AJ178" s="680">
        <f t="shared" si="81"/>
        <v>0</v>
      </c>
      <c r="AK178" s="679"/>
      <c r="AL178" s="679"/>
      <c r="AM178" s="679"/>
      <c r="AN178" s="680">
        <f t="shared" si="82"/>
        <v>0</v>
      </c>
      <c r="AO178" s="680">
        <f t="shared" si="83"/>
        <v>0</v>
      </c>
      <c r="AP178" s="679"/>
      <c r="AQ178" s="679"/>
      <c r="AR178" s="679"/>
      <c r="AS178" s="680">
        <f t="shared" si="84"/>
        <v>0</v>
      </c>
      <c r="AT178" s="679"/>
      <c r="AU178" s="679"/>
      <c r="AV178" s="679"/>
      <c r="AW178" s="680">
        <f t="shared" si="85"/>
        <v>0</v>
      </c>
      <c r="AX178" s="679"/>
      <c r="AY178" s="679"/>
      <c r="AZ178" s="679"/>
      <c r="BA178" s="680">
        <f t="shared" si="86"/>
        <v>0</v>
      </c>
      <c r="BB178" s="679"/>
      <c r="BC178" s="679"/>
      <c r="BD178" s="679"/>
      <c r="BE178" s="680">
        <f t="shared" si="87"/>
        <v>0</v>
      </c>
      <c r="BF178" s="680">
        <f t="shared" si="88"/>
        <v>0</v>
      </c>
      <c r="BG178" s="680">
        <f t="shared" si="89"/>
        <v>0</v>
      </c>
      <c r="BH178" s="680">
        <f t="shared" si="90"/>
        <v>0</v>
      </c>
      <c r="BI178" s="680">
        <f t="shared" si="91"/>
        <v>0</v>
      </c>
      <c r="BJ178" s="681"/>
    </row>
    <row r="179" spans="2:62">
      <c r="B179" s="675"/>
      <c r="C179" s="676" t="s">
        <v>967</v>
      </c>
      <c r="D179" s="677" t="s">
        <v>968</v>
      </c>
      <c r="E179" s="706">
        <f t="shared" ref="E179:E189" si="105">T179</f>
        <v>0</v>
      </c>
      <c r="F179" s="707"/>
      <c r="G179" s="680">
        <f t="shared" si="77"/>
        <v>0</v>
      </c>
      <c r="H179" s="679"/>
      <c r="I179" s="679"/>
      <c r="J179" s="679"/>
      <c r="K179" s="679"/>
      <c r="L179" s="679"/>
      <c r="M179" s="679"/>
      <c r="N179" s="679"/>
      <c r="O179" s="679"/>
      <c r="P179" s="679"/>
      <c r="Q179" s="679"/>
      <c r="R179" s="679"/>
      <c r="S179" s="679"/>
      <c r="T179" s="673">
        <f t="shared" si="92"/>
        <v>0</v>
      </c>
      <c r="U179" s="679"/>
      <c r="V179" s="679"/>
      <c r="W179" s="679"/>
      <c r="X179" s="680">
        <f t="shared" si="78"/>
        <v>0</v>
      </c>
      <c r="Y179" s="679"/>
      <c r="Z179" s="679"/>
      <c r="AA179" s="679"/>
      <c r="AB179" s="680">
        <f t="shared" si="79"/>
        <v>0</v>
      </c>
      <c r="AC179" s="679"/>
      <c r="AD179" s="679"/>
      <c r="AE179" s="679"/>
      <c r="AF179" s="680">
        <f t="shared" si="80"/>
        <v>0</v>
      </c>
      <c r="AG179" s="679"/>
      <c r="AH179" s="679"/>
      <c r="AI179" s="679"/>
      <c r="AJ179" s="680">
        <f t="shared" si="81"/>
        <v>0</v>
      </c>
      <c r="AK179" s="679"/>
      <c r="AL179" s="679"/>
      <c r="AM179" s="679"/>
      <c r="AN179" s="680">
        <f t="shared" si="82"/>
        <v>0</v>
      </c>
      <c r="AO179" s="680">
        <f t="shared" si="83"/>
        <v>0</v>
      </c>
      <c r="AP179" s="679"/>
      <c r="AQ179" s="679"/>
      <c r="AR179" s="679"/>
      <c r="AS179" s="680">
        <f t="shared" si="84"/>
        <v>0</v>
      </c>
      <c r="AT179" s="679"/>
      <c r="AU179" s="679"/>
      <c r="AV179" s="679"/>
      <c r="AW179" s="680">
        <f t="shared" si="85"/>
        <v>0</v>
      </c>
      <c r="AX179" s="679"/>
      <c r="AY179" s="679"/>
      <c r="AZ179" s="679"/>
      <c r="BA179" s="680">
        <f t="shared" si="86"/>
        <v>0</v>
      </c>
      <c r="BB179" s="679"/>
      <c r="BC179" s="679"/>
      <c r="BD179" s="679"/>
      <c r="BE179" s="680">
        <f t="shared" si="87"/>
        <v>0</v>
      </c>
      <c r="BF179" s="680">
        <f t="shared" si="88"/>
        <v>0</v>
      </c>
      <c r="BG179" s="680">
        <f t="shared" si="89"/>
        <v>0</v>
      </c>
      <c r="BH179" s="680">
        <f t="shared" si="90"/>
        <v>0</v>
      </c>
      <c r="BI179" s="680">
        <f t="shared" si="91"/>
        <v>0</v>
      </c>
      <c r="BJ179" s="681"/>
    </row>
    <row r="180" spans="2:62">
      <c r="B180" s="675"/>
      <c r="C180" s="676" t="s">
        <v>969</v>
      </c>
      <c r="D180" s="677" t="s">
        <v>970</v>
      </c>
      <c r="E180" s="706">
        <f t="shared" si="105"/>
        <v>0</v>
      </c>
      <c r="F180" s="707"/>
      <c r="G180" s="680">
        <f t="shared" si="77"/>
        <v>0</v>
      </c>
      <c r="H180" s="679"/>
      <c r="I180" s="679"/>
      <c r="J180" s="679"/>
      <c r="K180" s="679"/>
      <c r="L180" s="679"/>
      <c r="M180" s="679"/>
      <c r="N180" s="679"/>
      <c r="O180" s="679"/>
      <c r="P180" s="679"/>
      <c r="Q180" s="679"/>
      <c r="R180" s="679"/>
      <c r="S180" s="679"/>
      <c r="T180" s="673">
        <f t="shared" si="92"/>
        <v>0</v>
      </c>
      <c r="U180" s="679"/>
      <c r="V180" s="679"/>
      <c r="W180" s="679"/>
      <c r="X180" s="680">
        <f t="shared" si="78"/>
        <v>0</v>
      </c>
      <c r="Y180" s="679"/>
      <c r="Z180" s="679"/>
      <c r="AA180" s="679"/>
      <c r="AB180" s="680">
        <f t="shared" si="79"/>
        <v>0</v>
      </c>
      <c r="AC180" s="679"/>
      <c r="AD180" s="679"/>
      <c r="AE180" s="679"/>
      <c r="AF180" s="680">
        <f t="shared" si="80"/>
        <v>0</v>
      </c>
      <c r="AG180" s="679"/>
      <c r="AH180" s="679"/>
      <c r="AI180" s="679"/>
      <c r="AJ180" s="680">
        <f t="shared" si="81"/>
        <v>0</v>
      </c>
      <c r="AK180" s="679"/>
      <c r="AL180" s="679"/>
      <c r="AM180" s="679"/>
      <c r="AN180" s="680">
        <f t="shared" si="82"/>
        <v>0</v>
      </c>
      <c r="AO180" s="680">
        <f t="shared" si="83"/>
        <v>0</v>
      </c>
      <c r="AP180" s="679"/>
      <c r="AQ180" s="679"/>
      <c r="AR180" s="679"/>
      <c r="AS180" s="680">
        <f t="shared" si="84"/>
        <v>0</v>
      </c>
      <c r="AT180" s="679"/>
      <c r="AU180" s="679"/>
      <c r="AV180" s="679"/>
      <c r="AW180" s="680">
        <f t="shared" si="85"/>
        <v>0</v>
      </c>
      <c r="AX180" s="679"/>
      <c r="AY180" s="679"/>
      <c r="AZ180" s="679"/>
      <c r="BA180" s="680">
        <f t="shared" si="86"/>
        <v>0</v>
      </c>
      <c r="BB180" s="679"/>
      <c r="BC180" s="679"/>
      <c r="BD180" s="679"/>
      <c r="BE180" s="680">
        <f t="shared" si="87"/>
        <v>0</v>
      </c>
      <c r="BF180" s="680">
        <f t="shared" si="88"/>
        <v>0</v>
      </c>
      <c r="BG180" s="680">
        <f t="shared" si="89"/>
        <v>0</v>
      </c>
      <c r="BH180" s="680">
        <f t="shared" si="90"/>
        <v>0</v>
      </c>
      <c r="BI180" s="680">
        <f t="shared" si="91"/>
        <v>0</v>
      </c>
      <c r="BJ180" s="681"/>
    </row>
    <row r="181" spans="2:62">
      <c r="B181" s="675"/>
      <c r="C181" s="676" t="s">
        <v>971</v>
      </c>
      <c r="D181" s="677" t="s">
        <v>972</v>
      </c>
      <c r="E181" s="706">
        <f t="shared" si="105"/>
        <v>0</v>
      </c>
      <c r="F181" s="707"/>
      <c r="G181" s="680">
        <f t="shared" si="77"/>
        <v>0</v>
      </c>
      <c r="H181" s="679"/>
      <c r="I181" s="679"/>
      <c r="J181" s="679"/>
      <c r="K181" s="679"/>
      <c r="L181" s="679"/>
      <c r="M181" s="679"/>
      <c r="N181" s="679"/>
      <c r="O181" s="679"/>
      <c r="P181" s="679"/>
      <c r="Q181" s="679"/>
      <c r="R181" s="679"/>
      <c r="S181" s="679"/>
      <c r="T181" s="673">
        <f t="shared" si="92"/>
        <v>0</v>
      </c>
      <c r="U181" s="679"/>
      <c r="V181" s="679"/>
      <c r="W181" s="679"/>
      <c r="X181" s="680">
        <f t="shared" si="78"/>
        <v>0</v>
      </c>
      <c r="Y181" s="679"/>
      <c r="Z181" s="679"/>
      <c r="AA181" s="679"/>
      <c r="AB181" s="680">
        <f t="shared" si="79"/>
        <v>0</v>
      </c>
      <c r="AC181" s="679"/>
      <c r="AD181" s="679"/>
      <c r="AE181" s="679"/>
      <c r="AF181" s="680">
        <f t="shared" si="80"/>
        <v>0</v>
      </c>
      <c r="AG181" s="679"/>
      <c r="AH181" s="679"/>
      <c r="AI181" s="679"/>
      <c r="AJ181" s="680">
        <f t="shared" si="81"/>
        <v>0</v>
      </c>
      <c r="AK181" s="679"/>
      <c r="AL181" s="679"/>
      <c r="AM181" s="679"/>
      <c r="AN181" s="680">
        <f t="shared" si="82"/>
        <v>0</v>
      </c>
      <c r="AO181" s="680">
        <f t="shared" si="83"/>
        <v>0</v>
      </c>
      <c r="AP181" s="679"/>
      <c r="AQ181" s="679"/>
      <c r="AR181" s="679"/>
      <c r="AS181" s="680">
        <f t="shared" si="84"/>
        <v>0</v>
      </c>
      <c r="AT181" s="679"/>
      <c r="AU181" s="679"/>
      <c r="AV181" s="679"/>
      <c r="AW181" s="680">
        <f t="shared" si="85"/>
        <v>0</v>
      </c>
      <c r="AX181" s="679"/>
      <c r="AY181" s="679"/>
      <c r="AZ181" s="679"/>
      <c r="BA181" s="680">
        <f t="shared" si="86"/>
        <v>0</v>
      </c>
      <c r="BB181" s="679"/>
      <c r="BC181" s="679"/>
      <c r="BD181" s="679"/>
      <c r="BE181" s="680">
        <f t="shared" si="87"/>
        <v>0</v>
      </c>
      <c r="BF181" s="680">
        <f t="shared" si="88"/>
        <v>0</v>
      </c>
      <c r="BG181" s="680">
        <f t="shared" si="89"/>
        <v>0</v>
      </c>
      <c r="BH181" s="680">
        <f t="shared" si="90"/>
        <v>0</v>
      </c>
      <c r="BI181" s="680">
        <f t="shared" si="91"/>
        <v>0</v>
      </c>
      <c r="BJ181" s="681"/>
    </row>
    <row r="182" spans="2:62">
      <c r="B182" s="675"/>
      <c r="C182" s="676" t="s">
        <v>973</v>
      </c>
      <c r="D182" s="677" t="s">
        <v>974</v>
      </c>
      <c r="E182" s="706">
        <f t="shared" si="105"/>
        <v>0</v>
      </c>
      <c r="F182" s="707"/>
      <c r="G182" s="680">
        <f t="shared" si="77"/>
        <v>0</v>
      </c>
      <c r="H182" s="679"/>
      <c r="I182" s="679"/>
      <c r="J182" s="679"/>
      <c r="K182" s="679"/>
      <c r="L182" s="679"/>
      <c r="M182" s="679"/>
      <c r="N182" s="679"/>
      <c r="O182" s="679"/>
      <c r="P182" s="679"/>
      <c r="Q182" s="679"/>
      <c r="R182" s="679"/>
      <c r="S182" s="679"/>
      <c r="T182" s="673">
        <f t="shared" si="92"/>
        <v>0</v>
      </c>
      <c r="U182" s="679"/>
      <c r="V182" s="679"/>
      <c r="W182" s="679"/>
      <c r="X182" s="680">
        <f t="shared" si="78"/>
        <v>0</v>
      </c>
      <c r="Y182" s="679"/>
      <c r="Z182" s="679"/>
      <c r="AA182" s="679"/>
      <c r="AB182" s="680">
        <f t="shared" si="79"/>
        <v>0</v>
      </c>
      <c r="AC182" s="679"/>
      <c r="AD182" s="679"/>
      <c r="AE182" s="679"/>
      <c r="AF182" s="680">
        <f t="shared" si="80"/>
        <v>0</v>
      </c>
      <c r="AG182" s="679"/>
      <c r="AH182" s="679"/>
      <c r="AI182" s="679"/>
      <c r="AJ182" s="680">
        <f t="shared" si="81"/>
        <v>0</v>
      </c>
      <c r="AK182" s="679"/>
      <c r="AL182" s="679"/>
      <c r="AM182" s="679"/>
      <c r="AN182" s="680">
        <f t="shared" si="82"/>
        <v>0</v>
      </c>
      <c r="AO182" s="680">
        <f t="shared" si="83"/>
        <v>0</v>
      </c>
      <c r="AP182" s="679"/>
      <c r="AQ182" s="679"/>
      <c r="AR182" s="679"/>
      <c r="AS182" s="680">
        <f t="shared" si="84"/>
        <v>0</v>
      </c>
      <c r="AT182" s="679"/>
      <c r="AU182" s="679"/>
      <c r="AV182" s="679"/>
      <c r="AW182" s="680">
        <f t="shared" si="85"/>
        <v>0</v>
      </c>
      <c r="AX182" s="679"/>
      <c r="AY182" s="679"/>
      <c r="AZ182" s="679"/>
      <c r="BA182" s="680">
        <f t="shared" si="86"/>
        <v>0</v>
      </c>
      <c r="BB182" s="679"/>
      <c r="BC182" s="679"/>
      <c r="BD182" s="679"/>
      <c r="BE182" s="680">
        <f t="shared" si="87"/>
        <v>0</v>
      </c>
      <c r="BF182" s="680">
        <f t="shared" si="88"/>
        <v>0</v>
      </c>
      <c r="BG182" s="680">
        <f t="shared" si="89"/>
        <v>0</v>
      </c>
      <c r="BH182" s="680">
        <f t="shared" si="90"/>
        <v>0</v>
      </c>
      <c r="BI182" s="680">
        <f t="shared" si="91"/>
        <v>0</v>
      </c>
      <c r="BJ182" s="681"/>
    </row>
    <row r="183" spans="2:62">
      <c r="B183" s="675"/>
      <c r="C183" s="676" t="s">
        <v>975</v>
      </c>
      <c r="D183" s="677" t="s">
        <v>976</v>
      </c>
      <c r="E183" s="706">
        <f t="shared" si="105"/>
        <v>0</v>
      </c>
      <c r="F183" s="707"/>
      <c r="G183" s="680">
        <f t="shared" si="77"/>
        <v>0</v>
      </c>
      <c r="H183" s="679"/>
      <c r="I183" s="679"/>
      <c r="J183" s="679"/>
      <c r="K183" s="679"/>
      <c r="L183" s="679"/>
      <c r="M183" s="679"/>
      <c r="N183" s="679"/>
      <c r="O183" s="679"/>
      <c r="P183" s="679"/>
      <c r="Q183" s="679"/>
      <c r="R183" s="679"/>
      <c r="S183" s="679"/>
      <c r="T183" s="673">
        <f t="shared" si="92"/>
        <v>0</v>
      </c>
      <c r="U183" s="679"/>
      <c r="V183" s="679"/>
      <c r="W183" s="679"/>
      <c r="X183" s="680">
        <f t="shared" si="78"/>
        <v>0</v>
      </c>
      <c r="Y183" s="679"/>
      <c r="Z183" s="679"/>
      <c r="AA183" s="679"/>
      <c r="AB183" s="680">
        <f t="shared" si="79"/>
        <v>0</v>
      </c>
      <c r="AC183" s="679"/>
      <c r="AD183" s="679"/>
      <c r="AE183" s="679"/>
      <c r="AF183" s="680">
        <f t="shared" si="80"/>
        <v>0</v>
      </c>
      <c r="AG183" s="679"/>
      <c r="AH183" s="679"/>
      <c r="AI183" s="679"/>
      <c r="AJ183" s="680">
        <f t="shared" si="81"/>
        <v>0</v>
      </c>
      <c r="AK183" s="679"/>
      <c r="AL183" s="679"/>
      <c r="AM183" s="679"/>
      <c r="AN183" s="680">
        <f t="shared" si="82"/>
        <v>0</v>
      </c>
      <c r="AO183" s="680">
        <f t="shared" si="83"/>
        <v>0</v>
      </c>
      <c r="AP183" s="679"/>
      <c r="AQ183" s="679"/>
      <c r="AR183" s="679"/>
      <c r="AS183" s="680">
        <f t="shared" si="84"/>
        <v>0</v>
      </c>
      <c r="AT183" s="679"/>
      <c r="AU183" s="679"/>
      <c r="AV183" s="679"/>
      <c r="AW183" s="680">
        <f t="shared" si="85"/>
        <v>0</v>
      </c>
      <c r="AX183" s="679"/>
      <c r="AY183" s="679"/>
      <c r="AZ183" s="679"/>
      <c r="BA183" s="680">
        <f t="shared" si="86"/>
        <v>0</v>
      </c>
      <c r="BB183" s="679"/>
      <c r="BC183" s="679"/>
      <c r="BD183" s="679"/>
      <c r="BE183" s="680">
        <f t="shared" si="87"/>
        <v>0</v>
      </c>
      <c r="BF183" s="680">
        <f t="shared" si="88"/>
        <v>0</v>
      </c>
      <c r="BG183" s="680">
        <f t="shared" si="89"/>
        <v>0</v>
      </c>
      <c r="BH183" s="680">
        <f t="shared" si="90"/>
        <v>0</v>
      </c>
      <c r="BI183" s="680">
        <f t="shared" si="91"/>
        <v>0</v>
      </c>
      <c r="BJ183" s="681"/>
    </row>
    <row r="184" spans="2:62">
      <c r="B184" s="675"/>
      <c r="C184" s="676" t="s">
        <v>977</v>
      </c>
      <c r="D184" s="677" t="s">
        <v>978</v>
      </c>
      <c r="E184" s="706">
        <f t="shared" si="105"/>
        <v>0</v>
      </c>
      <c r="F184" s="707"/>
      <c r="G184" s="680">
        <f t="shared" si="77"/>
        <v>0</v>
      </c>
      <c r="H184" s="679"/>
      <c r="I184" s="679"/>
      <c r="J184" s="679"/>
      <c r="K184" s="679"/>
      <c r="L184" s="679"/>
      <c r="M184" s="679"/>
      <c r="N184" s="679"/>
      <c r="O184" s="679"/>
      <c r="P184" s="679"/>
      <c r="Q184" s="679"/>
      <c r="R184" s="679"/>
      <c r="S184" s="679"/>
      <c r="T184" s="673">
        <f t="shared" si="92"/>
        <v>0</v>
      </c>
      <c r="U184" s="679"/>
      <c r="V184" s="679"/>
      <c r="W184" s="679"/>
      <c r="X184" s="680">
        <f t="shared" si="78"/>
        <v>0</v>
      </c>
      <c r="Y184" s="679"/>
      <c r="Z184" s="679"/>
      <c r="AA184" s="679"/>
      <c r="AB184" s="680">
        <f t="shared" si="79"/>
        <v>0</v>
      </c>
      <c r="AC184" s="679"/>
      <c r="AD184" s="679"/>
      <c r="AE184" s="679"/>
      <c r="AF184" s="680">
        <f t="shared" si="80"/>
        <v>0</v>
      </c>
      <c r="AG184" s="679"/>
      <c r="AH184" s="679"/>
      <c r="AI184" s="679"/>
      <c r="AJ184" s="680">
        <f t="shared" si="81"/>
        <v>0</v>
      </c>
      <c r="AK184" s="679"/>
      <c r="AL184" s="679"/>
      <c r="AM184" s="679"/>
      <c r="AN184" s="680">
        <f t="shared" si="82"/>
        <v>0</v>
      </c>
      <c r="AO184" s="680">
        <f t="shared" si="83"/>
        <v>0</v>
      </c>
      <c r="AP184" s="679"/>
      <c r="AQ184" s="679"/>
      <c r="AR184" s="679"/>
      <c r="AS184" s="680">
        <f t="shared" si="84"/>
        <v>0</v>
      </c>
      <c r="AT184" s="679"/>
      <c r="AU184" s="679"/>
      <c r="AV184" s="679"/>
      <c r="AW184" s="680">
        <f t="shared" si="85"/>
        <v>0</v>
      </c>
      <c r="AX184" s="679"/>
      <c r="AY184" s="679"/>
      <c r="AZ184" s="679"/>
      <c r="BA184" s="680">
        <f t="shared" si="86"/>
        <v>0</v>
      </c>
      <c r="BB184" s="679"/>
      <c r="BC184" s="679"/>
      <c r="BD184" s="679"/>
      <c r="BE184" s="680">
        <f t="shared" si="87"/>
        <v>0</v>
      </c>
      <c r="BF184" s="680">
        <f t="shared" si="88"/>
        <v>0</v>
      </c>
      <c r="BG184" s="680">
        <f t="shared" si="89"/>
        <v>0</v>
      </c>
      <c r="BH184" s="680">
        <f t="shared" si="90"/>
        <v>0</v>
      </c>
      <c r="BI184" s="680">
        <f t="shared" si="91"/>
        <v>0</v>
      </c>
      <c r="BJ184" s="681"/>
    </row>
    <row r="185" spans="2:62">
      <c r="B185" s="675"/>
      <c r="C185" s="676" t="s">
        <v>979</v>
      </c>
      <c r="D185" s="677" t="s">
        <v>980</v>
      </c>
      <c r="E185" s="706">
        <f t="shared" si="105"/>
        <v>0</v>
      </c>
      <c r="F185" s="707"/>
      <c r="G185" s="680">
        <f t="shared" si="77"/>
        <v>0</v>
      </c>
      <c r="H185" s="679"/>
      <c r="I185" s="679"/>
      <c r="J185" s="679"/>
      <c r="K185" s="679"/>
      <c r="L185" s="679"/>
      <c r="M185" s="679"/>
      <c r="N185" s="679"/>
      <c r="O185" s="679"/>
      <c r="P185" s="679"/>
      <c r="Q185" s="679"/>
      <c r="R185" s="679"/>
      <c r="S185" s="679"/>
      <c r="T185" s="673">
        <f t="shared" si="92"/>
        <v>0</v>
      </c>
      <c r="U185" s="679"/>
      <c r="V185" s="679"/>
      <c r="W185" s="679"/>
      <c r="X185" s="680">
        <f t="shared" si="78"/>
        <v>0</v>
      </c>
      <c r="Y185" s="679"/>
      <c r="Z185" s="679"/>
      <c r="AA185" s="679"/>
      <c r="AB185" s="680">
        <f t="shared" si="79"/>
        <v>0</v>
      </c>
      <c r="AC185" s="679"/>
      <c r="AD185" s="679"/>
      <c r="AE185" s="679"/>
      <c r="AF185" s="680">
        <f t="shared" si="80"/>
        <v>0</v>
      </c>
      <c r="AG185" s="679"/>
      <c r="AH185" s="679"/>
      <c r="AI185" s="679"/>
      <c r="AJ185" s="680">
        <f t="shared" si="81"/>
        <v>0</v>
      </c>
      <c r="AK185" s="679"/>
      <c r="AL185" s="679"/>
      <c r="AM185" s="679"/>
      <c r="AN185" s="680">
        <f t="shared" si="82"/>
        <v>0</v>
      </c>
      <c r="AO185" s="680">
        <f t="shared" si="83"/>
        <v>0</v>
      </c>
      <c r="AP185" s="679"/>
      <c r="AQ185" s="679"/>
      <c r="AR185" s="679"/>
      <c r="AS185" s="680">
        <f t="shared" si="84"/>
        <v>0</v>
      </c>
      <c r="AT185" s="679"/>
      <c r="AU185" s="679"/>
      <c r="AV185" s="679"/>
      <c r="AW185" s="680">
        <f t="shared" si="85"/>
        <v>0</v>
      </c>
      <c r="AX185" s="679"/>
      <c r="AY185" s="679"/>
      <c r="AZ185" s="679"/>
      <c r="BA185" s="680">
        <f t="shared" si="86"/>
        <v>0</v>
      </c>
      <c r="BB185" s="679"/>
      <c r="BC185" s="679"/>
      <c r="BD185" s="679"/>
      <c r="BE185" s="680">
        <f t="shared" si="87"/>
        <v>0</v>
      </c>
      <c r="BF185" s="680">
        <f t="shared" si="88"/>
        <v>0</v>
      </c>
      <c r="BG185" s="680">
        <f t="shared" si="89"/>
        <v>0</v>
      </c>
      <c r="BH185" s="680">
        <f t="shared" si="90"/>
        <v>0</v>
      </c>
      <c r="BI185" s="680">
        <f t="shared" si="91"/>
        <v>0</v>
      </c>
      <c r="BJ185" s="681"/>
    </row>
    <row r="186" spans="2:62">
      <c r="B186" s="675"/>
      <c r="C186" s="676" t="s">
        <v>981</v>
      </c>
      <c r="D186" s="677" t="s">
        <v>982</v>
      </c>
      <c r="E186" s="706">
        <f t="shared" si="105"/>
        <v>0</v>
      </c>
      <c r="F186" s="707"/>
      <c r="G186" s="680">
        <f t="shared" si="77"/>
        <v>0</v>
      </c>
      <c r="H186" s="679"/>
      <c r="I186" s="679"/>
      <c r="J186" s="679"/>
      <c r="K186" s="679"/>
      <c r="L186" s="679"/>
      <c r="M186" s="679"/>
      <c r="N186" s="679"/>
      <c r="O186" s="679"/>
      <c r="P186" s="679"/>
      <c r="Q186" s="679"/>
      <c r="R186" s="679"/>
      <c r="S186" s="679"/>
      <c r="T186" s="673">
        <f t="shared" si="92"/>
        <v>0</v>
      </c>
      <c r="U186" s="679"/>
      <c r="V186" s="679"/>
      <c r="W186" s="679"/>
      <c r="X186" s="680">
        <f t="shared" si="78"/>
        <v>0</v>
      </c>
      <c r="Y186" s="679"/>
      <c r="Z186" s="679"/>
      <c r="AA186" s="679"/>
      <c r="AB186" s="680">
        <f t="shared" si="79"/>
        <v>0</v>
      </c>
      <c r="AC186" s="679"/>
      <c r="AD186" s="679"/>
      <c r="AE186" s="679"/>
      <c r="AF186" s="680">
        <f t="shared" si="80"/>
        <v>0</v>
      </c>
      <c r="AG186" s="679"/>
      <c r="AH186" s="679"/>
      <c r="AI186" s="679"/>
      <c r="AJ186" s="680">
        <f t="shared" si="81"/>
        <v>0</v>
      </c>
      <c r="AK186" s="679"/>
      <c r="AL186" s="679"/>
      <c r="AM186" s="679"/>
      <c r="AN186" s="680">
        <f t="shared" si="82"/>
        <v>0</v>
      </c>
      <c r="AO186" s="680">
        <f t="shared" si="83"/>
        <v>0</v>
      </c>
      <c r="AP186" s="679"/>
      <c r="AQ186" s="679"/>
      <c r="AR186" s="679"/>
      <c r="AS186" s="680">
        <f t="shared" si="84"/>
        <v>0</v>
      </c>
      <c r="AT186" s="679"/>
      <c r="AU186" s="679"/>
      <c r="AV186" s="679"/>
      <c r="AW186" s="680">
        <f t="shared" si="85"/>
        <v>0</v>
      </c>
      <c r="AX186" s="679"/>
      <c r="AY186" s="679"/>
      <c r="AZ186" s="679"/>
      <c r="BA186" s="680">
        <f t="shared" si="86"/>
        <v>0</v>
      </c>
      <c r="BB186" s="679"/>
      <c r="BC186" s="679"/>
      <c r="BD186" s="679"/>
      <c r="BE186" s="680">
        <f t="shared" si="87"/>
        <v>0</v>
      </c>
      <c r="BF186" s="680">
        <f t="shared" si="88"/>
        <v>0</v>
      </c>
      <c r="BG186" s="680">
        <f t="shared" si="89"/>
        <v>0</v>
      </c>
      <c r="BH186" s="680">
        <f t="shared" si="90"/>
        <v>0</v>
      </c>
      <c r="BI186" s="680">
        <f t="shared" si="91"/>
        <v>0</v>
      </c>
      <c r="BJ186" s="681"/>
    </row>
    <row r="187" spans="2:62">
      <c r="B187" s="675"/>
      <c r="C187" s="676" t="s">
        <v>983</v>
      </c>
      <c r="D187" s="677" t="s">
        <v>984</v>
      </c>
      <c r="E187" s="706">
        <f t="shared" si="105"/>
        <v>0</v>
      </c>
      <c r="F187" s="707"/>
      <c r="G187" s="680">
        <f t="shared" si="77"/>
        <v>0</v>
      </c>
      <c r="H187" s="679"/>
      <c r="I187" s="679"/>
      <c r="J187" s="679"/>
      <c r="K187" s="679"/>
      <c r="L187" s="679"/>
      <c r="M187" s="679"/>
      <c r="N187" s="679"/>
      <c r="O187" s="679"/>
      <c r="P187" s="679"/>
      <c r="Q187" s="679"/>
      <c r="R187" s="679"/>
      <c r="S187" s="679"/>
      <c r="T187" s="673">
        <f t="shared" si="92"/>
        <v>0</v>
      </c>
      <c r="U187" s="679"/>
      <c r="V187" s="679"/>
      <c r="W187" s="679"/>
      <c r="X187" s="680">
        <f t="shared" si="78"/>
        <v>0</v>
      </c>
      <c r="Y187" s="679"/>
      <c r="Z187" s="679"/>
      <c r="AA187" s="679"/>
      <c r="AB187" s="680">
        <f t="shared" si="79"/>
        <v>0</v>
      </c>
      <c r="AC187" s="679"/>
      <c r="AD187" s="679"/>
      <c r="AE187" s="679"/>
      <c r="AF187" s="680">
        <f t="shared" si="80"/>
        <v>0</v>
      </c>
      <c r="AG187" s="679"/>
      <c r="AH187" s="679"/>
      <c r="AI187" s="679"/>
      <c r="AJ187" s="680">
        <f t="shared" si="81"/>
        <v>0</v>
      </c>
      <c r="AK187" s="679"/>
      <c r="AL187" s="679"/>
      <c r="AM187" s="679"/>
      <c r="AN187" s="680">
        <f t="shared" si="82"/>
        <v>0</v>
      </c>
      <c r="AO187" s="680">
        <f t="shared" si="83"/>
        <v>0</v>
      </c>
      <c r="AP187" s="679"/>
      <c r="AQ187" s="679"/>
      <c r="AR187" s="679"/>
      <c r="AS187" s="680">
        <f t="shared" si="84"/>
        <v>0</v>
      </c>
      <c r="AT187" s="679"/>
      <c r="AU187" s="679"/>
      <c r="AV187" s="679"/>
      <c r="AW187" s="680">
        <f t="shared" si="85"/>
        <v>0</v>
      </c>
      <c r="AX187" s="679"/>
      <c r="AY187" s="679"/>
      <c r="AZ187" s="679"/>
      <c r="BA187" s="680">
        <f t="shared" si="86"/>
        <v>0</v>
      </c>
      <c r="BB187" s="679"/>
      <c r="BC187" s="679"/>
      <c r="BD187" s="679"/>
      <c r="BE187" s="680">
        <f t="shared" si="87"/>
        <v>0</v>
      </c>
      <c r="BF187" s="680">
        <f t="shared" si="88"/>
        <v>0</v>
      </c>
      <c r="BG187" s="680">
        <f t="shared" si="89"/>
        <v>0</v>
      </c>
      <c r="BH187" s="680">
        <f t="shared" si="90"/>
        <v>0</v>
      </c>
      <c r="BI187" s="680">
        <f t="shared" si="91"/>
        <v>0</v>
      </c>
      <c r="BJ187" s="681"/>
    </row>
    <row r="188" spans="2:62">
      <c r="B188" s="675"/>
      <c r="C188" s="676" t="s">
        <v>985</v>
      </c>
      <c r="D188" s="677" t="s">
        <v>986</v>
      </c>
      <c r="E188" s="706">
        <f t="shared" si="105"/>
        <v>0</v>
      </c>
      <c r="F188" s="707"/>
      <c r="G188" s="680">
        <f t="shared" si="77"/>
        <v>0</v>
      </c>
      <c r="H188" s="679"/>
      <c r="I188" s="679"/>
      <c r="J188" s="679"/>
      <c r="K188" s="679"/>
      <c r="L188" s="679"/>
      <c r="M188" s="679"/>
      <c r="N188" s="679"/>
      <c r="O188" s="679"/>
      <c r="P188" s="679"/>
      <c r="Q188" s="679"/>
      <c r="R188" s="679"/>
      <c r="S188" s="679"/>
      <c r="T188" s="673">
        <f t="shared" si="92"/>
        <v>0</v>
      </c>
      <c r="U188" s="679"/>
      <c r="V188" s="679"/>
      <c r="W188" s="679"/>
      <c r="X188" s="680">
        <f t="shared" si="78"/>
        <v>0</v>
      </c>
      <c r="Y188" s="679"/>
      <c r="Z188" s="679"/>
      <c r="AA188" s="679"/>
      <c r="AB188" s="680">
        <f t="shared" si="79"/>
        <v>0</v>
      </c>
      <c r="AC188" s="679"/>
      <c r="AD188" s="679"/>
      <c r="AE188" s="679"/>
      <c r="AF188" s="680">
        <f t="shared" si="80"/>
        <v>0</v>
      </c>
      <c r="AG188" s="679"/>
      <c r="AH188" s="679"/>
      <c r="AI188" s="679"/>
      <c r="AJ188" s="680">
        <f t="shared" si="81"/>
        <v>0</v>
      </c>
      <c r="AK188" s="679"/>
      <c r="AL188" s="679"/>
      <c r="AM188" s="679"/>
      <c r="AN188" s="680">
        <f t="shared" si="82"/>
        <v>0</v>
      </c>
      <c r="AO188" s="680">
        <f t="shared" si="83"/>
        <v>0</v>
      </c>
      <c r="AP188" s="679"/>
      <c r="AQ188" s="679"/>
      <c r="AR188" s="679"/>
      <c r="AS188" s="680">
        <f t="shared" si="84"/>
        <v>0</v>
      </c>
      <c r="AT188" s="679"/>
      <c r="AU188" s="679"/>
      <c r="AV188" s="679"/>
      <c r="AW188" s="680">
        <f t="shared" si="85"/>
        <v>0</v>
      </c>
      <c r="AX188" s="679"/>
      <c r="AY188" s="679"/>
      <c r="AZ188" s="679"/>
      <c r="BA188" s="680">
        <f t="shared" si="86"/>
        <v>0</v>
      </c>
      <c r="BB188" s="679"/>
      <c r="BC188" s="679"/>
      <c r="BD188" s="679"/>
      <c r="BE188" s="680">
        <f t="shared" si="87"/>
        <v>0</v>
      </c>
      <c r="BF188" s="680">
        <f t="shared" si="88"/>
        <v>0</v>
      </c>
      <c r="BG188" s="680">
        <f t="shared" si="89"/>
        <v>0</v>
      </c>
      <c r="BH188" s="680">
        <f t="shared" si="90"/>
        <v>0</v>
      </c>
      <c r="BI188" s="680">
        <f t="shared" si="91"/>
        <v>0</v>
      </c>
      <c r="BJ188" s="681"/>
    </row>
    <row r="189" spans="2:62">
      <c r="B189" s="675"/>
      <c r="C189" s="676" t="s">
        <v>420</v>
      </c>
      <c r="D189" s="677" t="s">
        <v>987</v>
      </c>
      <c r="E189" s="706">
        <f t="shared" si="105"/>
        <v>0</v>
      </c>
      <c r="F189" s="707"/>
      <c r="G189" s="680">
        <f t="shared" si="77"/>
        <v>0</v>
      </c>
      <c r="H189" s="679"/>
      <c r="I189" s="679"/>
      <c r="J189" s="679"/>
      <c r="K189" s="679"/>
      <c r="L189" s="679"/>
      <c r="M189" s="679"/>
      <c r="N189" s="679"/>
      <c r="O189" s="679"/>
      <c r="P189" s="679"/>
      <c r="Q189" s="679"/>
      <c r="R189" s="679"/>
      <c r="S189" s="679"/>
      <c r="T189" s="673">
        <f t="shared" si="92"/>
        <v>0</v>
      </c>
      <c r="U189" s="679"/>
      <c r="V189" s="679"/>
      <c r="W189" s="679"/>
      <c r="X189" s="680">
        <f t="shared" si="78"/>
        <v>0</v>
      </c>
      <c r="Y189" s="679"/>
      <c r="Z189" s="679"/>
      <c r="AA189" s="679"/>
      <c r="AB189" s="680">
        <f t="shared" si="79"/>
        <v>0</v>
      </c>
      <c r="AC189" s="679"/>
      <c r="AD189" s="679"/>
      <c r="AE189" s="679"/>
      <c r="AF189" s="680">
        <f t="shared" si="80"/>
        <v>0</v>
      </c>
      <c r="AG189" s="679"/>
      <c r="AH189" s="679"/>
      <c r="AI189" s="679"/>
      <c r="AJ189" s="680">
        <f t="shared" si="81"/>
        <v>0</v>
      </c>
      <c r="AK189" s="679"/>
      <c r="AL189" s="679"/>
      <c r="AM189" s="679"/>
      <c r="AN189" s="680">
        <f t="shared" si="82"/>
        <v>0</v>
      </c>
      <c r="AO189" s="680">
        <f t="shared" si="83"/>
        <v>0</v>
      </c>
      <c r="AP189" s="679"/>
      <c r="AQ189" s="679"/>
      <c r="AR189" s="679"/>
      <c r="AS189" s="680">
        <f t="shared" si="84"/>
        <v>0</v>
      </c>
      <c r="AT189" s="679"/>
      <c r="AU189" s="679"/>
      <c r="AV189" s="679"/>
      <c r="AW189" s="680">
        <f t="shared" si="85"/>
        <v>0</v>
      </c>
      <c r="AX189" s="679"/>
      <c r="AY189" s="679"/>
      <c r="AZ189" s="679"/>
      <c r="BA189" s="680">
        <f t="shared" si="86"/>
        <v>0</v>
      </c>
      <c r="BB189" s="679"/>
      <c r="BC189" s="679"/>
      <c r="BD189" s="679"/>
      <c r="BE189" s="680">
        <f t="shared" si="87"/>
        <v>0</v>
      </c>
      <c r="BF189" s="680">
        <f t="shared" si="88"/>
        <v>0</v>
      </c>
      <c r="BG189" s="680">
        <f t="shared" si="89"/>
        <v>0</v>
      </c>
      <c r="BH189" s="680">
        <f t="shared" si="90"/>
        <v>0</v>
      </c>
      <c r="BI189" s="680">
        <f t="shared" si="91"/>
        <v>0</v>
      </c>
      <c r="BJ189" s="681"/>
    </row>
    <row r="190" spans="2:62">
      <c r="B190" s="685" t="s">
        <v>988</v>
      </c>
      <c r="C190" s="676"/>
      <c r="D190" s="677"/>
      <c r="E190" s="706"/>
      <c r="F190" s="707"/>
      <c r="G190" s="680">
        <f t="shared" si="77"/>
        <v>0</v>
      </c>
      <c r="H190" s="679"/>
      <c r="I190" s="679"/>
      <c r="J190" s="679"/>
      <c r="K190" s="679"/>
      <c r="L190" s="679"/>
      <c r="M190" s="679"/>
      <c r="N190" s="679"/>
      <c r="O190" s="679"/>
      <c r="P190" s="679"/>
      <c r="Q190" s="679"/>
      <c r="R190" s="679"/>
      <c r="S190" s="679"/>
      <c r="T190" s="673">
        <f t="shared" si="92"/>
        <v>0</v>
      </c>
      <c r="U190" s="679"/>
      <c r="V190" s="679"/>
      <c r="W190" s="679"/>
      <c r="X190" s="680">
        <f t="shared" si="78"/>
        <v>0</v>
      </c>
      <c r="Y190" s="679"/>
      <c r="Z190" s="679"/>
      <c r="AA190" s="679"/>
      <c r="AB190" s="680">
        <f t="shared" si="79"/>
        <v>0</v>
      </c>
      <c r="AC190" s="679"/>
      <c r="AD190" s="679"/>
      <c r="AE190" s="679"/>
      <c r="AF190" s="680">
        <f t="shared" si="80"/>
        <v>0</v>
      </c>
      <c r="AG190" s="679"/>
      <c r="AH190" s="679"/>
      <c r="AI190" s="679"/>
      <c r="AJ190" s="680">
        <f t="shared" si="81"/>
        <v>0</v>
      </c>
      <c r="AK190" s="679"/>
      <c r="AL190" s="679"/>
      <c r="AM190" s="679"/>
      <c r="AN190" s="680">
        <f t="shared" si="82"/>
        <v>0</v>
      </c>
      <c r="AO190" s="680">
        <f t="shared" si="83"/>
        <v>0</v>
      </c>
      <c r="AP190" s="679"/>
      <c r="AQ190" s="679"/>
      <c r="AR190" s="679"/>
      <c r="AS190" s="680">
        <f t="shared" si="84"/>
        <v>0</v>
      </c>
      <c r="AT190" s="679"/>
      <c r="AU190" s="679"/>
      <c r="AV190" s="679"/>
      <c r="AW190" s="680">
        <f t="shared" si="85"/>
        <v>0</v>
      </c>
      <c r="AX190" s="679"/>
      <c r="AY190" s="679"/>
      <c r="AZ190" s="679"/>
      <c r="BA190" s="680">
        <f t="shared" si="86"/>
        <v>0</v>
      </c>
      <c r="BB190" s="679"/>
      <c r="BC190" s="679"/>
      <c r="BD190" s="679"/>
      <c r="BE190" s="680">
        <f t="shared" si="87"/>
        <v>0</v>
      </c>
      <c r="BF190" s="680">
        <f t="shared" si="88"/>
        <v>0</v>
      </c>
      <c r="BG190" s="680">
        <f t="shared" si="89"/>
        <v>0</v>
      </c>
      <c r="BH190" s="680">
        <f t="shared" si="90"/>
        <v>0</v>
      </c>
      <c r="BI190" s="680">
        <f t="shared" si="91"/>
        <v>0</v>
      </c>
      <c r="BJ190" s="681"/>
    </row>
    <row r="191" spans="2:62">
      <c r="B191" s="675"/>
      <c r="C191" s="676" t="s">
        <v>989</v>
      </c>
      <c r="D191" s="677" t="s">
        <v>990</v>
      </c>
      <c r="E191" s="706">
        <f t="shared" ref="E191" si="106">T191</f>
        <v>0</v>
      </c>
      <c r="F191" s="707"/>
      <c r="G191" s="680">
        <f t="shared" si="77"/>
        <v>0</v>
      </c>
      <c r="H191" s="679"/>
      <c r="I191" s="679"/>
      <c r="J191" s="679"/>
      <c r="K191" s="679"/>
      <c r="L191" s="679"/>
      <c r="M191" s="679"/>
      <c r="N191" s="679"/>
      <c r="O191" s="679"/>
      <c r="P191" s="679"/>
      <c r="Q191" s="679"/>
      <c r="R191" s="679"/>
      <c r="S191" s="679"/>
      <c r="T191" s="673">
        <f t="shared" si="92"/>
        <v>0</v>
      </c>
      <c r="U191" s="679"/>
      <c r="V191" s="679"/>
      <c r="W191" s="679"/>
      <c r="X191" s="680">
        <f t="shared" si="78"/>
        <v>0</v>
      </c>
      <c r="Y191" s="679"/>
      <c r="Z191" s="679"/>
      <c r="AA191" s="679"/>
      <c r="AB191" s="680">
        <f t="shared" si="79"/>
        <v>0</v>
      </c>
      <c r="AC191" s="679"/>
      <c r="AD191" s="679"/>
      <c r="AE191" s="679"/>
      <c r="AF191" s="680">
        <f t="shared" si="80"/>
        <v>0</v>
      </c>
      <c r="AG191" s="679"/>
      <c r="AH191" s="679"/>
      <c r="AI191" s="679"/>
      <c r="AJ191" s="680">
        <f t="shared" si="81"/>
        <v>0</v>
      </c>
      <c r="AK191" s="679"/>
      <c r="AL191" s="679"/>
      <c r="AM191" s="679"/>
      <c r="AN191" s="680">
        <f t="shared" si="82"/>
        <v>0</v>
      </c>
      <c r="AO191" s="680">
        <f t="shared" si="83"/>
        <v>0</v>
      </c>
      <c r="AP191" s="679"/>
      <c r="AQ191" s="679"/>
      <c r="AR191" s="679"/>
      <c r="AS191" s="680">
        <f t="shared" si="84"/>
        <v>0</v>
      </c>
      <c r="AT191" s="679"/>
      <c r="AU191" s="679"/>
      <c r="AV191" s="679"/>
      <c r="AW191" s="680">
        <f t="shared" si="85"/>
        <v>0</v>
      </c>
      <c r="AX191" s="679"/>
      <c r="AY191" s="679"/>
      <c r="AZ191" s="679"/>
      <c r="BA191" s="680">
        <f t="shared" si="86"/>
        <v>0</v>
      </c>
      <c r="BB191" s="679"/>
      <c r="BC191" s="679"/>
      <c r="BD191" s="679"/>
      <c r="BE191" s="680">
        <f t="shared" si="87"/>
        <v>0</v>
      </c>
      <c r="BF191" s="680">
        <f t="shared" si="88"/>
        <v>0</v>
      </c>
      <c r="BG191" s="680">
        <f t="shared" si="89"/>
        <v>0</v>
      </c>
      <c r="BH191" s="680">
        <f t="shared" si="90"/>
        <v>0</v>
      </c>
      <c r="BI191" s="680">
        <f t="shared" si="91"/>
        <v>0</v>
      </c>
      <c r="BJ191" s="681"/>
    </row>
    <row r="192" spans="2:62">
      <c r="B192" s="685" t="s">
        <v>991</v>
      </c>
      <c r="C192" s="676"/>
      <c r="D192" s="677"/>
      <c r="E192" s="706"/>
      <c r="F192" s="707"/>
      <c r="G192" s="680">
        <f t="shared" si="77"/>
        <v>0</v>
      </c>
      <c r="H192" s="679"/>
      <c r="I192" s="679"/>
      <c r="J192" s="679"/>
      <c r="K192" s="679"/>
      <c r="L192" s="679"/>
      <c r="M192" s="679"/>
      <c r="N192" s="679"/>
      <c r="O192" s="679"/>
      <c r="P192" s="679"/>
      <c r="Q192" s="679"/>
      <c r="R192" s="679"/>
      <c r="S192" s="679"/>
      <c r="T192" s="673">
        <f t="shared" si="92"/>
        <v>0</v>
      </c>
      <c r="U192" s="679"/>
      <c r="V192" s="679"/>
      <c r="W192" s="679"/>
      <c r="X192" s="680">
        <f t="shared" si="78"/>
        <v>0</v>
      </c>
      <c r="Y192" s="679"/>
      <c r="Z192" s="679"/>
      <c r="AA192" s="679"/>
      <c r="AB192" s="680">
        <f t="shared" si="79"/>
        <v>0</v>
      </c>
      <c r="AC192" s="679"/>
      <c r="AD192" s="679"/>
      <c r="AE192" s="679"/>
      <c r="AF192" s="680">
        <f t="shared" si="80"/>
        <v>0</v>
      </c>
      <c r="AG192" s="679"/>
      <c r="AH192" s="679"/>
      <c r="AI192" s="679"/>
      <c r="AJ192" s="680">
        <f t="shared" si="81"/>
        <v>0</v>
      </c>
      <c r="AK192" s="679"/>
      <c r="AL192" s="679"/>
      <c r="AM192" s="679"/>
      <c r="AN192" s="680">
        <f t="shared" si="82"/>
        <v>0</v>
      </c>
      <c r="AO192" s="680">
        <f t="shared" si="83"/>
        <v>0</v>
      </c>
      <c r="AP192" s="679"/>
      <c r="AQ192" s="679"/>
      <c r="AR192" s="679"/>
      <c r="AS192" s="680">
        <f t="shared" si="84"/>
        <v>0</v>
      </c>
      <c r="AT192" s="679"/>
      <c r="AU192" s="679"/>
      <c r="AV192" s="679"/>
      <c r="AW192" s="680">
        <f t="shared" si="85"/>
        <v>0</v>
      </c>
      <c r="AX192" s="679"/>
      <c r="AY192" s="679"/>
      <c r="AZ192" s="679"/>
      <c r="BA192" s="680">
        <f t="shared" si="86"/>
        <v>0</v>
      </c>
      <c r="BB192" s="679"/>
      <c r="BC192" s="679"/>
      <c r="BD192" s="679"/>
      <c r="BE192" s="680">
        <f t="shared" si="87"/>
        <v>0</v>
      </c>
      <c r="BF192" s="680">
        <f t="shared" si="88"/>
        <v>0</v>
      </c>
      <c r="BG192" s="680">
        <f t="shared" si="89"/>
        <v>0</v>
      </c>
      <c r="BH192" s="680">
        <f t="shared" si="90"/>
        <v>0</v>
      </c>
      <c r="BI192" s="680">
        <f t="shared" si="91"/>
        <v>0</v>
      </c>
      <c r="BJ192" s="681"/>
    </row>
    <row r="193" spans="2:62">
      <c r="B193" s="675"/>
      <c r="C193" s="676" t="s">
        <v>992</v>
      </c>
      <c r="D193" s="677" t="s">
        <v>993</v>
      </c>
      <c r="E193" s="706">
        <f t="shared" ref="E193" si="107">T193</f>
        <v>0</v>
      </c>
      <c r="F193" s="707"/>
      <c r="G193" s="680">
        <f t="shared" si="77"/>
        <v>0</v>
      </c>
      <c r="H193" s="679"/>
      <c r="I193" s="679"/>
      <c r="J193" s="679"/>
      <c r="K193" s="679"/>
      <c r="L193" s="679"/>
      <c r="M193" s="679"/>
      <c r="N193" s="679"/>
      <c r="O193" s="679"/>
      <c r="P193" s="679"/>
      <c r="Q193" s="679"/>
      <c r="R193" s="679"/>
      <c r="S193" s="679"/>
      <c r="T193" s="673">
        <f t="shared" si="92"/>
        <v>0</v>
      </c>
      <c r="U193" s="679"/>
      <c r="V193" s="679"/>
      <c r="W193" s="679"/>
      <c r="X193" s="680">
        <f t="shared" si="78"/>
        <v>0</v>
      </c>
      <c r="Y193" s="679"/>
      <c r="Z193" s="679"/>
      <c r="AA193" s="679"/>
      <c r="AB193" s="680">
        <f t="shared" si="79"/>
        <v>0</v>
      </c>
      <c r="AC193" s="679"/>
      <c r="AD193" s="679"/>
      <c r="AE193" s="679"/>
      <c r="AF193" s="680">
        <f t="shared" si="80"/>
        <v>0</v>
      </c>
      <c r="AG193" s="679"/>
      <c r="AH193" s="679"/>
      <c r="AI193" s="679"/>
      <c r="AJ193" s="680">
        <f t="shared" si="81"/>
        <v>0</v>
      </c>
      <c r="AK193" s="679"/>
      <c r="AL193" s="679"/>
      <c r="AM193" s="679"/>
      <c r="AN193" s="680">
        <f t="shared" si="82"/>
        <v>0</v>
      </c>
      <c r="AO193" s="680">
        <f t="shared" si="83"/>
        <v>0</v>
      </c>
      <c r="AP193" s="679"/>
      <c r="AQ193" s="679"/>
      <c r="AR193" s="679"/>
      <c r="AS193" s="680">
        <f t="shared" si="84"/>
        <v>0</v>
      </c>
      <c r="AT193" s="679"/>
      <c r="AU193" s="679"/>
      <c r="AV193" s="679"/>
      <c r="AW193" s="680">
        <f t="shared" si="85"/>
        <v>0</v>
      </c>
      <c r="AX193" s="679"/>
      <c r="AY193" s="679"/>
      <c r="AZ193" s="679"/>
      <c r="BA193" s="680">
        <f t="shared" si="86"/>
        <v>0</v>
      </c>
      <c r="BB193" s="679"/>
      <c r="BC193" s="679"/>
      <c r="BD193" s="679"/>
      <c r="BE193" s="680">
        <f t="shared" si="87"/>
        <v>0</v>
      </c>
      <c r="BF193" s="680">
        <f t="shared" si="88"/>
        <v>0</v>
      </c>
      <c r="BG193" s="680">
        <f t="shared" si="89"/>
        <v>0</v>
      </c>
      <c r="BH193" s="680">
        <f t="shared" si="90"/>
        <v>0</v>
      </c>
      <c r="BI193" s="680">
        <f t="shared" si="91"/>
        <v>0</v>
      </c>
      <c r="BJ193" s="681"/>
    </row>
    <row r="194" spans="2:62">
      <c r="B194" s="685" t="s">
        <v>462</v>
      </c>
      <c r="C194" s="676"/>
      <c r="D194" s="677"/>
      <c r="E194" s="706"/>
      <c r="F194" s="707"/>
      <c r="G194" s="680">
        <f t="shared" si="77"/>
        <v>0</v>
      </c>
      <c r="H194" s="679"/>
      <c r="I194" s="679"/>
      <c r="J194" s="679"/>
      <c r="K194" s="679"/>
      <c r="L194" s="679"/>
      <c r="M194" s="679"/>
      <c r="N194" s="679"/>
      <c r="O194" s="679"/>
      <c r="P194" s="679"/>
      <c r="Q194" s="679"/>
      <c r="R194" s="679"/>
      <c r="S194" s="679"/>
      <c r="T194" s="673">
        <f t="shared" si="92"/>
        <v>0</v>
      </c>
      <c r="U194" s="679"/>
      <c r="V194" s="679"/>
      <c r="W194" s="679"/>
      <c r="X194" s="680">
        <f t="shared" si="78"/>
        <v>0</v>
      </c>
      <c r="Y194" s="679"/>
      <c r="Z194" s="679"/>
      <c r="AA194" s="679"/>
      <c r="AB194" s="680">
        <f t="shared" si="79"/>
        <v>0</v>
      </c>
      <c r="AC194" s="679"/>
      <c r="AD194" s="679"/>
      <c r="AE194" s="679"/>
      <c r="AF194" s="680">
        <f t="shared" si="80"/>
        <v>0</v>
      </c>
      <c r="AG194" s="679"/>
      <c r="AH194" s="679"/>
      <c r="AI194" s="679"/>
      <c r="AJ194" s="680">
        <f t="shared" si="81"/>
        <v>0</v>
      </c>
      <c r="AK194" s="679"/>
      <c r="AL194" s="679"/>
      <c r="AM194" s="679"/>
      <c r="AN194" s="680">
        <f t="shared" si="82"/>
        <v>0</v>
      </c>
      <c r="AO194" s="680">
        <f t="shared" si="83"/>
        <v>0</v>
      </c>
      <c r="AP194" s="679"/>
      <c r="AQ194" s="679"/>
      <c r="AR194" s="679"/>
      <c r="AS194" s="680">
        <f t="shared" si="84"/>
        <v>0</v>
      </c>
      <c r="AT194" s="679"/>
      <c r="AU194" s="679"/>
      <c r="AV194" s="679"/>
      <c r="AW194" s="680">
        <f t="shared" si="85"/>
        <v>0</v>
      </c>
      <c r="AX194" s="679"/>
      <c r="AY194" s="679"/>
      <c r="AZ194" s="679"/>
      <c r="BA194" s="680">
        <f t="shared" si="86"/>
        <v>0</v>
      </c>
      <c r="BB194" s="679"/>
      <c r="BC194" s="679"/>
      <c r="BD194" s="679"/>
      <c r="BE194" s="680">
        <f t="shared" si="87"/>
        <v>0</v>
      </c>
      <c r="BF194" s="680">
        <f t="shared" si="88"/>
        <v>0</v>
      </c>
      <c r="BG194" s="680">
        <f t="shared" si="89"/>
        <v>0</v>
      </c>
      <c r="BH194" s="680">
        <f t="shared" si="90"/>
        <v>0</v>
      </c>
      <c r="BI194" s="680">
        <f t="shared" si="91"/>
        <v>0</v>
      </c>
      <c r="BJ194" s="681"/>
    </row>
    <row r="195" spans="2:62">
      <c r="B195" s="675"/>
      <c r="C195" s="676" t="s">
        <v>994</v>
      </c>
      <c r="D195" s="677" t="s">
        <v>995</v>
      </c>
      <c r="E195" s="706">
        <f t="shared" ref="E195:E197" si="108">T195</f>
        <v>0</v>
      </c>
      <c r="F195" s="707"/>
      <c r="G195" s="680">
        <f t="shared" si="77"/>
        <v>0</v>
      </c>
      <c r="H195" s="679"/>
      <c r="I195" s="679"/>
      <c r="J195" s="679"/>
      <c r="K195" s="679"/>
      <c r="L195" s="679"/>
      <c r="M195" s="679"/>
      <c r="N195" s="679"/>
      <c r="O195" s="679"/>
      <c r="P195" s="679"/>
      <c r="Q195" s="679"/>
      <c r="R195" s="679"/>
      <c r="S195" s="679"/>
      <c r="T195" s="673">
        <f t="shared" si="92"/>
        <v>0</v>
      </c>
      <c r="U195" s="679"/>
      <c r="V195" s="679"/>
      <c r="W195" s="679"/>
      <c r="X195" s="680">
        <f t="shared" si="78"/>
        <v>0</v>
      </c>
      <c r="Y195" s="679"/>
      <c r="Z195" s="679"/>
      <c r="AA195" s="679"/>
      <c r="AB195" s="680">
        <f t="shared" si="79"/>
        <v>0</v>
      </c>
      <c r="AC195" s="679"/>
      <c r="AD195" s="679"/>
      <c r="AE195" s="679"/>
      <c r="AF195" s="680">
        <f t="shared" si="80"/>
        <v>0</v>
      </c>
      <c r="AG195" s="679"/>
      <c r="AH195" s="679"/>
      <c r="AI195" s="679"/>
      <c r="AJ195" s="680">
        <f t="shared" si="81"/>
        <v>0</v>
      </c>
      <c r="AK195" s="679"/>
      <c r="AL195" s="679"/>
      <c r="AM195" s="679"/>
      <c r="AN195" s="680">
        <f t="shared" si="82"/>
        <v>0</v>
      </c>
      <c r="AO195" s="680">
        <f t="shared" si="83"/>
        <v>0</v>
      </c>
      <c r="AP195" s="679"/>
      <c r="AQ195" s="679"/>
      <c r="AR195" s="679"/>
      <c r="AS195" s="680">
        <f t="shared" si="84"/>
        <v>0</v>
      </c>
      <c r="AT195" s="679"/>
      <c r="AU195" s="679"/>
      <c r="AV195" s="679"/>
      <c r="AW195" s="680">
        <f t="shared" si="85"/>
        <v>0</v>
      </c>
      <c r="AX195" s="679"/>
      <c r="AY195" s="679"/>
      <c r="AZ195" s="679"/>
      <c r="BA195" s="680">
        <f t="shared" si="86"/>
        <v>0</v>
      </c>
      <c r="BB195" s="679"/>
      <c r="BC195" s="679"/>
      <c r="BD195" s="679"/>
      <c r="BE195" s="680">
        <f t="shared" si="87"/>
        <v>0</v>
      </c>
      <c r="BF195" s="680">
        <f t="shared" si="88"/>
        <v>0</v>
      </c>
      <c r="BG195" s="680">
        <f t="shared" si="89"/>
        <v>0</v>
      </c>
      <c r="BH195" s="680">
        <f t="shared" si="90"/>
        <v>0</v>
      </c>
      <c r="BI195" s="680">
        <f t="shared" si="91"/>
        <v>0</v>
      </c>
      <c r="BJ195" s="681"/>
    </row>
    <row r="196" spans="2:62">
      <c r="B196" s="675"/>
      <c r="C196" s="676" t="s">
        <v>468</v>
      </c>
      <c r="D196" s="677" t="s">
        <v>996</v>
      </c>
      <c r="E196" s="706">
        <f t="shared" si="108"/>
        <v>0</v>
      </c>
      <c r="F196" s="707"/>
      <c r="G196" s="680">
        <f t="shared" si="77"/>
        <v>0</v>
      </c>
      <c r="H196" s="679"/>
      <c r="I196" s="679"/>
      <c r="J196" s="679"/>
      <c r="K196" s="679"/>
      <c r="L196" s="679"/>
      <c r="M196" s="679"/>
      <c r="N196" s="679"/>
      <c r="O196" s="679"/>
      <c r="P196" s="679"/>
      <c r="Q196" s="679"/>
      <c r="R196" s="679"/>
      <c r="S196" s="679"/>
      <c r="T196" s="673">
        <f t="shared" si="92"/>
        <v>0</v>
      </c>
      <c r="U196" s="679"/>
      <c r="V196" s="679"/>
      <c r="W196" s="679"/>
      <c r="X196" s="680">
        <f t="shared" si="78"/>
        <v>0</v>
      </c>
      <c r="Y196" s="679"/>
      <c r="Z196" s="679"/>
      <c r="AA196" s="679"/>
      <c r="AB196" s="680">
        <f t="shared" si="79"/>
        <v>0</v>
      </c>
      <c r="AC196" s="679"/>
      <c r="AD196" s="679"/>
      <c r="AE196" s="679"/>
      <c r="AF196" s="680">
        <f t="shared" si="80"/>
        <v>0</v>
      </c>
      <c r="AG196" s="679"/>
      <c r="AH196" s="679"/>
      <c r="AI196" s="679"/>
      <c r="AJ196" s="680">
        <f t="shared" si="81"/>
        <v>0</v>
      </c>
      <c r="AK196" s="679"/>
      <c r="AL196" s="679"/>
      <c r="AM196" s="679"/>
      <c r="AN196" s="680">
        <f t="shared" si="82"/>
        <v>0</v>
      </c>
      <c r="AO196" s="680">
        <f t="shared" si="83"/>
        <v>0</v>
      </c>
      <c r="AP196" s="679"/>
      <c r="AQ196" s="679"/>
      <c r="AR196" s="679"/>
      <c r="AS196" s="680">
        <f t="shared" si="84"/>
        <v>0</v>
      </c>
      <c r="AT196" s="679"/>
      <c r="AU196" s="679"/>
      <c r="AV196" s="679"/>
      <c r="AW196" s="680">
        <f t="shared" si="85"/>
        <v>0</v>
      </c>
      <c r="AX196" s="679"/>
      <c r="AY196" s="679"/>
      <c r="AZ196" s="679"/>
      <c r="BA196" s="680">
        <f t="shared" si="86"/>
        <v>0</v>
      </c>
      <c r="BB196" s="679"/>
      <c r="BC196" s="679"/>
      <c r="BD196" s="679"/>
      <c r="BE196" s="680">
        <f t="shared" si="87"/>
        <v>0</v>
      </c>
      <c r="BF196" s="680">
        <f t="shared" si="88"/>
        <v>0</v>
      </c>
      <c r="BG196" s="680">
        <f t="shared" si="89"/>
        <v>0</v>
      </c>
      <c r="BH196" s="680">
        <f t="shared" si="90"/>
        <v>0</v>
      </c>
      <c r="BI196" s="680">
        <f t="shared" si="91"/>
        <v>0</v>
      </c>
      <c r="BJ196" s="681"/>
    </row>
    <row r="197" spans="2:62">
      <c r="B197" s="675"/>
      <c r="C197" s="676" t="s">
        <v>470</v>
      </c>
      <c r="D197" s="677" t="s">
        <v>997</v>
      </c>
      <c r="E197" s="706">
        <f t="shared" si="108"/>
        <v>0</v>
      </c>
      <c r="F197" s="707"/>
      <c r="G197" s="680">
        <f t="shared" si="77"/>
        <v>0</v>
      </c>
      <c r="H197" s="679"/>
      <c r="I197" s="679"/>
      <c r="J197" s="679"/>
      <c r="K197" s="679"/>
      <c r="L197" s="679"/>
      <c r="M197" s="679"/>
      <c r="N197" s="679"/>
      <c r="O197" s="679"/>
      <c r="P197" s="679"/>
      <c r="Q197" s="679"/>
      <c r="R197" s="679"/>
      <c r="S197" s="679"/>
      <c r="T197" s="673">
        <f t="shared" si="92"/>
        <v>0</v>
      </c>
      <c r="U197" s="679"/>
      <c r="V197" s="679"/>
      <c r="W197" s="679"/>
      <c r="X197" s="680">
        <f t="shared" si="78"/>
        <v>0</v>
      </c>
      <c r="Y197" s="679"/>
      <c r="Z197" s="679"/>
      <c r="AA197" s="679"/>
      <c r="AB197" s="680">
        <f t="shared" si="79"/>
        <v>0</v>
      </c>
      <c r="AC197" s="679"/>
      <c r="AD197" s="679"/>
      <c r="AE197" s="679"/>
      <c r="AF197" s="680">
        <f t="shared" si="80"/>
        <v>0</v>
      </c>
      <c r="AG197" s="679"/>
      <c r="AH197" s="679"/>
      <c r="AI197" s="679"/>
      <c r="AJ197" s="680">
        <f t="shared" si="81"/>
        <v>0</v>
      </c>
      <c r="AK197" s="679"/>
      <c r="AL197" s="679"/>
      <c r="AM197" s="679"/>
      <c r="AN197" s="680">
        <f t="shared" si="82"/>
        <v>0</v>
      </c>
      <c r="AO197" s="680">
        <f t="shared" si="83"/>
        <v>0</v>
      </c>
      <c r="AP197" s="679"/>
      <c r="AQ197" s="679"/>
      <c r="AR197" s="679"/>
      <c r="AS197" s="680">
        <f t="shared" si="84"/>
        <v>0</v>
      </c>
      <c r="AT197" s="679"/>
      <c r="AU197" s="679"/>
      <c r="AV197" s="679"/>
      <c r="AW197" s="680">
        <f t="shared" si="85"/>
        <v>0</v>
      </c>
      <c r="AX197" s="679"/>
      <c r="AY197" s="679"/>
      <c r="AZ197" s="679"/>
      <c r="BA197" s="680">
        <f t="shared" si="86"/>
        <v>0</v>
      </c>
      <c r="BB197" s="679"/>
      <c r="BC197" s="679"/>
      <c r="BD197" s="679"/>
      <c r="BE197" s="680">
        <f t="shared" si="87"/>
        <v>0</v>
      </c>
      <c r="BF197" s="680">
        <f t="shared" si="88"/>
        <v>0</v>
      </c>
      <c r="BG197" s="680">
        <f t="shared" si="89"/>
        <v>0</v>
      </c>
      <c r="BH197" s="680">
        <f t="shared" si="90"/>
        <v>0</v>
      </c>
      <c r="BI197" s="680">
        <f t="shared" si="91"/>
        <v>0</v>
      </c>
      <c r="BJ197" s="681"/>
    </row>
    <row r="198" spans="2:62">
      <c r="B198" s="685" t="s">
        <v>998</v>
      </c>
      <c r="C198" s="676"/>
      <c r="D198" s="677"/>
      <c r="E198" s="706"/>
      <c r="F198" s="707"/>
      <c r="G198" s="680">
        <f t="shared" si="77"/>
        <v>0</v>
      </c>
      <c r="H198" s="679"/>
      <c r="I198" s="679"/>
      <c r="J198" s="679"/>
      <c r="K198" s="679"/>
      <c r="L198" s="679"/>
      <c r="M198" s="679"/>
      <c r="N198" s="679"/>
      <c r="O198" s="679"/>
      <c r="P198" s="679"/>
      <c r="Q198" s="679"/>
      <c r="R198" s="679"/>
      <c r="S198" s="679"/>
      <c r="T198" s="673">
        <f t="shared" si="92"/>
        <v>0</v>
      </c>
      <c r="U198" s="679"/>
      <c r="V198" s="679"/>
      <c r="W198" s="679"/>
      <c r="X198" s="680">
        <f t="shared" si="78"/>
        <v>0</v>
      </c>
      <c r="Y198" s="679"/>
      <c r="Z198" s="679"/>
      <c r="AA198" s="679"/>
      <c r="AB198" s="680">
        <f t="shared" si="79"/>
        <v>0</v>
      </c>
      <c r="AC198" s="679"/>
      <c r="AD198" s="679"/>
      <c r="AE198" s="679"/>
      <c r="AF198" s="680">
        <f t="shared" si="80"/>
        <v>0</v>
      </c>
      <c r="AG198" s="679"/>
      <c r="AH198" s="679"/>
      <c r="AI198" s="679"/>
      <c r="AJ198" s="680">
        <f t="shared" si="81"/>
        <v>0</v>
      </c>
      <c r="AK198" s="679"/>
      <c r="AL198" s="679"/>
      <c r="AM198" s="679"/>
      <c r="AN198" s="680">
        <f t="shared" si="82"/>
        <v>0</v>
      </c>
      <c r="AO198" s="680">
        <f t="shared" si="83"/>
        <v>0</v>
      </c>
      <c r="AP198" s="679"/>
      <c r="AQ198" s="679"/>
      <c r="AR198" s="679"/>
      <c r="AS198" s="680">
        <f t="shared" si="84"/>
        <v>0</v>
      </c>
      <c r="AT198" s="679"/>
      <c r="AU198" s="679"/>
      <c r="AV198" s="679"/>
      <c r="AW198" s="680">
        <f t="shared" si="85"/>
        <v>0</v>
      </c>
      <c r="AX198" s="679"/>
      <c r="AY198" s="679"/>
      <c r="AZ198" s="679"/>
      <c r="BA198" s="680">
        <f t="shared" si="86"/>
        <v>0</v>
      </c>
      <c r="BB198" s="679"/>
      <c r="BC198" s="679"/>
      <c r="BD198" s="679"/>
      <c r="BE198" s="680">
        <f t="shared" si="87"/>
        <v>0</v>
      </c>
      <c r="BF198" s="680">
        <f t="shared" si="88"/>
        <v>0</v>
      </c>
      <c r="BG198" s="680">
        <f t="shared" si="89"/>
        <v>0</v>
      </c>
      <c r="BH198" s="680">
        <f t="shared" si="90"/>
        <v>0</v>
      </c>
      <c r="BI198" s="680">
        <f t="shared" si="91"/>
        <v>0</v>
      </c>
      <c r="BJ198" s="681"/>
    </row>
    <row r="199" spans="2:62">
      <c r="B199" s="675"/>
      <c r="C199" s="676" t="s">
        <v>475</v>
      </c>
      <c r="D199" s="677" t="s">
        <v>999</v>
      </c>
      <c r="E199" s="706">
        <f t="shared" ref="E199:E202" si="109">T199</f>
        <v>0</v>
      </c>
      <c r="F199" s="707"/>
      <c r="G199" s="680">
        <f t="shared" si="77"/>
        <v>0</v>
      </c>
      <c r="H199" s="679"/>
      <c r="I199" s="679"/>
      <c r="J199" s="679"/>
      <c r="K199" s="679"/>
      <c r="L199" s="679"/>
      <c r="M199" s="679"/>
      <c r="N199" s="679"/>
      <c r="O199" s="679"/>
      <c r="P199" s="679"/>
      <c r="Q199" s="679"/>
      <c r="R199" s="679"/>
      <c r="S199" s="679"/>
      <c r="T199" s="673">
        <f t="shared" si="92"/>
        <v>0</v>
      </c>
      <c r="U199" s="679"/>
      <c r="V199" s="679"/>
      <c r="W199" s="679"/>
      <c r="X199" s="680">
        <f t="shared" si="78"/>
        <v>0</v>
      </c>
      <c r="Y199" s="679"/>
      <c r="Z199" s="679"/>
      <c r="AA199" s="679"/>
      <c r="AB199" s="680">
        <f t="shared" si="79"/>
        <v>0</v>
      </c>
      <c r="AC199" s="679"/>
      <c r="AD199" s="679"/>
      <c r="AE199" s="679"/>
      <c r="AF199" s="680">
        <f t="shared" si="80"/>
        <v>0</v>
      </c>
      <c r="AG199" s="679"/>
      <c r="AH199" s="679"/>
      <c r="AI199" s="679"/>
      <c r="AJ199" s="680">
        <f t="shared" si="81"/>
        <v>0</v>
      </c>
      <c r="AK199" s="679"/>
      <c r="AL199" s="679"/>
      <c r="AM199" s="679"/>
      <c r="AN199" s="680">
        <f t="shared" si="82"/>
        <v>0</v>
      </c>
      <c r="AO199" s="680">
        <f t="shared" si="83"/>
        <v>0</v>
      </c>
      <c r="AP199" s="679"/>
      <c r="AQ199" s="679"/>
      <c r="AR199" s="679"/>
      <c r="AS199" s="680">
        <f t="shared" si="84"/>
        <v>0</v>
      </c>
      <c r="AT199" s="679"/>
      <c r="AU199" s="679"/>
      <c r="AV199" s="679"/>
      <c r="AW199" s="680">
        <f t="shared" si="85"/>
        <v>0</v>
      </c>
      <c r="AX199" s="679"/>
      <c r="AY199" s="679"/>
      <c r="AZ199" s="679"/>
      <c r="BA199" s="680">
        <f t="shared" si="86"/>
        <v>0</v>
      </c>
      <c r="BB199" s="679"/>
      <c r="BC199" s="679"/>
      <c r="BD199" s="679"/>
      <c r="BE199" s="680">
        <f t="shared" si="87"/>
        <v>0</v>
      </c>
      <c r="BF199" s="680">
        <f t="shared" si="88"/>
        <v>0</v>
      </c>
      <c r="BG199" s="680">
        <f t="shared" si="89"/>
        <v>0</v>
      </c>
      <c r="BH199" s="680">
        <f t="shared" si="90"/>
        <v>0</v>
      </c>
      <c r="BI199" s="680">
        <f t="shared" si="91"/>
        <v>0</v>
      </c>
      <c r="BJ199" s="681"/>
    </row>
    <row r="200" spans="2:62">
      <c r="B200" s="675"/>
      <c r="C200" s="676" t="s">
        <v>477</v>
      </c>
      <c r="D200" s="677" t="s">
        <v>1000</v>
      </c>
      <c r="E200" s="706">
        <f t="shared" si="109"/>
        <v>0</v>
      </c>
      <c r="F200" s="707"/>
      <c r="G200" s="680">
        <f t="shared" si="77"/>
        <v>0</v>
      </c>
      <c r="H200" s="679"/>
      <c r="I200" s="679"/>
      <c r="J200" s="679"/>
      <c r="K200" s="679"/>
      <c r="L200" s="679"/>
      <c r="M200" s="679"/>
      <c r="N200" s="679"/>
      <c r="O200" s="679"/>
      <c r="P200" s="679"/>
      <c r="Q200" s="679"/>
      <c r="R200" s="679"/>
      <c r="S200" s="679"/>
      <c r="T200" s="673">
        <f t="shared" si="92"/>
        <v>0</v>
      </c>
      <c r="U200" s="679"/>
      <c r="V200" s="679"/>
      <c r="W200" s="679"/>
      <c r="X200" s="680">
        <f t="shared" si="78"/>
        <v>0</v>
      </c>
      <c r="Y200" s="679"/>
      <c r="Z200" s="679"/>
      <c r="AA200" s="679"/>
      <c r="AB200" s="680">
        <f t="shared" si="79"/>
        <v>0</v>
      </c>
      <c r="AC200" s="679"/>
      <c r="AD200" s="679"/>
      <c r="AE200" s="679"/>
      <c r="AF200" s="680">
        <f t="shared" si="80"/>
        <v>0</v>
      </c>
      <c r="AG200" s="679"/>
      <c r="AH200" s="679"/>
      <c r="AI200" s="679"/>
      <c r="AJ200" s="680">
        <f t="shared" si="81"/>
        <v>0</v>
      </c>
      <c r="AK200" s="679"/>
      <c r="AL200" s="679"/>
      <c r="AM200" s="679"/>
      <c r="AN200" s="680">
        <f t="shared" si="82"/>
        <v>0</v>
      </c>
      <c r="AO200" s="680">
        <f t="shared" si="83"/>
        <v>0</v>
      </c>
      <c r="AP200" s="679"/>
      <c r="AQ200" s="679"/>
      <c r="AR200" s="679"/>
      <c r="AS200" s="680">
        <f t="shared" si="84"/>
        <v>0</v>
      </c>
      <c r="AT200" s="679"/>
      <c r="AU200" s="679"/>
      <c r="AV200" s="679"/>
      <c r="AW200" s="680">
        <f t="shared" si="85"/>
        <v>0</v>
      </c>
      <c r="AX200" s="679"/>
      <c r="AY200" s="679"/>
      <c r="AZ200" s="679"/>
      <c r="BA200" s="680">
        <f t="shared" si="86"/>
        <v>0</v>
      </c>
      <c r="BB200" s="679"/>
      <c r="BC200" s="679"/>
      <c r="BD200" s="679"/>
      <c r="BE200" s="680">
        <f t="shared" si="87"/>
        <v>0</v>
      </c>
      <c r="BF200" s="680">
        <f t="shared" si="88"/>
        <v>0</v>
      </c>
      <c r="BG200" s="680">
        <f t="shared" si="89"/>
        <v>0</v>
      </c>
      <c r="BH200" s="680">
        <f t="shared" si="90"/>
        <v>0</v>
      </c>
      <c r="BI200" s="680">
        <f t="shared" si="91"/>
        <v>0</v>
      </c>
      <c r="BJ200" s="681"/>
    </row>
    <row r="201" spans="2:62">
      <c r="B201" s="675"/>
      <c r="C201" s="676" t="s">
        <v>1001</v>
      </c>
      <c r="D201" s="677" t="s">
        <v>1002</v>
      </c>
      <c r="E201" s="706">
        <f t="shared" si="109"/>
        <v>0</v>
      </c>
      <c r="F201" s="707"/>
      <c r="G201" s="680">
        <f t="shared" si="77"/>
        <v>0</v>
      </c>
      <c r="H201" s="679"/>
      <c r="I201" s="679"/>
      <c r="J201" s="679"/>
      <c r="K201" s="679"/>
      <c r="L201" s="679"/>
      <c r="M201" s="679"/>
      <c r="N201" s="679"/>
      <c r="O201" s="679"/>
      <c r="P201" s="679"/>
      <c r="Q201" s="679"/>
      <c r="R201" s="679"/>
      <c r="S201" s="679"/>
      <c r="T201" s="673">
        <f t="shared" si="92"/>
        <v>0</v>
      </c>
      <c r="U201" s="679"/>
      <c r="V201" s="679"/>
      <c r="W201" s="679"/>
      <c r="X201" s="680">
        <f t="shared" si="78"/>
        <v>0</v>
      </c>
      <c r="Y201" s="679"/>
      <c r="Z201" s="679"/>
      <c r="AA201" s="679"/>
      <c r="AB201" s="680">
        <f t="shared" si="79"/>
        <v>0</v>
      </c>
      <c r="AC201" s="679"/>
      <c r="AD201" s="679"/>
      <c r="AE201" s="679"/>
      <c r="AF201" s="680">
        <f t="shared" si="80"/>
        <v>0</v>
      </c>
      <c r="AG201" s="679"/>
      <c r="AH201" s="679"/>
      <c r="AI201" s="679"/>
      <c r="AJ201" s="680">
        <f t="shared" si="81"/>
        <v>0</v>
      </c>
      <c r="AK201" s="679"/>
      <c r="AL201" s="679"/>
      <c r="AM201" s="679"/>
      <c r="AN201" s="680">
        <f t="shared" si="82"/>
        <v>0</v>
      </c>
      <c r="AO201" s="680">
        <f t="shared" si="83"/>
        <v>0</v>
      </c>
      <c r="AP201" s="679"/>
      <c r="AQ201" s="679"/>
      <c r="AR201" s="679"/>
      <c r="AS201" s="680">
        <f t="shared" si="84"/>
        <v>0</v>
      </c>
      <c r="AT201" s="679"/>
      <c r="AU201" s="679"/>
      <c r="AV201" s="679"/>
      <c r="AW201" s="680">
        <f t="shared" si="85"/>
        <v>0</v>
      </c>
      <c r="AX201" s="679"/>
      <c r="AY201" s="679"/>
      <c r="AZ201" s="679"/>
      <c r="BA201" s="680">
        <f t="shared" si="86"/>
        <v>0</v>
      </c>
      <c r="BB201" s="679"/>
      <c r="BC201" s="679"/>
      <c r="BD201" s="679"/>
      <c r="BE201" s="680">
        <f t="shared" si="87"/>
        <v>0</v>
      </c>
      <c r="BF201" s="680">
        <f t="shared" si="88"/>
        <v>0</v>
      </c>
      <c r="BG201" s="680">
        <f t="shared" si="89"/>
        <v>0</v>
      </c>
      <c r="BH201" s="680">
        <f t="shared" si="90"/>
        <v>0</v>
      </c>
      <c r="BI201" s="680">
        <f t="shared" si="91"/>
        <v>0</v>
      </c>
      <c r="BJ201" s="681"/>
    </row>
    <row r="202" spans="2:62">
      <c r="B202" s="675"/>
      <c r="C202" s="676" t="s">
        <v>481</v>
      </c>
      <c r="D202" s="677" t="s">
        <v>1003</v>
      </c>
      <c r="E202" s="706">
        <f t="shared" si="109"/>
        <v>0</v>
      </c>
      <c r="F202" s="707"/>
      <c r="G202" s="680">
        <f t="shared" si="77"/>
        <v>0</v>
      </c>
      <c r="H202" s="679"/>
      <c r="I202" s="679"/>
      <c r="J202" s="679"/>
      <c r="K202" s="679"/>
      <c r="L202" s="679"/>
      <c r="M202" s="679"/>
      <c r="N202" s="679"/>
      <c r="O202" s="679"/>
      <c r="P202" s="679"/>
      <c r="Q202" s="679"/>
      <c r="R202" s="679"/>
      <c r="S202" s="679"/>
      <c r="T202" s="673">
        <f t="shared" si="92"/>
        <v>0</v>
      </c>
      <c r="U202" s="679"/>
      <c r="V202" s="679"/>
      <c r="W202" s="679"/>
      <c r="X202" s="680">
        <f t="shared" si="78"/>
        <v>0</v>
      </c>
      <c r="Y202" s="679"/>
      <c r="Z202" s="679"/>
      <c r="AA202" s="679"/>
      <c r="AB202" s="680">
        <f t="shared" si="79"/>
        <v>0</v>
      </c>
      <c r="AC202" s="679"/>
      <c r="AD202" s="679"/>
      <c r="AE202" s="679"/>
      <c r="AF202" s="680">
        <f t="shared" si="80"/>
        <v>0</v>
      </c>
      <c r="AG202" s="679"/>
      <c r="AH202" s="679"/>
      <c r="AI202" s="679"/>
      <c r="AJ202" s="680">
        <f t="shared" si="81"/>
        <v>0</v>
      </c>
      <c r="AK202" s="679"/>
      <c r="AL202" s="679"/>
      <c r="AM202" s="679"/>
      <c r="AN202" s="680">
        <f t="shared" si="82"/>
        <v>0</v>
      </c>
      <c r="AO202" s="680">
        <f t="shared" si="83"/>
        <v>0</v>
      </c>
      <c r="AP202" s="679"/>
      <c r="AQ202" s="679"/>
      <c r="AR202" s="679"/>
      <c r="AS202" s="680">
        <f t="shared" si="84"/>
        <v>0</v>
      </c>
      <c r="AT202" s="679"/>
      <c r="AU202" s="679"/>
      <c r="AV202" s="679"/>
      <c r="AW202" s="680">
        <f t="shared" si="85"/>
        <v>0</v>
      </c>
      <c r="AX202" s="679"/>
      <c r="AY202" s="679"/>
      <c r="AZ202" s="679"/>
      <c r="BA202" s="680">
        <f t="shared" si="86"/>
        <v>0</v>
      </c>
      <c r="BB202" s="679"/>
      <c r="BC202" s="679"/>
      <c r="BD202" s="679"/>
      <c r="BE202" s="680">
        <f t="shared" si="87"/>
        <v>0</v>
      </c>
      <c r="BF202" s="680">
        <f t="shared" si="88"/>
        <v>0</v>
      </c>
      <c r="BG202" s="680">
        <f t="shared" si="89"/>
        <v>0</v>
      </c>
      <c r="BH202" s="680">
        <f t="shared" si="90"/>
        <v>0</v>
      </c>
      <c r="BI202" s="680">
        <f t="shared" si="91"/>
        <v>0</v>
      </c>
      <c r="BJ202" s="681"/>
    </row>
    <row r="203" spans="2:62">
      <c r="B203" s="685" t="s">
        <v>1004</v>
      </c>
      <c r="C203" s="676"/>
      <c r="D203" s="677"/>
      <c r="E203" s="706"/>
      <c r="F203" s="707"/>
      <c r="G203" s="680">
        <f t="shared" si="77"/>
        <v>0</v>
      </c>
      <c r="H203" s="679"/>
      <c r="I203" s="679"/>
      <c r="J203" s="679"/>
      <c r="K203" s="679"/>
      <c r="L203" s="679"/>
      <c r="M203" s="679"/>
      <c r="N203" s="679"/>
      <c r="O203" s="679"/>
      <c r="P203" s="679"/>
      <c r="Q203" s="679"/>
      <c r="R203" s="679"/>
      <c r="S203" s="679"/>
      <c r="T203" s="673">
        <f t="shared" si="92"/>
        <v>0</v>
      </c>
      <c r="U203" s="679"/>
      <c r="V203" s="679"/>
      <c r="W203" s="679"/>
      <c r="X203" s="680">
        <f t="shared" si="78"/>
        <v>0</v>
      </c>
      <c r="Y203" s="679"/>
      <c r="Z203" s="679"/>
      <c r="AA203" s="679"/>
      <c r="AB203" s="680">
        <f t="shared" si="79"/>
        <v>0</v>
      </c>
      <c r="AC203" s="679"/>
      <c r="AD203" s="679"/>
      <c r="AE203" s="679"/>
      <c r="AF203" s="680">
        <f t="shared" si="80"/>
        <v>0</v>
      </c>
      <c r="AG203" s="679"/>
      <c r="AH203" s="679"/>
      <c r="AI203" s="679"/>
      <c r="AJ203" s="680">
        <f t="shared" si="81"/>
        <v>0</v>
      </c>
      <c r="AK203" s="679"/>
      <c r="AL203" s="679"/>
      <c r="AM203" s="679"/>
      <c r="AN203" s="680">
        <f t="shared" si="82"/>
        <v>0</v>
      </c>
      <c r="AO203" s="680">
        <f t="shared" si="83"/>
        <v>0</v>
      </c>
      <c r="AP203" s="679"/>
      <c r="AQ203" s="679"/>
      <c r="AR203" s="679"/>
      <c r="AS203" s="680">
        <f t="shared" si="84"/>
        <v>0</v>
      </c>
      <c r="AT203" s="679"/>
      <c r="AU203" s="679"/>
      <c r="AV203" s="679"/>
      <c r="AW203" s="680">
        <f t="shared" si="85"/>
        <v>0</v>
      </c>
      <c r="AX203" s="679"/>
      <c r="AY203" s="679"/>
      <c r="AZ203" s="679"/>
      <c r="BA203" s="680">
        <f t="shared" si="86"/>
        <v>0</v>
      </c>
      <c r="BB203" s="679"/>
      <c r="BC203" s="679"/>
      <c r="BD203" s="679"/>
      <c r="BE203" s="680">
        <f t="shared" si="87"/>
        <v>0</v>
      </c>
      <c r="BF203" s="680">
        <f t="shared" si="88"/>
        <v>0</v>
      </c>
      <c r="BG203" s="680">
        <f t="shared" si="89"/>
        <v>0</v>
      </c>
      <c r="BH203" s="680">
        <f t="shared" si="90"/>
        <v>0</v>
      </c>
      <c r="BI203" s="680">
        <f t="shared" si="91"/>
        <v>0</v>
      </c>
      <c r="BJ203" s="681"/>
    </row>
    <row r="204" spans="2:62">
      <c r="B204" s="675"/>
      <c r="C204" s="676" t="s">
        <v>1005</v>
      </c>
      <c r="D204" s="677" t="s">
        <v>1006</v>
      </c>
      <c r="E204" s="706">
        <f t="shared" ref="E204:E207" si="110">T204</f>
        <v>0</v>
      </c>
      <c r="F204" s="707"/>
      <c r="G204" s="680">
        <f t="shared" si="77"/>
        <v>0</v>
      </c>
      <c r="H204" s="679"/>
      <c r="I204" s="679"/>
      <c r="J204" s="679"/>
      <c r="K204" s="679"/>
      <c r="L204" s="679"/>
      <c r="M204" s="679"/>
      <c r="N204" s="679"/>
      <c r="O204" s="679"/>
      <c r="P204" s="679"/>
      <c r="Q204" s="679"/>
      <c r="R204" s="679"/>
      <c r="S204" s="679"/>
      <c r="T204" s="673">
        <f t="shared" si="92"/>
        <v>0</v>
      </c>
      <c r="U204" s="679"/>
      <c r="V204" s="679"/>
      <c r="W204" s="679"/>
      <c r="X204" s="680">
        <f t="shared" si="78"/>
        <v>0</v>
      </c>
      <c r="Y204" s="679"/>
      <c r="Z204" s="679"/>
      <c r="AA204" s="679"/>
      <c r="AB204" s="680">
        <f t="shared" si="79"/>
        <v>0</v>
      </c>
      <c r="AC204" s="679"/>
      <c r="AD204" s="679"/>
      <c r="AE204" s="679"/>
      <c r="AF204" s="680">
        <f t="shared" si="80"/>
        <v>0</v>
      </c>
      <c r="AG204" s="679"/>
      <c r="AH204" s="679"/>
      <c r="AI204" s="679"/>
      <c r="AJ204" s="680">
        <f t="shared" si="81"/>
        <v>0</v>
      </c>
      <c r="AK204" s="679"/>
      <c r="AL204" s="679"/>
      <c r="AM204" s="679"/>
      <c r="AN204" s="680">
        <f t="shared" si="82"/>
        <v>0</v>
      </c>
      <c r="AO204" s="680">
        <f t="shared" si="83"/>
        <v>0</v>
      </c>
      <c r="AP204" s="679"/>
      <c r="AQ204" s="679"/>
      <c r="AR204" s="679"/>
      <c r="AS204" s="680">
        <f t="shared" si="84"/>
        <v>0</v>
      </c>
      <c r="AT204" s="679"/>
      <c r="AU204" s="679"/>
      <c r="AV204" s="679"/>
      <c r="AW204" s="680">
        <f t="shared" si="85"/>
        <v>0</v>
      </c>
      <c r="AX204" s="679"/>
      <c r="AY204" s="679"/>
      <c r="AZ204" s="679"/>
      <c r="BA204" s="680">
        <f t="shared" si="86"/>
        <v>0</v>
      </c>
      <c r="BB204" s="679"/>
      <c r="BC204" s="679"/>
      <c r="BD204" s="679"/>
      <c r="BE204" s="680">
        <f t="shared" si="87"/>
        <v>0</v>
      </c>
      <c r="BF204" s="680">
        <f t="shared" si="88"/>
        <v>0</v>
      </c>
      <c r="BG204" s="680">
        <f t="shared" si="89"/>
        <v>0</v>
      </c>
      <c r="BH204" s="680">
        <f t="shared" si="90"/>
        <v>0</v>
      </c>
      <c r="BI204" s="680">
        <f t="shared" si="91"/>
        <v>0</v>
      </c>
      <c r="BJ204" s="681"/>
    </row>
    <row r="205" spans="2:62">
      <c r="B205" s="675"/>
      <c r="C205" s="676" t="s">
        <v>1007</v>
      </c>
      <c r="D205" s="677" t="s">
        <v>1008</v>
      </c>
      <c r="E205" s="706">
        <f t="shared" si="110"/>
        <v>0</v>
      </c>
      <c r="F205" s="707"/>
      <c r="G205" s="680">
        <f t="shared" ref="G205:G212" si="111">E205+F205</f>
        <v>0</v>
      </c>
      <c r="H205" s="679"/>
      <c r="I205" s="679"/>
      <c r="J205" s="679"/>
      <c r="K205" s="679"/>
      <c r="L205" s="679"/>
      <c r="M205" s="679"/>
      <c r="N205" s="679"/>
      <c r="O205" s="679"/>
      <c r="P205" s="679"/>
      <c r="Q205" s="679"/>
      <c r="R205" s="679"/>
      <c r="S205" s="679"/>
      <c r="T205" s="673">
        <f t="shared" ref="T205:T212" si="112">SUM(H205:S205)</f>
        <v>0</v>
      </c>
      <c r="U205" s="679"/>
      <c r="V205" s="679"/>
      <c r="W205" s="679"/>
      <c r="X205" s="680">
        <f t="shared" ref="X205:X212" si="113">(T205+U205)-V205+W205</f>
        <v>0</v>
      </c>
      <c r="Y205" s="679"/>
      <c r="Z205" s="679"/>
      <c r="AA205" s="679"/>
      <c r="AB205" s="680">
        <f t="shared" ref="AB205:AB212" si="114">SUM(Y205:AA205)</f>
        <v>0</v>
      </c>
      <c r="AC205" s="679"/>
      <c r="AD205" s="679"/>
      <c r="AE205" s="679"/>
      <c r="AF205" s="680">
        <f t="shared" ref="AF205:AF212" si="115">SUM(AC205:AE205)</f>
        <v>0</v>
      </c>
      <c r="AG205" s="679"/>
      <c r="AH205" s="679"/>
      <c r="AI205" s="679"/>
      <c r="AJ205" s="680">
        <f t="shared" ref="AJ205:AJ212" si="116">SUM(AG205:AI205)</f>
        <v>0</v>
      </c>
      <c r="AK205" s="679"/>
      <c r="AL205" s="679"/>
      <c r="AM205" s="679"/>
      <c r="AN205" s="680">
        <f t="shared" ref="AN205:AN212" si="117">SUM(AK205:AM205)</f>
        <v>0</v>
      </c>
      <c r="AO205" s="680">
        <f t="shared" ref="AO205:AO212" si="118">AB205+AF205+AJ205+AN205</f>
        <v>0</v>
      </c>
      <c r="AP205" s="679"/>
      <c r="AQ205" s="679"/>
      <c r="AR205" s="679"/>
      <c r="AS205" s="680">
        <f t="shared" ref="AS205:AS212" si="119">SUM(AP205:AR205)</f>
        <v>0</v>
      </c>
      <c r="AT205" s="679"/>
      <c r="AU205" s="679"/>
      <c r="AV205" s="679"/>
      <c r="AW205" s="680">
        <f t="shared" ref="AW205:AW212" si="120">SUM(AT205:AV205)</f>
        <v>0</v>
      </c>
      <c r="AX205" s="679"/>
      <c r="AY205" s="679"/>
      <c r="AZ205" s="679"/>
      <c r="BA205" s="680">
        <f t="shared" ref="BA205:BA212" si="121">SUM(AX205:AZ205)</f>
        <v>0</v>
      </c>
      <c r="BB205" s="679"/>
      <c r="BC205" s="679"/>
      <c r="BD205" s="679"/>
      <c r="BE205" s="680">
        <f t="shared" ref="BE205:BE212" si="122">SUM(BB205:BD205)</f>
        <v>0</v>
      </c>
      <c r="BF205" s="680">
        <f t="shared" ref="BF205:BF212" si="123">AS205+AW205+BA205+BE205</f>
        <v>0</v>
      </c>
      <c r="BG205" s="680">
        <f t="shared" ref="BG205:BG212" si="124">G205-X205</f>
        <v>0</v>
      </c>
      <c r="BH205" s="680">
        <f t="shared" ref="BH205:BH212" si="125">X205-AO205</f>
        <v>0</v>
      </c>
      <c r="BI205" s="680">
        <f t="shared" ref="BI205:BI212" si="126">AO205-BF205</f>
        <v>0</v>
      </c>
      <c r="BJ205" s="681"/>
    </row>
    <row r="206" spans="2:62">
      <c r="B206" s="675"/>
      <c r="C206" s="676" t="s">
        <v>1009</v>
      </c>
      <c r="D206" s="677" t="s">
        <v>1010</v>
      </c>
      <c r="E206" s="706">
        <f t="shared" si="110"/>
        <v>0</v>
      </c>
      <c r="F206" s="707"/>
      <c r="G206" s="680">
        <f t="shared" si="111"/>
        <v>0</v>
      </c>
      <c r="H206" s="679"/>
      <c r="I206" s="679"/>
      <c r="J206" s="679"/>
      <c r="K206" s="679"/>
      <c r="L206" s="679"/>
      <c r="M206" s="679"/>
      <c r="N206" s="679"/>
      <c r="O206" s="679"/>
      <c r="P206" s="679"/>
      <c r="Q206" s="679"/>
      <c r="R206" s="679"/>
      <c r="S206" s="679"/>
      <c r="T206" s="673">
        <f t="shared" si="112"/>
        <v>0</v>
      </c>
      <c r="U206" s="679"/>
      <c r="V206" s="679"/>
      <c r="W206" s="679"/>
      <c r="X206" s="680">
        <f t="shared" si="113"/>
        <v>0</v>
      </c>
      <c r="Y206" s="679"/>
      <c r="Z206" s="679"/>
      <c r="AA206" s="679"/>
      <c r="AB206" s="680">
        <f t="shared" si="114"/>
        <v>0</v>
      </c>
      <c r="AC206" s="679"/>
      <c r="AD206" s="679"/>
      <c r="AE206" s="679"/>
      <c r="AF206" s="680">
        <f t="shared" si="115"/>
        <v>0</v>
      </c>
      <c r="AG206" s="679"/>
      <c r="AH206" s="679"/>
      <c r="AI206" s="679"/>
      <c r="AJ206" s="680">
        <f t="shared" si="116"/>
        <v>0</v>
      </c>
      <c r="AK206" s="679"/>
      <c r="AL206" s="679"/>
      <c r="AM206" s="679"/>
      <c r="AN206" s="680">
        <f t="shared" si="117"/>
        <v>0</v>
      </c>
      <c r="AO206" s="680">
        <f t="shared" si="118"/>
        <v>0</v>
      </c>
      <c r="AP206" s="679"/>
      <c r="AQ206" s="679"/>
      <c r="AR206" s="679"/>
      <c r="AS206" s="680">
        <f t="shared" si="119"/>
        <v>0</v>
      </c>
      <c r="AT206" s="679"/>
      <c r="AU206" s="679"/>
      <c r="AV206" s="679"/>
      <c r="AW206" s="680">
        <f t="shared" si="120"/>
        <v>0</v>
      </c>
      <c r="AX206" s="679"/>
      <c r="AY206" s="679"/>
      <c r="AZ206" s="679"/>
      <c r="BA206" s="680">
        <f t="shared" si="121"/>
        <v>0</v>
      </c>
      <c r="BB206" s="679"/>
      <c r="BC206" s="679"/>
      <c r="BD206" s="679"/>
      <c r="BE206" s="680">
        <f t="shared" si="122"/>
        <v>0</v>
      </c>
      <c r="BF206" s="680">
        <f t="shared" si="123"/>
        <v>0</v>
      </c>
      <c r="BG206" s="680">
        <f t="shared" si="124"/>
        <v>0</v>
      </c>
      <c r="BH206" s="680">
        <f t="shared" si="125"/>
        <v>0</v>
      </c>
      <c r="BI206" s="680">
        <f t="shared" si="126"/>
        <v>0</v>
      </c>
      <c r="BJ206" s="681"/>
    </row>
    <row r="207" spans="2:62">
      <c r="B207" s="675"/>
      <c r="C207" s="676" t="s">
        <v>1011</v>
      </c>
      <c r="D207" s="677" t="s">
        <v>1012</v>
      </c>
      <c r="E207" s="706">
        <f t="shared" si="110"/>
        <v>0</v>
      </c>
      <c r="F207" s="707"/>
      <c r="G207" s="680">
        <f t="shared" si="111"/>
        <v>0</v>
      </c>
      <c r="H207" s="679"/>
      <c r="I207" s="679"/>
      <c r="J207" s="679"/>
      <c r="K207" s="679"/>
      <c r="L207" s="679"/>
      <c r="M207" s="679"/>
      <c r="N207" s="679"/>
      <c r="O207" s="679"/>
      <c r="P207" s="679"/>
      <c r="Q207" s="679"/>
      <c r="R207" s="679"/>
      <c r="S207" s="679"/>
      <c r="T207" s="673">
        <f t="shared" si="112"/>
        <v>0</v>
      </c>
      <c r="U207" s="679"/>
      <c r="V207" s="679"/>
      <c r="W207" s="679"/>
      <c r="X207" s="680">
        <f t="shared" si="113"/>
        <v>0</v>
      </c>
      <c r="Y207" s="679"/>
      <c r="Z207" s="679"/>
      <c r="AA207" s="679"/>
      <c r="AB207" s="680">
        <f t="shared" si="114"/>
        <v>0</v>
      </c>
      <c r="AC207" s="679"/>
      <c r="AD207" s="679"/>
      <c r="AE207" s="679"/>
      <c r="AF207" s="680">
        <f t="shared" si="115"/>
        <v>0</v>
      </c>
      <c r="AG207" s="679"/>
      <c r="AH207" s="679"/>
      <c r="AI207" s="679"/>
      <c r="AJ207" s="680">
        <f t="shared" si="116"/>
        <v>0</v>
      </c>
      <c r="AK207" s="679"/>
      <c r="AL207" s="679"/>
      <c r="AM207" s="679"/>
      <c r="AN207" s="680">
        <f t="shared" si="117"/>
        <v>0</v>
      </c>
      <c r="AO207" s="680">
        <f t="shared" si="118"/>
        <v>0</v>
      </c>
      <c r="AP207" s="679"/>
      <c r="AQ207" s="679"/>
      <c r="AR207" s="679"/>
      <c r="AS207" s="680">
        <f t="shared" si="119"/>
        <v>0</v>
      </c>
      <c r="AT207" s="679"/>
      <c r="AU207" s="679"/>
      <c r="AV207" s="679"/>
      <c r="AW207" s="680">
        <f t="shared" si="120"/>
        <v>0</v>
      </c>
      <c r="AX207" s="679"/>
      <c r="AY207" s="679"/>
      <c r="AZ207" s="679"/>
      <c r="BA207" s="680">
        <f t="shared" si="121"/>
        <v>0</v>
      </c>
      <c r="BB207" s="679"/>
      <c r="BC207" s="679"/>
      <c r="BD207" s="679"/>
      <c r="BE207" s="680">
        <f t="shared" si="122"/>
        <v>0</v>
      </c>
      <c r="BF207" s="680">
        <f t="shared" si="123"/>
        <v>0</v>
      </c>
      <c r="BG207" s="680">
        <f t="shared" si="124"/>
        <v>0</v>
      </c>
      <c r="BH207" s="680">
        <f t="shared" si="125"/>
        <v>0</v>
      </c>
      <c r="BI207" s="680">
        <f t="shared" si="126"/>
        <v>0</v>
      </c>
      <c r="BJ207" s="681"/>
    </row>
    <row r="208" spans="2:62">
      <c r="B208" s="685" t="s">
        <v>1013</v>
      </c>
      <c r="C208" s="676"/>
      <c r="D208" s="677"/>
      <c r="E208" s="708"/>
      <c r="F208" s="709"/>
      <c r="G208" s="680"/>
      <c r="H208" s="680"/>
      <c r="I208" s="680"/>
      <c r="J208" s="680"/>
      <c r="K208" s="680"/>
      <c r="L208" s="680"/>
      <c r="M208" s="680"/>
      <c r="N208" s="680"/>
      <c r="O208" s="680"/>
      <c r="P208" s="680"/>
      <c r="Q208" s="680"/>
      <c r="R208" s="680"/>
      <c r="S208" s="680"/>
      <c r="T208" s="673"/>
      <c r="U208" s="680"/>
      <c r="V208" s="680"/>
      <c r="W208" s="680"/>
      <c r="X208" s="680"/>
      <c r="Y208" s="680"/>
      <c r="Z208" s="680"/>
      <c r="AA208" s="680"/>
      <c r="AB208" s="680"/>
      <c r="AC208" s="680"/>
      <c r="AD208" s="680"/>
      <c r="AE208" s="680"/>
      <c r="AF208" s="680"/>
      <c r="AG208" s="680"/>
      <c r="AH208" s="680"/>
      <c r="AI208" s="680"/>
      <c r="AJ208" s="680"/>
      <c r="AK208" s="680"/>
      <c r="AL208" s="680"/>
      <c r="AM208" s="680"/>
      <c r="AN208" s="680"/>
      <c r="AO208" s="680"/>
      <c r="AP208" s="680"/>
      <c r="AQ208" s="680"/>
      <c r="AR208" s="680"/>
      <c r="AS208" s="680"/>
      <c r="AT208" s="680"/>
      <c r="AU208" s="680"/>
      <c r="AV208" s="680"/>
      <c r="AW208" s="680"/>
      <c r="AX208" s="680"/>
      <c r="AY208" s="680"/>
      <c r="AZ208" s="680"/>
      <c r="BA208" s="680"/>
      <c r="BB208" s="680"/>
      <c r="BC208" s="680"/>
      <c r="BD208" s="680"/>
      <c r="BE208" s="680"/>
      <c r="BF208" s="680"/>
      <c r="BG208" s="680"/>
      <c r="BH208" s="680"/>
      <c r="BI208" s="680"/>
      <c r="BJ208" s="681"/>
    </row>
    <row r="209" spans="2:62">
      <c r="B209" s="675"/>
      <c r="C209" s="676" t="s">
        <v>1014</v>
      </c>
      <c r="D209" s="677" t="s">
        <v>1015</v>
      </c>
      <c r="E209" s="706">
        <f t="shared" ref="E209:E212" si="127">T209</f>
        <v>0</v>
      </c>
      <c r="F209" s="707"/>
      <c r="G209" s="680">
        <f t="shared" si="111"/>
        <v>0</v>
      </c>
      <c r="H209" s="679"/>
      <c r="I209" s="679"/>
      <c r="J209" s="679"/>
      <c r="K209" s="679"/>
      <c r="L209" s="679"/>
      <c r="M209" s="679"/>
      <c r="N209" s="679"/>
      <c r="O209" s="679"/>
      <c r="P209" s="679"/>
      <c r="Q209" s="679"/>
      <c r="R209" s="679"/>
      <c r="S209" s="679"/>
      <c r="T209" s="673">
        <f t="shared" si="112"/>
        <v>0</v>
      </c>
      <c r="U209" s="679"/>
      <c r="V209" s="679"/>
      <c r="W209" s="679"/>
      <c r="X209" s="680">
        <f t="shared" si="113"/>
        <v>0</v>
      </c>
      <c r="Y209" s="679"/>
      <c r="Z209" s="679"/>
      <c r="AA209" s="679"/>
      <c r="AB209" s="680">
        <f t="shared" si="114"/>
        <v>0</v>
      </c>
      <c r="AC209" s="679"/>
      <c r="AD209" s="679"/>
      <c r="AE209" s="679"/>
      <c r="AF209" s="680">
        <f t="shared" si="115"/>
        <v>0</v>
      </c>
      <c r="AG209" s="679"/>
      <c r="AH209" s="679"/>
      <c r="AI209" s="679"/>
      <c r="AJ209" s="680">
        <f t="shared" si="116"/>
        <v>0</v>
      </c>
      <c r="AK209" s="679"/>
      <c r="AL209" s="679"/>
      <c r="AM209" s="679"/>
      <c r="AN209" s="680">
        <f t="shared" si="117"/>
        <v>0</v>
      </c>
      <c r="AO209" s="680">
        <f t="shared" si="118"/>
        <v>0</v>
      </c>
      <c r="AP209" s="679"/>
      <c r="AQ209" s="679"/>
      <c r="AR209" s="679"/>
      <c r="AS209" s="680">
        <f t="shared" si="119"/>
        <v>0</v>
      </c>
      <c r="AT209" s="679"/>
      <c r="AU209" s="679"/>
      <c r="AV209" s="679"/>
      <c r="AW209" s="680">
        <f t="shared" si="120"/>
        <v>0</v>
      </c>
      <c r="AX209" s="679"/>
      <c r="AY209" s="679"/>
      <c r="AZ209" s="679"/>
      <c r="BA209" s="680">
        <f t="shared" si="121"/>
        <v>0</v>
      </c>
      <c r="BB209" s="679"/>
      <c r="BC209" s="679"/>
      <c r="BD209" s="679"/>
      <c r="BE209" s="680">
        <f t="shared" si="122"/>
        <v>0</v>
      </c>
      <c r="BF209" s="680">
        <f t="shared" si="123"/>
        <v>0</v>
      </c>
      <c r="BG209" s="680">
        <f t="shared" si="124"/>
        <v>0</v>
      </c>
      <c r="BH209" s="680">
        <f t="shared" si="125"/>
        <v>0</v>
      </c>
      <c r="BI209" s="680">
        <f t="shared" si="126"/>
        <v>0</v>
      </c>
      <c r="BJ209" s="681"/>
    </row>
    <row r="210" spans="2:62">
      <c r="B210" s="675"/>
      <c r="C210" s="676" t="s">
        <v>1016</v>
      </c>
      <c r="D210" s="677" t="s">
        <v>1017</v>
      </c>
      <c r="E210" s="706">
        <f t="shared" si="127"/>
        <v>0</v>
      </c>
      <c r="F210" s="707"/>
      <c r="G210" s="680">
        <f t="shared" si="111"/>
        <v>0</v>
      </c>
      <c r="H210" s="679"/>
      <c r="I210" s="679"/>
      <c r="J210" s="679"/>
      <c r="K210" s="679"/>
      <c r="L210" s="679"/>
      <c r="M210" s="679"/>
      <c r="N210" s="679"/>
      <c r="O210" s="679"/>
      <c r="P210" s="679"/>
      <c r="Q210" s="679"/>
      <c r="R210" s="679"/>
      <c r="S210" s="679"/>
      <c r="T210" s="673">
        <f t="shared" si="112"/>
        <v>0</v>
      </c>
      <c r="U210" s="679"/>
      <c r="V210" s="679"/>
      <c r="W210" s="679"/>
      <c r="X210" s="680">
        <f t="shared" si="113"/>
        <v>0</v>
      </c>
      <c r="Y210" s="679"/>
      <c r="Z210" s="679"/>
      <c r="AA210" s="679"/>
      <c r="AB210" s="680">
        <f t="shared" si="114"/>
        <v>0</v>
      </c>
      <c r="AC210" s="679"/>
      <c r="AD210" s="679"/>
      <c r="AE210" s="679"/>
      <c r="AF210" s="680">
        <f t="shared" si="115"/>
        <v>0</v>
      </c>
      <c r="AG210" s="679"/>
      <c r="AH210" s="679"/>
      <c r="AI210" s="679"/>
      <c r="AJ210" s="680">
        <f t="shared" si="116"/>
        <v>0</v>
      </c>
      <c r="AK210" s="679"/>
      <c r="AL210" s="679"/>
      <c r="AM210" s="679"/>
      <c r="AN210" s="680">
        <f t="shared" si="117"/>
        <v>0</v>
      </c>
      <c r="AO210" s="680">
        <f t="shared" si="118"/>
        <v>0</v>
      </c>
      <c r="AP210" s="679"/>
      <c r="AQ210" s="679"/>
      <c r="AR210" s="679"/>
      <c r="AS210" s="680">
        <f t="shared" si="119"/>
        <v>0</v>
      </c>
      <c r="AT210" s="679"/>
      <c r="AU210" s="679"/>
      <c r="AV210" s="679"/>
      <c r="AW210" s="680">
        <f t="shared" si="120"/>
        <v>0</v>
      </c>
      <c r="AX210" s="679"/>
      <c r="AY210" s="679"/>
      <c r="AZ210" s="679"/>
      <c r="BA210" s="680">
        <f t="shared" si="121"/>
        <v>0</v>
      </c>
      <c r="BB210" s="679"/>
      <c r="BC210" s="679"/>
      <c r="BD210" s="679"/>
      <c r="BE210" s="680">
        <f t="shared" si="122"/>
        <v>0</v>
      </c>
      <c r="BF210" s="680">
        <f t="shared" si="123"/>
        <v>0</v>
      </c>
      <c r="BG210" s="680">
        <f t="shared" si="124"/>
        <v>0</v>
      </c>
      <c r="BH210" s="680">
        <f t="shared" si="125"/>
        <v>0</v>
      </c>
      <c r="BI210" s="680">
        <f t="shared" si="126"/>
        <v>0</v>
      </c>
      <c r="BJ210" s="681"/>
    </row>
    <row r="211" spans="2:62" ht="19.5" thickBot="1">
      <c r="B211" s="675"/>
      <c r="C211" s="676" t="s">
        <v>503</v>
      </c>
      <c r="D211" s="690" t="s">
        <v>1018</v>
      </c>
      <c r="E211" s="706">
        <f t="shared" si="127"/>
        <v>850000</v>
      </c>
      <c r="F211" s="707"/>
      <c r="G211" s="680">
        <f t="shared" si="111"/>
        <v>850000</v>
      </c>
      <c r="H211" s="679"/>
      <c r="I211" s="679"/>
      <c r="J211" s="679"/>
      <c r="K211" s="679"/>
      <c r="L211" s="679"/>
      <c r="M211" s="679">
        <v>850000</v>
      </c>
      <c r="N211" s="679"/>
      <c r="O211" s="679"/>
      <c r="P211" s="679"/>
      <c r="Q211" s="679"/>
      <c r="R211" s="679"/>
      <c r="S211" s="679"/>
      <c r="T211" s="673">
        <f t="shared" si="112"/>
        <v>850000</v>
      </c>
      <c r="U211" s="679"/>
      <c r="V211" s="679"/>
      <c r="W211" s="679"/>
      <c r="X211" s="680">
        <f t="shared" si="113"/>
        <v>850000</v>
      </c>
      <c r="Y211" s="679"/>
      <c r="Z211" s="679"/>
      <c r="AA211" s="679"/>
      <c r="AB211" s="680">
        <f t="shared" si="114"/>
        <v>0</v>
      </c>
      <c r="AC211" s="679"/>
      <c r="AD211" s="679"/>
      <c r="AE211" s="679">
        <v>850000</v>
      </c>
      <c r="AF211" s="680">
        <f t="shared" si="115"/>
        <v>850000</v>
      </c>
      <c r="AG211" s="679"/>
      <c r="AH211" s="679"/>
      <c r="AI211" s="679"/>
      <c r="AJ211" s="680">
        <f t="shared" si="116"/>
        <v>0</v>
      </c>
      <c r="AK211" s="679"/>
      <c r="AL211" s="679"/>
      <c r="AM211" s="679"/>
      <c r="AN211" s="680">
        <f t="shared" si="117"/>
        <v>0</v>
      </c>
      <c r="AO211" s="680">
        <f t="shared" si="118"/>
        <v>850000</v>
      </c>
      <c r="AP211" s="679"/>
      <c r="AQ211" s="679"/>
      <c r="AR211" s="679"/>
      <c r="AS211" s="680">
        <f t="shared" si="119"/>
        <v>0</v>
      </c>
      <c r="AT211" s="679"/>
      <c r="AU211" s="679"/>
      <c r="AV211" s="731">
        <v>850000</v>
      </c>
      <c r="AW211" s="680">
        <f t="shared" si="120"/>
        <v>850000</v>
      </c>
      <c r="AX211" s="679"/>
      <c r="AY211" s="679"/>
      <c r="AZ211" s="679"/>
      <c r="BA211" s="680">
        <f t="shared" si="121"/>
        <v>0</v>
      </c>
      <c r="BB211" s="679"/>
      <c r="BC211" s="679"/>
      <c r="BD211" s="679"/>
      <c r="BE211" s="680">
        <f t="shared" si="122"/>
        <v>0</v>
      </c>
      <c r="BF211" s="680">
        <f t="shared" si="123"/>
        <v>850000</v>
      </c>
      <c r="BG211" s="680">
        <f t="shared" si="124"/>
        <v>0</v>
      </c>
      <c r="BH211" s="680">
        <f t="shared" si="125"/>
        <v>0</v>
      </c>
      <c r="BI211" s="680">
        <f t="shared" si="126"/>
        <v>0</v>
      </c>
      <c r="BJ211" s="681"/>
    </row>
    <row r="212" spans="2:62" ht="19.5" thickBot="1">
      <c r="B212" s="710"/>
      <c r="C212" s="724" t="s">
        <v>1019</v>
      </c>
      <c r="D212" s="732" t="s">
        <v>1020</v>
      </c>
      <c r="E212" s="711">
        <f t="shared" si="127"/>
        <v>0</v>
      </c>
      <c r="F212" s="712"/>
      <c r="G212" s="680">
        <f t="shared" si="111"/>
        <v>0</v>
      </c>
      <c r="H212" s="679"/>
      <c r="I212" s="679"/>
      <c r="J212" s="679"/>
      <c r="K212" s="679"/>
      <c r="L212" s="679"/>
      <c r="M212" s="679"/>
      <c r="N212" s="679"/>
      <c r="O212" s="679"/>
      <c r="P212" s="679"/>
      <c r="Q212" s="679"/>
      <c r="R212" s="679"/>
      <c r="S212" s="679"/>
      <c r="T212" s="673">
        <f t="shared" si="112"/>
        <v>0</v>
      </c>
      <c r="U212" s="679"/>
      <c r="V212" s="679"/>
      <c r="W212" s="679"/>
      <c r="X212" s="680">
        <f t="shared" si="113"/>
        <v>0</v>
      </c>
      <c r="Y212" s="679"/>
      <c r="Z212" s="679"/>
      <c r="AA212" s="679"/>
      <c r="AB212" s="680">
        <f t="shared" si="114"/>
        <v>0</v>
      </c>
      <c r="AC212" s="679"/>
      <c r="AD212" s="679"/>
      <c r="AE212" s="679"/>
      <c r="AF212" s="680">
        <f t="shared" si="115"/>
        <v>0</v>
      </c>
      <c r="AG212" s="679"/>
      <c r="AH212" s="679"/>
      <c r="AI212" s="679"/>
      <c r="AJ212" s="680">
        <f t="shared" si="116"/>
        <v>0</v>
      </c>
      <c r="AK212" s="679"/>
      <c r="AL212" s="679"/>
      <c r="AM212" s="679"/>
      <c r="AN212" s="680">
        <f t="shared" si="117"/>
        <v>0</v>
      </c>
      <c r="AO212" s="680">
        <f t="shared" si="118"/>
        <v>0</v>
      </c>
      <c r="AP212" s="679"/>
      <c r="AQ212" s="679"/>
      <c r="AR212" s="679"/>
      <c r="AS212" s="680">
        <f t="shared" si="119"/>
        <v>0</v>
      </c>
      <c r="AT212" s="679"/>
      <c r="AU212" s="679"/>
      <c r="AV212" s="679"/>
      <c r="AW212" s="680">
        <f t="shared" si="120"/>
        <v>0</v>
      </c>
      <c r="AX212" s="679"/>
      <c r="AY212" s="679"/>
      <c r="AZ212" s="679"/>
      <c r="BA212" s="680">
        <f t="shared" si="121"/>
        <v>0</v>
      </c>
      <c r="BB212" s="679"/>
      <c r="BC212" s="679"/>
      <c r="BD212" s="679"/>
      <c r="BE212" s="680">
        <f t="shared" si="122"/>
        <v>0</v>
      </c>
      <c r="BF212" s="680">
        <f t="shared" si="123"/>
        <v>0</v>
      </c>
      <c r="BG212" s="680">
        <f t="shared" si="124"/>
        <v>0</v>
      </c>
      <c r="BH212" s="680">
        <f t="shared" si="125"/>
        <v>0</v>
      </c>
      <c r="BI212" s="680">
        <f t="shared" si="126"/>
        <v>0</v>
      </c>
      <c r="BJ212" s="691"/>
    </row>
    <row r="213" spans="2:62" ht="19.5" thickBot="1">
      <c r="B213" s="692" t="s">
        <v>1037</v>
      </c>
      <c r="C213" s="693"/>
      <c r="D213" s="694"/>
      <c r="E213" s="695">
        <f>SUM(E141:E212)</f>
        <v>9130160</v>
      </c>
      <c r="F213" s="695">
        <f t="shared" ref="F213:BJ213" si="128">SUM(F141:F212)</f>
        <v>0</v>
      </c>
      <c r="G213" s="695">
        <f t="shared" si="128"/>
        <v>9130160</v>
      </c>
      <c r="H213" s="695">
        <v>0</v>
      </c>
      <c r="I213" s="695">
        <v>940000</v>
      </c>
      <c r="J213" s="695">
        <v>1000000</v>
      </c>
      <c r="K213" s="695">
        <v>2727200</v>
      </c>
      <c r="L213" s="695">
        <f t="shared" si="128"/>
        <v>2500000</v>
      </c>
      <c r="M213" s="695">
        <f t="shared" si="128"/>
        <v>1862960</v>
      </c>
      <c r="N213" s="695">
        <f t="shared" si="128"/>
        <v>0</v>
      </c>
      <c r="O213" s="695">
        <f t="shared" si="128"/>
        <v>0</v>
      </c>
      <c r="P213" s="695">
        <f t="shared" si="128"/>
        <v>100000</v>
      </c>
      <c r="Q213" s="695">
        <f t="shared" si="128"/>
        <v>0</v>
      </c>
      <c r="R213" s="695">
        <f t="shared" si="128"/>
        <v>0</v>
      </c>
      <c r="S213" s="695">
        <f t="shared" si="128"/>
        <v>0</v>
      </c>
      <c r="T213" s="695">
        <f t="shared" si="128"/>
        <v>9130160</v>
      </c>
      <c r="U213" s="695">
        <f t="shared" si="128"/>
        <v>0</v>
      </c>
      <c r="V213" s="695">
        <f t="shared" si="128"/>
        <v>0</v>
      </c>
      <c r="W213" s="695">
        <f t="shared" si="128"/>
        <v>0</v>
      </c>
      <c r="X213" s="695">
        <f t="shared" si="128"/>
        <v>9130160</v>
      </c>
      <c r="Y213" s="695">
        <f t="shared" si="128"/>
        <v>0</v>
      </c>
      <c r="Z213" s="695">
        <f t="shared" si="128"/>
        <v>0</v>
      </c>
      <c r="AA213" s="695">
        <v>717658.11</v>
      </c>
      <c r="AB213" s="695">
        <f t="shared" si="128"/>
        <v>717658.11</v>
      </c>
      <c r="AC213" s="695">
        <v>171456.66999999998</v>
      </c>
      <c r="AD213" s="695">
        <f t="shared" si="128"/>
        <v>1801587.88</v>
      </c>
      <c r="AE213" s="695">
        <f t="shared" si="128"/>
        <v>5194566.13</v>
      </c>
      <c r="AF213" s="695">
        <f t="shared" si="128"/>
        <v>7167610.6799999997</v>
      </c>
      <c r="AG213" s="695">
        <f t="shared" si="128"/>
        <v>102526.22</v>
      </c>
      <c r="AH213" s="695">
        <f t="shared" si="128"/>
        <v>0</v>
      </c>
      <c r="AI213" s="695">
        <f t="shared" si="128"/>
        <v>347179.41</v>
      </c>
      <c r="AJ213" s="695">
        <f t="shared" si="128"/>
        <v>449705.63</v>
      </c>
      <c r="AK213" s="695">
        <f t="shared" si="128"/>
        <v>0</v>
      </c>
      <c r="AL213" s="695">
        <f t="shared" si="128"/>
        <v>0</v>
      </c>
      <c r="AM213" s="695">
        <f t="shared" si="128"/>
        <v>0</v>
      </c>
      <c r="AN213" s="695">
        <f t="shared" si="128"/>
        <v>0</v>
      </c>
      <c r="AO213" s="695">
        <f t="shared" si="128"/>
        <v>8334974.4199999999</v>
      </c>
      <c r="AP213" s="695">
        <f t="shared" si="128"/>
        <v>0</v>
      </c>
      <c r="AQ213" s="695">
        <f t="shared" si="128"/>
        <v>0</v>
      </c>
      <c r="AR213" s="695">
        <f t="shared" si="128"/>
        <v>656660.41</v>
      </c>
      <c r="AS213" s="695">
        <f t="shared" si="128"/>
        <v>656660.41</v>
      </c>
      <c r="AT213" s="695">
        <f t="shared" si="128"/>
        <v>100359.58</v>
      </c>
      <c r="AU213" s="695">
        <f t="shared" si="128"/>
        <v>1277887.57</v>
      </c>
      <c r="AV213" s="695">
        <f t="shared" si="128"/>
        <v>5816068.2300000004</v>
      </c>
      <c r="AW213" s="695">
        <f t="shared" si="128"/>
        <v>7194315.3800000008</v>
      </c>
      <c r="AX213" s="695">
        <f t="shared" si="128"/>
        <v>55378.12</v>
      </c>
      <c r="AY213" s="695">
        <f t="shared" si="128"/>
        <v>28865.1</v>
      </c>
      <c r="AZ213" s="695">
        <f t="shared" si="128"/>
        <v>229579.41</v>
      </c>
      <c r="BA213" s="695">
        <f t="shared" si="128"/>
        <v>313822.63</v>
      </c>
      <c r="BB213" s="695">
        <f t="shared" si="128"/>
        <v>0</v>
      </c>
      <c r="BC213" s="695">
        <f t="shared" si="128"/>
        <v>0</v>
      </c>
      <c r="BD213" s="695">
        <f t="shared" si="128"/>
        <v>0</v>
      </c>
      <c r="BE213" s="695">
        <f t="shared" si="128"/>
        <v>0</v>
      </c>
      <c r="BF213" s="695">
        <f t="shared" si="128"/>
        <v>8164798.4199999999</v>
      </c>
      <c r="BG213" s="695">
        <f t="shared" si="128"/>
        <v>0</v>
      </c>
      <c r="BH213" s="695">
        <f t="shared" si="128"/>
        <v>795185.58000000042</v>
      </c>
      <c r="BI213" s="695">
        <f t="shared" si="128"/>
        <v>170176</v>
      </c>
      <c r="BJ213" s="695">
        <f t="shared" si="128"/>
        <v>0</v>
      </c>
    </row>
    <row r="214" spans="2:62" ht="19.5" thickBot="1">
      <c r="B214" s="696"/>
      <c r="C214" s="697"/>
      <c r="D214" s="698"/>
      <c r="E214" s="699"/>
      <c r="F214" s="700"/>
      <c r="G214" s="700"/>
      <c r="H214" s="700"/>
      <c r="I214" s="700"/>
      <c r="J214" s="700"/>
      <c r="K214" s="700"/>
      <c r="L214" s="700"/>
      <c r="M214" s="700"/>
      <c r="N214" s="700"/>
      <c r="O214" s="700"/>
      <c r="P214" s="700"/>
      <c r="Q214" s="700"/>
      <c r="R214" s="700"/>
      <c r="S214" s="700"/>
      <c r="T214" s="700"/>
      <c r="U214" s="700"/>
      <c r="V214" s="700"/>
      <c r="W214" s="700"/>
      <c r="X214" s="700"/>
      <c r="Y214" s="700"/>
      <c r="Z214" s="700"/>
      <c r="AA214" s="700"/>
      <c r="AB214" s="700"/>
      <c r="AC214" s="700"/>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700"/>
      <c r="AY214" s="700"/>
      <c r="AZ214" s="700"/>
      <c r="BA214" s="700"/>
      <c r="BB214" s="700"/>
      <c r="BC214" s="700"/>
      <c r="BD214" s="700"/>
      <c r="BE214" s="700"/>
      <c r="BF214" s="700"/>
      <c r="BG214" s="700"/>
      <c r="BH214" s="700"/>
      <c r="BI214" s="700"/>
      <c r="BJ214" s="701"/>
    </row>
    <row r="215" spans="2:62" ht="19.5" thickBot="1">
      <c r="B215" s="663" t="s">
        <v>1038</v>
      </c>
      <c r="C215" s="664"/>
      <c r="D215" s="665"/>
      <c r="E215" s="666"/>
      <c r="F215" s="667"/>
      <c r="G215" s="667"/>
      <c r="H215" s="667"/>
      <c r="I215" s="667"/>
      <c r="J215" s="667"/>
      <c r="K215" s="667"/>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7"/>
      <c r="AL215" s="667"/>
      <c r="AM215" s="667"/>
      <c r="AN215" s="667"/>
      <c r="AO215" s="667"/>
      <c r="AP215" s="667"/>
      <c r="AQ215" s="667"/>
      <c r="AR215" s="667"/>
      <c r="AS215" s="667"/>
      <c r="AT215" s="667"/>
      <c r="AU215" s="667"/>
      <c r="AV215" s="667"/>
      <c r="AW215" s="667"/>
      <c r="AX215" s="667"/>
      <c r="AY215" s="667"/>
      <c r="AZ215" s="667"/>
      <c r="BA215" s="667"/>
      <c r="BB215" s="667"/>
      <c r="BC215" s="667"/>
      <c r="BD215" s="667"/>
      <c r="BE215" s="667"/>
      <c r="BF215" s="667"/>
      <c r="BG215" s="667"/>
      <c r="BH215" s="667"/>
      <c r="BI215" s="667"/>
      <c r="BJ215" s="668"/>
    </row>
    <row r="216" spans="2:62">
      <c r="B216" s="702" t="s">
        <v>208</v>
      </c>
      <c r="C216" s="703"/>
      <c r="D216" s="671"/>
      <c r="E216" s="672"/>
      <c r="F216" s="673"/>
      <c r="G216" s="673"/>
      <c r="H216" s="673"/>
      <c r="I216" s="673"/>
      <c r="J216" s="673"/>
      <c r="K216" s="673"/>
      <c r="L216" s="673"/>
      <c r="M216" s="673"/>
      <c r="N216" s="673"/>
      <c r="O216" s="673"/>
      <c r="P216" s="673"/>
      <c r="Q216" s="673"/>
      <c r="R216" s="673"/>
      <c r="S216" s="673"/>
      <c r="T216" s="673"/>
      <c r="U216" s="673"/>
      <c r="V216" s="673"/>
      <c r="W216" s="673"/>
      <c r="X216" s="673"/>
      <c r="Y216" s="673"/>
      <c r="Z216" s="673"/>
      <c r="AA216" s="673"/>
      <c r="AB216" s="673"/>
      <c r="AC216" s="673"/>
      <c r="AD216" s="673"/>
      <c r="AE216" s="673"/>
      <c r="AF216" s="673"/>
      <c r="AG216" s="673"/>
      <c r="AH216" s="673"/>
      <c r="AI216" s="673"/>
      <c r="AJ216" s="673"/>
      <c r="AK216" s="673"/>
      <c r="AL216" s="673"/>
      <c r="AM216" s="673"/>
      <c r="AN216" s="673"/>
      <c r="AO216" s="673"/>
      <c r="AP216" s="673"/>
      <c r="AQ216" s="673"/>
      <c r="AR216" s="673"/>
      <c r="AS216" s="673"/>
      <c r="AT216" s="673"/>
      <c r="AU216" s="673"/>
      <c r="AV216" s="673"/>
      <c r="AW216" s="673"/>
      <c r="AX216" s="673"/>
      <c r="AY216" s="673"/>
      <c r="AZ216" s="673"/>
      <c r="BA216" s="673"/>
      <c r="BB216" s="673"/>
      <c r="BC216" s="673"/>
      <c r="BD216" s="673"/>
      <c r="BE216" s="673"/>
      <c r="BF216" s="673"/>
      <c r="BG216" s="673"/>
      <c r="BH216" s="673"/>
      <c r="BI216" s="673"/>
      <c r="BJ216" s="674"/>
    </row>
    <row r="217" spans="2:62">
      <c r="B217" s="704" t="s">
        <v>921</v>
      </c>
      <c r="C217" s="705"/>
      <c r="D217" s="677"/>
      <c r="E217" s="684"/>
      <c r="F217" s="680"/>
      <c r="G217" s="680"/>
      <c r="H217" s="680"/>
      <c r="I217" s="680"/>
      <c r="J217" s="680"/>
      <c r="K217" s="680"/>
      <c r="L217" s="680"/>
      <c r="M217" s="680"/>
      <c r="N217" s="680"/>
      <c r="O217" s="680"/>
      <c r="P217" s="680"/>
      <c r="Q217" s="680"/>
      <c r="R217" s="680"/>
      <c r="S217" s="680"/>
      <c r="T217" s="680"/>
      <c r="U217" s="680"/>
      <c r="V217" s="680"/>
      <c r="W217" s="680"/>
      <c r="X217" s="680"/>
      <c r="Y217" s="680"/>
      <c r="Z217" s="680"/>
      <c r="AA217" s="680"/>
      <c r="AB217" s="680"/>
      <c r="AC217" s="680"/>
      <c r="AD217" s="680"/>
      <c r="AE217" s="680"/>
      <c r="AF217" s="680"/>
      <c r="AG217" s="680"/>
      <c r="AH217" s="680"/>
      <c r="AI217" s="680"/>
      <c r="AJ217" s="680"/>
      <c r="AK217" s="680"/>
      <c r="AL217" s="680"/>
      <c r="AM217" s="680"/>
      <c r="AN217" s="680"/>
      <c r="AO217" s="680"/>
      <c r="AP217" s="680"/>
      <c r="AQ217" s="680"/>
      <c r="AR217" s="680"/>
      <c r="AS217" s="680"/>
      <c r="AT217" s="680"/>
      <c r="AU217" s="680"/>
      <c r="AV217" s="680"/>
      <c r="AW217" s="680"/>
      <c r="AX217" s="680"/>
      <c r="AY217" s="680"/>
      <c r="AZ217" s="680"/>
      <c r="BA217" s="680"/>
      <c r="BB217" s="680"/>
      <c r="BC217" s="680"/>
      <c r="BD217" s="680"/>
      <c r="BE217" s="680"/>
      <c r="BF217" s="680"/>
      <c r="BG217" s="680"/>
      <c r="BH217" s="680"/>
      <c r="BI217" s="680"/>
      <c r="BJ217" s="681"/>
    </row>
    <row r="218" spans="2:62">
      <c r="B218" s="675"/>
      <c r="C218" s="676" t="s">
        <v>922</v>
      </c>
      <c r="D218" s="677" t="s">
        <v>923</v>
      </c>
      <c r="E218" s="678">
        <f t="shared" ref="E218:E219" si="129">T218</f>
        <v>0</v>
      </c>
      <c r="F218" s="679"/>
      <c r="G218" s="680">
        <f t="shared" ref="G218:G281" si="130">E218+F218</f>
        <v>0</v>
      </c>
      <c r="H218" s="679"/>
      <c r="I218" s="679"/>
      <c r="J218" s="679"/>
      <c r="K218" s="679"/>
      <c r="L218" s="679"/>
      <c r="M218" s="679"/>
      <c r="N218" s="679"/>
      <c r="O218" s="679"/>
      <c r="P218" s="679"/>
      <c r="Q218" s="679"/>
      <c r="R218" s="679"/>
      <c r="S218" s="679"/>
      <c r="T218" s="673">
        <f t="shared" ref="T218:T281" si="131">SUM(H218:S218)</f>
        <v>0</v>
      </c>
      <c r="U218" s="679"/>
      <c r="V218" s="679"/>
      <c r="W218" s="679"/>
      <c r="X218" s="680">
        <f t="shared" ref="X218:X281" si="132">(T218+U218)-V218+W218</f>
        <v>0</v>
      </c>
      <c r="Y218" s="679"/>
      <c r="Z218" s="679"/>
      <c r="AA218" s="679"/>
      <c r="AB218" s="680">
        <f t="shared" ref="AB218:AB281" si="133">SUM(Y218:AA218)</f>
        <v>0</v>
      </c>
      <c r="AC218" s="679"/>
      <c r="AD218" s="679"/>
      <c r="AE218" s="679"/>
      <c r="AF218" s="680">
        <f t="shared" ref="AF218:AF281" si="134">SUM(AC218:AE218)</f>
        <v>0</v>
      </c>
      <c r="AG218" s="679"/>
      <c r="AH218" s="679"/>
      <c r="AI218" s="679"/>
      <c r="AJ218" s="680">
        <f t="shared" ref="AJ218:AJ281" si="135">SUM(AG218:AI218)</f>
        <v>0</v>
      </c>
      <c r="AK218" s="679"/>
      <c r="AL218" s="679"/>
      <c r="AM218" s="679"/>
      <c r="AN218" s="680">
        <f t="shared" ref="AN218:AN281" si="136">SUM(AK218:AM218)</f>
        <v>0</v>
      </c>
      <c r="AO218" s="680">
        <f t="shared" ref="AO218:AO281" si="137">AB218+AF218+AJ218+AN218</f>
        <v>0</v>
      </c>
      <c r="AP218" s="679"/>
      <c r="AQ218" s="679"/>
      <c r="AR218" s="679"/>
      <c r="AS218" s="680">
        <f t="shared" ref="AS218:AS281" si="138">SUM(AP218:AR218)</f>
        <v>0</v>
      </c>
      <c r="AT218" s="679"/>
      <c r="AU218" s="679"/>
      <c r="AV218" s="679"/>
      <c r="AW218" s="680">
        <f t="shared" ref="AW218:AW281" si="139">SUM(AT218:AV218)</f>
        <v>0</v>
      </c>
      <c r="AX218" s="679"/>
      <c r="AY218" s="679"/>
      <c r="AZ218" s="679"/>
      <c r="BA218" s="680">
        <f t="shared" ref="BA218:BA281" si="140">SUM(AX218:AZ218)</f>
        <v>0</v>
      </c>
      <c r="BB218" s="679"/>
      <c r="BC218" s="679"/>
      <c r="BD218" s="679"/>
      <c r="BE218" s="680">
        <f t="shared" ref="BE218:BE281" si="141">SUM(BB218:BD218)</f>
        <v>0</v>
      </c>
      <c r="BF218" s="680">
        <f t="shared" ref="BF218:BF281" si="142">AS218+AW218+BA218+BE218</f>
        <v>0</v>
      </c>
      <c r="BG218" s="680">
        <f t="shared" ref="BG218:BG281" si="143">G218-X218</f>
        <v>0</v>
      </c>
      <c r="BH218" s="680">
        <f t="shared" ref="BH218:BH281" si="144">X218-AO218</f>
        <v>0</v>
      </c>
      <c r="BI218" s="680">
        <f t="shared" ref="BI218:BI281" si="145">AO218-BF218</f>
        <v>0</v>
      </c>
      <c r="BJ218" s="681"/>
    </row>
    <row r="219" spans="2:62">
      <c r="B219" s="675"/>
      <c r="C219" s="676" t="s">
        <v>924</v>
      </c>
      <c r="D219" s="677" t="s">
        <v>925</v>
      </c>
      <c r="E219" s="678">
        <f t="shared" si="129"/>
        <v>0</v>
      </c>
      <c r="F219" s="679"/>
      <c r="G219" s="680">
        <f t="shared" si="130"/>
        <v>0</v>
      </c>
      <c r="H219" s="679"/>
      <c r="I219" s="679"/>
      <c r="J219" s="679"/>
      <c r="K219" s="679"/>
      <c r="L219" s="679"/>
      <c r="M219" s="679"/>
      <c r="N219" s="679"/>
      <c r="O219" s="679"/>
      <c r="P219" s="679"/>
      <c r="Q219" s="679"/>
      <c r="R219" s="679"/>
      <c r="S219" s="679"/>
      <c r="T219" s="673">
        <f t="shared" si="131"/>
        <v>0</v>
      </c>
      <c r="U219" s="679"/>
      <c r="V219" s="679"/>
      <c r="W219" s="679"/>
      <c r="X219" s="680">
        <f t="shared" si="132"/>
        <v>0</v>
      </c>
      <c r="Y219" s="679"/>
      <c r="Z219" s="679"/>
      <c r="AA219" s="679"/>
      <c r="AB219" s="680">
        <f t="shared" si="133"/>
        <v>0</v>
      </c>
      <c r="AC219" s="679"/>
      <c r="AD219" s="679"/>
      <c r="AE219" s="679"/>
      <c r="AF219" s="680">
        <f t="shared" si="134"/>
        <v>0</v>
      </c>
      <c r="AG219" s="679"/>
      <c r="AH219" s="679"/>
      <c r="AI219" s="679"/>
      <c r="AJ219" s="680">
        <f t="shared" si="135"/>
        <v>0</v>
      </c>
      <c r="AK219" s="679"/>
      <c r="AL219" s="679"/>
      <c r="AM219" s="679"/>
      <c r="AN219" s="680">
        <f t="shared" si="136"/>
        <v>0</v>
      </c>
      <c r="AO219" s="680">
        <f t="shared" si="137"/>
        <v>0</v>
      </c>
      <c r="AP219" s="679"/>
      <c r="AQ219" s="679"/>
      <c r="AR219" s="679"/>
      <c r="AS219" s="680">
        <f t="shared" si="138"/>
        <v>0</v>
      </c>
      <c r="AT219" s="679"/>
      <c r="AU219" s="679"/>
      <c r="AV219" s="679"/>
      <c r="AW219" s="680">
        <f t="shared" si="139"/>
        <v>0</v>
      </c>
      <c r="AX219" s="679"/>
      <c r="AY219" s="679"/>
      <c r="AZ219" s="679"/>
      <c r="BA219" s="680">
        <f t="shared" si="140"/>
        <v>0</v>
      </c>
      <c r="BB219" s="679"/>
      <c r="BC219" s="679"/>
      <c r="BD219" s="679"/>
      <c r="BE219" s="680">
        <f t="shared" si="141"/>
        <v>0</v>
      </c>
      <c r="BF219" s="680">
        <f t="shared" si="142"/>
        <v>0</v>
      </c>
      <c r="BG219" s="680">
        <f t="shared" si="143"/>
        <v>0</v>
      </c>
      <c r="BH219" s="680">
        <f t="shared" si="144"/>
        <v>0</v>
      </c>
      <c r="BI219" s="680">
        <f t="shared" si="145"/>
        <v>0</v>
      </c>
      <c r="BJ219" s="681"/>
    </row>
    <row r="220" spans="2:62">
      <c r="B220" s="685" t="s">
        <v>926</v>
      </c>
      <c r="C220" s="676"/>
      <c r="D220" s="677"/>
      <c r="E220" s="684"/>
      <c r="F220" s="680"/>
      <c r="G220" s="680"/>
      <c r="H220" s="680"/>
      <c r="I220" s="680"/>
      <c r="J220" s="680"/>
      <c r="K220" s="680"/>
      <c r="L220" s="680"/>
      <c r="M220" s="680"/>
      <c r="N220" s="680"/>
      <c r="O220" s="680"/>
      <c r="P220" s="680"/>
      <c r="Q220" s="680"/>
      <c r="R220" s="680"/>
      <c r="S220" s="680"/>
      <c r="T220" s="673"/>
      <c r="U220" s="680"/>
      <c r="V220" s="680"/>
      <c r="W220" s="680"/>
      <c r="X220" s="680"/>
      <c r="Y220" s="680"/>
      <c r="Z220" s="680"/>
      <c r="AA220" s="680"/>
      <c r="AB220" s="680"/>
      <c r="AC220" s="680"/>
      <c r="AD220" s="680"/>
      <c r="AE220" s="680"/>
      <c r="AF220" s="680"/>
      <c r="AG220" s="680"/>
      <c r="AH220" s="680"/>
      <c r="AI220" s="680"/>
      <c r="AJ220" s="680"/>
      <c r="AK220" s="680"/>
      <c r="AL220" s="680"/>
      <c r="AM220" s="680"/>
      <c r="AN220" s="680"/>
      <c r="AO220" s="680"/>
      <c r="AP220" s="680"/>
      <c r="AQ220" s="680"/>
      <c r="AR220" s="680"/>
      <c r="AS220" s="680"/>
      <c r="AT220" s="680"/>
      <c r="AU220" s="680"/>
      <c r="AV220" s="680"/>
      <c r="AW220" s="680"/>
      <c r="AX220" s="680"/>
      <c r="AY220" s="680"/>
      <c r="AZ220" s="680"/>
      <c r="BA220" s="680"/>
      <c r="BB220" s="680"/>
      <c r="BC220" s="680"/>
      <c r="BD220" s="680"/>
      <c r="BE220" s="680"/>
      <c r="BF220" s="680"/>
      <c r="BG220" s="680"/>
      <c r="BH220" s="680"/>
      <c r="BI220" s="680"/>
      <c r="BJ220" s="681"/>
    </row>
    <row r="221" spans="2:62">
      <c r="B221" s="675"/>
      <c r="C221" s="676" t="s">
        <v>218</v>
      </c>
      <c r="D221" s="677" t="s">
        <v>927</v>
      </c>
      <c r="E221" s="678">
        <f t="shared" ref="E221:E222" si="146">T221</f>
        <v>1535809.7</v>
      </c>
      <c r="F221" s="679"/>
      <c r="G221" s="680">
        <f t="shared" si="130"/>
        <v>1535809.7</v>
      </c>
      <c r="H221" s="679"/>
      <c r="I221" s="679">
        <v>25000</v>
      </c>
      <c r="J221" s="679">
        <v>1225000</v>
      </c>
      <c r="K221" s="679"/>
      <c r="L221" s="679"/>
      <c r="M221" s="679"/>
      <c r="N221" s="679"/>
      <c r="O221" s="679">
        <v>285809.7</v>
      </c>
      <c r="P221" s="679"/>
      <c r="Q221" s="679"/>
      <c r="R221" s="679"/>
      <c r="S221" s="679"/>
      <c r="T221" s="673">
        <f t="shared" si="131"/>
        <v>1535809.7</v>
      </c>
      <c r="U221" s="679"/>
      <c r="V221" s="679"/>
      <c r="W221" s="679"/>
      <c r="X221" s="680">
        <f t="shared" si="132"/>
        <v>1535809.7</v>
      </c>
      <c r="Y221" s="679"/>
      <c r="Z221" s="679"/>
      <c r="AA221" s="679">
        <v>42115</v>
      </c>
      <c r="AB221" s="680">
        <f t="shared" si="133"/>
        <v>42115</v>
      </c>
      <c r="AC221" s="679">
        <v>59143.54</v>
      </c>
      <c r="AD221" s="679">
        <v>243011.78</v>
      </c>
      <c r="AE221" s="679">
        <f>505018.83+300000</f>
        <v>805018.83000000007</v>
      </c>
      <c r="AF221" s="680">
        <f t="shared" si="134"/>
        <v>1107174.1500000001</v>
      </c>
      <c r="AG221" s="679">
        <v>48605.5</v>
      </c>
      <c r="AH221" s="679">
        <v>57795</v>
      </c>
      <c r="AI221" s="679">
        <v>52289.760000000002</v>
      </c>
      <c r="AJ221" s="680">
        <f t="shared" si="135"/>
        <v>158690.26</v>
      </c>
      <c r="AK221" s="679"/>
      <c r="AL221" s="679"/>
      <c r="AM221" s="679"/>
      <c r="AN221" s="680">
        <f t="shared" si="136"/>
        <v>0</v>
      </c>
      <c r="AO221" s="680">
        <f t="shared" si="137"/>
        <v>1307979.4100000001</v>
      </c>
      <c r="AP221" s="679"/>
      <c r="AQ221" s="679"/>
      <c r="AR221" s="679">
        <v>19705</v>
      </c>
      <c r="AS221" s="680">
        <f t="shared" si="138"/>
        <v>19705</v>
      </c>
      <c r="AT221" s="679">
        <v>22744.27</v>
      </c>
      <c r="AU221" s="679">
        <v>102388.78</v>
      </c>
      <c r="AV221" s="679">
        <v>1003251.1</v>
      </c>
      <c r="AW221" s="680">
        <f t="shared" si="139"/>
        <v>1128384.1499999999</v>
      </c>
      <c r="AX221" s="679">
        <v>44083</v>
      </c>
      <c r="AY221" s="679">
        <v>63517.5</v>
      </c>
      <c r="AZ221" s="679">
        <v>38239.760000000002</v>
      </c>
      <c r="BA221" s="680">
        <f t="shared" si="140"/>
        <v>145840.26</v>
      </c>
      <c r="BB221" s="679"/>
      <c r="BC221" s="679"/>
      <c r="BD221" s="679"/>
      <c r="BE221" s="680">
        <f t="shared" si="141"/>
        <v>0</v>
      </c>
      <c r="BF221" s="680">
        <f t="shared" si="142"/>
        <v>1293929.4099999999</v>
      </c>
      <c r="BG221" s="680">
        <f t="shared" si="143"/>
        <v>0</v>
      </c>
      <c r="BH221" s="680">
        <f t="shared" si="144"/>
        <v>227830.2899999998</v>
      </c>
      <c r="BI221" s="680">
        <f t="shared" si="145"/>
        <v>14050.000000000233</v>
      </c>
      <c r="BJ221" s="681"/>
    </row>
    <row r="222" spans="2:62">
      <c r="B222" s="675"/>
      <c r="C222" s="676" t="s">
        <v>220</v>
      </c>
      <c r="D222" s="677" t="s">
        <v>928</v>
      </c>
      <c r="E222" s="678">
        <f t="shared" si="146"/>
        <v>0</v>
      </c>
      <c r="F222" s="679"/>
      <c r="G222" s="680">
        <f t="shared" si="130"/>
        <v>0</v>
      </c>
      <c r="H222" s="679"/>
      <c r="I222" s="679"/>
      <c r="J222" s="679"/>
      <c r="K222" s="679"/>
      <c r="L222" s="679"/>
      <c r="M222" s="679"/>
      <c r="N222" s="679"/>
      <c r="O222" s="679"/>
      <c r="P222" s="679"/>
      <c r="Q222" s="679"/>
      <c r="R222" s="679"/>
      <c r="S222" s="679"/>
      <c r="T222" s="673">
        <f t="shared" si="131"/>
        <v>0</v>
      </c>
      <c r="U222" s="679"/>
      <c r="V222" s="679"/>
      <c r="W222" s="679"/>
      <c r="X222" s="680">
        <f t="shared" si="132"/>
        <v>0</v>
      </c>
      <c r="Y222" s="679"/>
      <c r="Z222" s="679"/>
      <c r="AA222" s="679"/>
      <c r="AB222" s="680">
        <f t="shared" si="133"/>
        <v>0</v>
      </c>
      <c r="AC222" s="679"/>
      <c r="AD222" s="679"/>
      <c r="AE222" s="679"/>
      <c r="AF222" s="680">
        <f t="shared" si="134"/>
        <v>0</v>
      </c>
      <c r="AG222" s="679"/>
      <c r="AH222" s="679"/>
      <c r="AI222" s="679"/>
      <c r="AJ222" s="680">
        <f t="shared" si="135"/>
        <v>0</v>
      </c>
      <c r="AK222" s="679"/>
      <c r="AL222" s="679"/>
      <c r="AM222" s="679"/>
      <c r="AN222" s="680">
        <f t="shared" si="136"/>
        <v>0</v>
      </c>
      <c r="AO222" s="680">
        <f t="shared" si="137"/>
        <v>0</v>
      </c>
      <c r="AP222" s="679"/>
      <c r="AQ222" s="679"/>
      <c r="AR222" s="679"/>
      <c r="AS222" s="680">
        <f t="shared" si="138"/>
        <v>0</v>
      </c>
      <c r="AT222" s="679"/>
      <c r="AU222" s="679"/>
      <c r="AV222" s="679"/>
      <c r="AW222" s="680">
        <f t="shared" si="139"/>
        <v>0</v>
      </c>
      <c r="AX222" s="679"/>
      <c r="AY222" s="679"/>
      <c r="AZ222" s="679"/>
      <c r="BA222" s="680">
        <f t="shared" si="140"/>
        <v>0</v>
      </c>
      <c r="BB222" s="679"/>
      <c r="BC222" s="679"/>
      <c r="BD222" s="679"/>
      <c r="BE222" s="680">
        <f t="shared" si="141"/>
        <v>0</v>
      </c>
      <c r="BF222" s="680">
        <f t="shared" si="142"/>
        <v>0</v>
      </c>
      <c r="BG222" s="680">
        <f t="shared" si="143"/>
        <v>0</v>
      </c>
      <c r="BH222" s="680">
        <f t="shared" si="144"/>
        <v>0</v>
      </c>
      <c r="BI222" s="680">
        <f t="shared" si="145"/>
        <v>0</v>
      </c>
      <c r="BJ222" s="681"/>
    </row>
    <row r="223" spans="2:62">
      <c r="B223" s="685" t="s">
        <v>929</v>
      </c>
      <c r="C223" s="676"/>
      <c r="D223" s="677"/>
      <c r="E223" s="684"/>
      <c r="F223" s="680"/>
      <c r="G223" s="680"/>
      <c r="H223" s="680"/>
      <c r="I223" s="680"/>
      <c r="J223" s="680"/>
      <c r="K223" s="680"/>
      <c r="L223" s="680"/>
      <c r="M223" s="680"/>
      <c r="N223" s="680"/>
      <c r="O223" s="680"/>
      <c r="P223" s="680"/>
      <c r="Q223" s="680"/>
      <c r="R223" s="680"/>
      <c r="S223" s="680"/>
      <c r="T223" s="673"/>
      <c r="U223" s="680"/>
      <c r="V223" s="680"/>
      <c r="W223" s="680"/>
      <c r="X223" s="680"/>
      <c r="Y223" s="680"/>
      <c r="Z223" s="680"/>
      <c r="AA223" s="680"/>
      <c r="AB223" s="680"/>
      <c r="AC223" s="680"/>
      <c r="AD223" s="680"/>
      <c r="AE223" s="680"/>
      <c r="AF223" s="680"/>
      <c r="AG223" s="680"/>
      <c r="AH223" s="680"/>
      <c r="AI223" s="680"/>
      <c r="AJ223" s="680"/>
      <c r="AK223" s="680"/>
      <c r="AL223" s="680"/>
      <c r="AM223" s="680"/>
      <c r="AN223" s="680"/>
      <c r="AO223" s="680"/>
      <c r="AP223" s="680"/>
      <c r="AQ223" s="680"/>
      <c r="AR223" s="680"/>
      <c r="AS223" s="680"/>
      <c r="AT223" s="680"/>
      <c r="AU223" s="680"/>
      <c r="AV223" s="680"/>
      <c r="AW223" s="680"/>
      <c r="AX223" s="680"/>
      <c r="AY223" s="680"/>
      <c r="AZ223" s="680"/>
      <c r="BA223" s="680"/>
      <c r="BB223" s="680"/>
      <c r="BC223" s="680"/>
      <c r="BD223" s="680"/>
      <c r="BE223" s="680"/>
      <c r="BF223" s="680"/>
      <c r="BG223" s="680"/>
      <c r="BH223" s="680"/>
      <c r="BI223" s="680"/>
      <c r="BJ223" s="681"/>
    </row>
    <row r="224" spans="2:62">
      <c r="B224" s="675"/>
      <c r="C224" s="676" t="s">
        <v>930</v>
      </c>
      <c r="D224" s="677" t="s">
        <v>931</v>
      </c>
      <c r="E224" s="678">
        <f t="shared" ref="E224:E227" si="147">T224</f>
        <v>0</v>
      </c>
      <c r="F224" s="679"/>
      <c r="G224" s="680">
        <f t="shared" si="130"/>
        <v>0</v>
      </c>
      <c r="H224" s="679"/>
      <c r="I224" s="679"/>
      <c r="J224" s="679"/>
      <c r="K224" s="679"/>
      <c r="L224" s="679"/>
      <c r="M224" s="679"/>
      <c r="N224" s="679"/>
      <c r="O224" s="679"/>
      <c r="P224" s="679"/>
      <c r="Q224" s="679"/>
      <c r="R224" s="679"/>
      <c r="S224" s="679"/>
      <c r="T224" s="673">
        <f t="shared" si="131"/>
        <v>0</v>
      </c>
      <c r="U224" s="679"/>
      <c r="V224" s="679"/>
      <c r="W224" s="679"/>
      <c r="X224" s="680">
        <f t="shared" si="132"/>
        <v>0</v>
      </c>
      <c r="Y224" s="679"/>
      <c r="Z224" s="679"/>
      <c r="AA224" s="679"/>
      <c r="AB224" s="680">
        <f t="shared" si="133"/>
        <v>0</v>
      </c>
      <c r="AC224" s="679"/>
      <c r="AD224" s="679"/>
      <c r="AE224" s="679"/>
      <c r="AF224" s="680">
        <f t="shared" si="134"/>
        <v>0</v>
      </c>
      <c r="AG224" s="679"/>
      <c r="AH224" s="679"/>
      <c r="AI224" s="679"/>
      <c r="AJ224" s="680">
        <f t="shared" si="135"/>
        <v>0</v>
      </c>
      <c r="AK224" s="679"/>
      <c r="AL224" s="679"/>
      <c r="AM224" s="679"/>
      <c r="AN224" s="680">
        <f t="shared" si="136"/>
        <v>0</v>
      </c>
      <c r="AO224" s="680">
        <f t="shared" si="137"/>
        <v>0</v>
      </c>
      <c r="AP224" s="679"/>
      <c r="AQ224" s="679"/>
      <c r="AR224" s="679"/>
      <c r="AS224" s="680">
        <f t="shared" si="138"/>
        <v>0</v>
      </c>
      <c r="AT224" s="679"/>
      <c r="AU224" s="679"/>
      <c r="AV224" s="679"/>
      <c r="AW224" s="680">
        <f t="shared" si="139"/>
        <v>0</v>
      </c>
      <c r="AX224" s="679"/>
      <c r="AY224" s="679"/>
      <c r="AZ224" s="679"/>
      <c r="BA224" s="680">
        <f t="shared" si="140"/>
        <v>0</v>
      </c>
      <c r="BB224" s="679"/>
      <c r="BC224" s="679"/>
      <c r="BD224" s="679"/>
      <c r="BE224" s="680">
        <f t="shared" si="141"/>
        <v>0</v>
      </c>
      <c r="BF224" s="680">
        <f t="shared" si="142"/>
        <v>0</v>
      </c>
      <c r="BG224" s="680">
        <f t="shared" si="143"/>
        <v>0</v>
      </c>
      <c r="BH224" s="680">
        <f t="shared" si="144"/>
        <v>0</v>
      </c>
      <c r="BI224" s="680">
        <f t="shared" si="145"/>
        <v>0</v>
      </c>
      <c r="BJ224" s="681"/>
    </row>
    <row r="225" spans="2:62">
      <c r="B225" s="675"/>
      <c r="C225" s="676" t="s">
        <v>226</v>
      </c>
      <c r="D225" s="677" t="s">
        <v>932</v>
      </c>
      <c r="E225" s="678">
        <f t="shared" si="147"/>
        <v>0</v>
      </c>
      <c r="F225" s="679"/>
      <c r="G225" s="680">
        <f t="shared" si="130"/>
        <v>0</v>
      </c>
      <c r="H225" s="679"/>
      <c r="I225" s="679"/>
      <c r="J225" s="679"/>
      <c r="K225" s="679"/>
      <c r="L225" s="679"/>
      <c r="M225" s="679"/>
      <c r="N225" s="679"/>
      <c r="O225" s="679"/>
      <c r="P225" s="679"/>
      <c r="Q225" s="679"/>
      <c r="R225" s="679"/>
      <c r="S225" s="679"/>
      <c r="T225" s="673">
        <f t="shared" si="131"/>
        <v>0</v>
      </c>
      <c r="U225" s="679"/>
      <c r="V225" s="679"/>
      <c r="W225" s="679"/>
      <c r="X225" s="680">
        <f t="shared" si="132"/>
        <v>0</v>
      </c>
      <c r="Y225" s="679"/>
      <c r="Z225" s="679"/>
      <c r="AA225" s="679"/>
      <c r="AB225" s="680">
        <f t="shared" si="133"/>
        <v>0</v>
      </c>
      <c r="AC225" s="679"/>
      <c r="AD225" s="679"/>
      <c r="AE225" s="679"/>
      <c r="AF225" s="680">
        <f t="shared" si="134"/>
        <v>0</v>
      </c>
      <c r="AG225" s="679"/>
      <c r="AH225" s="679"/>
      <c r="AI225" s="679"/>
      <c r="AJ225" s="680">
        <f t="shared" si="135"/>
        <v>0</v>
      </c>
      <c r="AK225" s="679"/>
      <c r="AL225" s="679"/>
      <c r="AM225" s="679"/>
      <c r="AN225" s="680">
        <f t="shared" si="136"/>
        <v>0</v>
      </c>
      <c r="AO225" s="680">
        <f t="shared" si="137"/>
        <v>0</v>
      </c>
      <c r="AP225" s="679"/>
      <c r="AQ225" s="679"/>
      <c r="AR225" s="679"/>
      <c r="AS225" s="680">
        <f t="shared" si="138"/>
        <v>0</v>
      </c>
      <c r="AT225" s="679"/>
      <c r="AU225" s="679"/>
      <c r="AV225" s="679"/>
      <c r="AW225" s="680">
        <f t="shared" si="139"/>
        <v>0</v>
      </c>
      <c r="AX225" s="679"/>
      <c r="AY225" s="679"/>
      <c r="AZ225" s="679"/>
      <c r="BA225" s="680">
        <f t="shared" si="140"/>
        <v>0</v>
      </c>
      <c r="BB225" s="679"/>
      <c r="BC225" s="679"/>
      <c r="BD225" s="679"/>
      <c r="BE225" s="680">
        <f t="shared" si="141"/>
        <v>0</v>
      </c>
      <c r="BF225" s="680">
        <f t="shared" si="142"/>
        <v>0</v>
      </c>
      <c r="BG225" s="680">
        <f t="shared" si="143"/>
        <v>0</v>
      </c>
      <c r="BH225" s="680">
        <f t="shared" si="144"/>
        <v>0</v>
      </c>
      <c r="BI225" s="680">
        <f t="shared" si="145"/>
        <v>0</v>
      </c>
      <c r="BJ225" s="681"/>
    </row>
    <row r="226" spans="2:62">
      <c r="B226" s="675"/>
      <c r="C226" s="676" t="s">
        <v>240</v>
      </c>
      <c r="D226" s="677" t="s">
        <v>933</v>
      </c>
      <c r="E226" s="678">
        <f t="shared" si="147"/>
        <v>0</v>
      </c>
      <c r="F226" s="679"/>
      <c r="G226" s="680">
        <f t="shared" si="130"/>
        <v>0</v>
      </c>
      <c r="H226" s="679"/>
      <c r="I226" s="679"/>
      <c r="J226" s="679"/>
      <c r="K226" s="679"/>
      <c r="L226" s="679"/>
      <c r="M226" s="679"/>
      <c r="N226" s="679"/>
      <c r="O226" s="679"/>
      <c r="P226" s="679"/>
      <c r="Q226" s="679"/>
      <c r="R226" s="679"/>
      <c r="S226" s="679"/>
      <c r="T226" s="673">
        <f t="shared" si="131"/>
        <v>0</v>
      </c>
      <c r="U226" s="679"/>
      <c r="V226" s="679"/>
      <c r="W226" s="679"/>
      <c r="X226" s="680">
        <f t="shared" si="132"/>
        <v>0</v>
      </c>
      <c r="Y226" s="679"/>
      <c r="Z226" s="679"/>
      <c r="AA226" s="679"/>
      <c r="AB226" s="680">
        <f t="shared" si="133"/>
        <v>0</v>
      </c>
      <c r="AC226" s="679"/>
      <c r="AD226" s="679"/>
      <c r="AE226" s="679"/>
      <c r="AF226" s="680">
        <f t="shared" si="134"/>
        <v>0</v>
      </c>
      <c r="AG226" s="679"/>
      <c r="AH226" s="679"/>
      <c r="AI226" s="679"/>
      <c r="AJ226" s="680">
        <f t="shared" si="135"/>
        <v>0</v>
      </c>
      <c r="AK226" s="679"/>
      <c r="AL226" s="679"/>
      <c r="AM226" s="679"/>
      <c r="AN226" s="680">
        <f t="shared" si="136"/>
        <v>0</v>
      </c>
      <c r="AO226" s="680">
        <f t="shared" si="137"/>
        <v>0</v>
      </c>
      <c r="AP226" s="679"/>
      <c r="AQ226" s="679"/>
      <c r="AR226" s="679"/>
      <c r="AS226" s="680">
        <f t="shared" si="138"/>
        <v>0</v>
      </c>
      <c r="AT226" s="679"/>
      <c r="AU226" s="679"/>
      <c r="AV226" s="679"/>
      <c r="AW226" s="680">
        <f t="shared" si="139"/>
        <v>0</v>
      </c>
      <c r="AX226" s="679"/>
      <c r="AY226" s="679"/>
      <c r="AZ226" s="679"/>
      <c r="BA226" s="680">
        <f t="shared" si="140"/>
        <v>0</v>
      </c>
      <c r="BB226" s="679"/>
      <c r="BC226" s="679"/>
      <c r="BD226" s="679"/>
      <c r="BE226" s="680">
        <f t="shared" si="141"/>
        <v>0</v>
      </c>
      <c r="BF226" s="680">
        <f t="shared" si="142"/>
        <v>0</v>
      </c>
      <c r="BG226" s="680">
        <f t="shared" si="143"/>
        <v>0</v>
      </c>
      <c r="BH226" s="680">
        <f t="shared" si="144"/>
        <v>0</v>
      </c>
      <c r="BI226" s="680">
        <f t="shared" si="145"/>
        <v>0</v>
      </c>
      <c r="BJ226" s="681"/>
    </row>
    <row r="227" spans="2:62">
      <c r="B227" s="675"/>
      <c r="C227" s="676" t="s">
        <v>242</v>
      </c>
      <c r="D227" s="677" t="s">
        <v>934</v>
      </c>
      <c r="E227" s="678">
        <f t="shared" si="147"/>
        <v>0</v>
      </c>
      <c r="F227" s="679"/>
      <c r="G227" s="680">
        <f t="shared" si="130"/>
        <v>0</v>
      </c>
      <c r="H227" s="679"/>
      <c r="I227" s="679"/>
      <c r="J227" s="679"/>
      <c r="K227" s="679"/>
      <c r="L227" s="679"/>
      <c r="M227" s="679"/>
      <c r="N227" s="679"/>
      <c r="O227" s="679"/>
      <c r="P227" s="679"/>
      <c r="Q227" s="679"/>
      <c r="R227" s="679"/>
      <c r="S227" s="679"/>
      <c r="T227" s="673">
        <f t="shared" si="131"/>
        <v>0</v>
      </c>
      <c r="U227" s="679"/>
      <c r="V227" s="679"/>
      <c r="W227" s="679"/>
      <c r="X227" s="680">
        <f t="shared" si="132"/>
        <v>0</v>
      </c>
      <c r="Y227" s="679"/>
      <c r="Z227" s="679"/>
      <c r="AA227" s="679"/>
      <c r="AB227" s="680">
        <f t="shared" si="133"/>
        <v>0</v>
      </c>
      <c r="AC227" s="679"/>
      <c r="AD227" s="679"/>
      <c r="AE227" s="679"/>
      <c r="AF227" s="680">
        <f t="shared" si="134"/>
        <v>0</v>
      </c>
      <c r="AG227" s="679"/>
      <c r="AH227" s="679"/>
      <c r="AI227" s="679"/>
      <c r="AJ227" s="680">
        <f t="shared" si="135"/>
        <v>0</v>
      </c>
      <c r="AK227" s="679"/>
      <c r="AL227" s="679"/>
      <c r="AM227" s="679"/>
      <c r="AN227" s="680">
        <f t="shared" si="136"/>
        <v>0</v>
      </c>
      <c r="AO227" s="680">
        <f t="shared" si="137"/>
        <v>0</v>
      </c>
      <c r="AP227" s="679"/>
      <c r="AQ227" s="679"/>
      <c r="AR227" s="679"/>
      <c r="AS227" s="680">
        <f t="shared" si="138"/>
        <v>0</v>
      </c>
      <c r="AT227" s="679"/>
      <c r="AU227" s="679"/>
      <c r="AV227" s="679"/>
      <c r="AW227" s="680">
        <f t="shared" si="139"/>
        <v>0</v>
      </c>
      <c r="AX227" s="679"/>
      <c r="AY227" s="679"/>
      <c r="AZ227" s="679"/>
      <c r="BA227" s="680">
        <f t="shared" si="140"/>
        <v>0</v>
      </c>
      <c r="BB227" s="679"/>
      <c r="BC227" s="679"/>
      <c r="BD227" s="679"/>
      <c r="BE227" s="680">
        <f t="shared" si="141"/>
        <v>0</v>
      </c>
      <c r="BF227" s="680">
        <f t="shared" si="142"/>
        <v>0</v>
      </c>
      <c r="BG227" s="680">
        <f t="shared" si="143"/>
        <v>0</v>
      </c>
      <c r="BH227" s="680">
        <f t="shared" si="144"/>
        <v>0</v>
      </c>
      <c r="BI227" s="680">
        <f t="shared" si="145"/>
        <v>0</v>
      </c>
      <c r="BJ227" s="681"/>
    </row>
    <row r="228" spans="2:62">
      <c r="B228" s="675" t="s">
        <v>935</v>
      </c>
      <c r="C228" s="676"/>
      <c r="D228" s="677"/>
      <c r="E228" s="678"/>
      <c r="F228" s="679"/>
      <c r="G228" s="680">
        <f t="shared" si="130"/>
        <v>0</v>
      </c>
      <c r="H228" s="679"/>
      <c r="I228" s="679"/>
      <c r="J228" s="679"/>
      <c r="K228" s="679"/>
      <c r="L228" s="679"/>
      <c r="M228" s="679"/>
      <c r="N228" s="679"/>
      <c r="O228" s="679"/>
      <c r="P228" s="679"/>
      <c r="Q228" s="679"/>
      <c r="R228" s="679"/>
      <c r="S228" s="679"/>
      <c r="T228" s="673">
        <f t="shared" si="131"/>
        <v>0</v>
      </c>
      <c r="U228" s="679"/>
      <c r="V228" s="679"/>
      <c r="W228" s="679"/>
      <c r="X228" s="680">
        <f t="shared" si="132"/>
        <v>0</v>
      </c>
      <c r="Y228" s="679"/>
      <c r="Z228" s="679"/>
      <c r="AA228" s="679"/>
      <c r="AB228" s="680">
        <f t="shared" si="133"/>
        <v>0</v>
      </c>
      <c r="AC228" s="679"/>
      <c r="AD228" s="679"/>
      <c r="AE228" s="679"/>
      <c r="AF228" s="680">
        <f t="shared" si="134"/>
        <v>0</v>
      </c>
      <c r="AG228" s="679"/>
      <c r="AH228" s="679"/>
      <c r="AI228" s="679"/>
      <c r="AJ228" s="680">
        <f t="shared" si="135"/>
        <v>0</v>
      </c>
      <c r="AK228" s="679"/>
      <c r="AL228" s="679"/>
      <c r="AM228" s="679"/>
      <c r="AN228" s="680">
        <f t="shared" si="136"/>
        <v>0</v>
      </c>
      <c r="AO228" s="680">
        <f t="shared" si="137"/>
        <v>0</v>
      </c>
      <c r="AP228" s="679"/>
      <c r="AQ228" s="679"/>
      <c r="AR228" s="679"/>
      <c r="AS228" s="680">
        <f t="shared" si="138"/>
        <v>0</v>
      </c>
      <c r="AT228" s="679"/>
      <c r="AU228" s="679"/>
      <c r="AV228" s="679"/>
      <c r="AW228" s="680">
        <f t="shared" si="139"/>
        <v>0</v>
      </c>
      <c r="AX228" s="679"/>
      <c r="AY228" s="679"/>
      <c r="AZ228" s="679"/>
      <c r="BA228" s="680">
        <f t="shared" si="140"/>
        <v>0</v>
      </c>
      <c r="BB228" s="679"/>
      <c r="BC228" s="679"/>
      <c r="BD228" s="679"/>
      <c r="BE228" s="680">
        <f t="shared" si="141"/>
        <v>0</v>
      </c>
      <c r="BF228" s="680">
        <f t="shared" si="142"/>
        <v>0</v>
      </c>
      <c r="BG228" s="680">
        <f t="shared" si="143"/>
        <v>0</v>
      </c>
      <c r="BH228" s="680">
        <f t="shared" si="144"/>
        <v>0</v>
      </c>
      <c r="BI228" s="680">
        <f t="shared" si="145"/>
        <v>0</v>
      </c>
      <c r="BJ228" s="681"/>
    </row>
    <row r="229" spans="2:62">
      <c r="B229" s="675"/>
      <c r="C229" s="676" t="s">
        <v>248</v>
      </c>
      <c r="D229" s="677" t="s">
        <v>936</v>
      </c>
      <c r="E229" s="678">
        <f t="shared" ref="E229" si="148">T229</f>
        <v>0</v>
      </c>
      <c r="F229" s="679"/>
      <c r="G229" s="680">
        <f t="shared" si="130"/>
        <v>0</v>
      </c>
      <c r="H229" s="679"/>
      <c r="I229" s="679"/>
      <c r="J229" s="679"/>
      <c r="K229" s="679"/>
      <c r="L229" s="679"/>
      <c r="M229" s="679"/>
      <c r="N229" s="679"/>
      <c r="O229" s="679"/>
      <c r="P229" s="679"/>
      <c r="Q229" s="679"/>
      <c r="R229" s="679"/>
      <c r="S229" s="679"/>
      <c r="T229" s="673">
        <f t="shared" si="131"/>
        <v>0</v>
      </c>
      <c r="U229" s="679"/>
      <c r="V229" s="679"/>
      <c r="W229" s="679"/>
      <c r="X229" s="680">
        <f t="shared" si="132"/>
        <v>0</v>
      </c>
      <c r="Y229" s="679"/>
      <c r="Z229" s="679"/>
      <c r="AA229" s="679"/>
      <c r="AB229" s="680">
        <f t="shared" si="133"/>
        <v>0</v>
      </c>
      <c r="AC229" s="679"/>
      <c r="AD229" s="679"/>
      <c r="AE229" s="679"/>
      <c r="AF229" s="680">
        <f t="shared" si="134"/>
        <v>0</v>
      </c>
      <c r="AG229" s="679"/>
      <c r="AH229" s="679"/>
      <c r="AI229" s="679"/>
      <c r="AJ229" s="680">
        <f t="shared" si="135"/>
        <v>0</v>
      </c>
      <c r="AK229" s="679"/>
      <c r="AL229" s="679"/>
      <c r="AM229" s="679"/>
      <c r="AN229" s="680">
        <f t="shared" si="136"/>
        <v>0</v>
      </c>
      <c r="AO229" s="680">
        <f t="shared" si="137"/>
        <v>0</v>
      </c>
      <c r="AP229" s="679"/>
      <c r="AQ229" s="679"/>
      <c r="AR229" s="679"/>
      <c r="AS229" s="680">
        <f t="shared" si="138"/>
        <v>0</v>
      </c>
      <c r="AT229" s="679"/>
      <c r="AU229" s="679"/>
      <c r="AV229" s="679"/>
      <c r="AW229" s="680">
        <f t="shared" si="139"/>
        <v>0</v>
      </c>
      <c r="AX229" s="679"/>
      <c r="AY229" s="679"/>
      <c r="AZ229" s="679"/>
      <c r="BA229" s="680">
        <f t="shared" si="140"/>
        <v>0</v>
      </c>
      <c r="BB229" s="679"/>
      <c r="BC229" s="679"/>
      <c r="BD229" s="679"/>
      <c r="BE229" s="680">
        <f t="shared" si="141"/>
        <v>0</v>
      </c>
      <c r="BF229" s="680">
        <f t="shared" si="142"/>
        <v>0</v>
      </c>
      <c r="BG229" s="680">
        <f t="shared" si="143"/>
        <v>0</v>
      </c>
      <c r="BH229" s="680">
        <f t="shared" si="144"/>
        <v>0</v>
      </c>
      <c r="BI229" s="680">
        <f t="shared" si="145"/>
        <v>0</v>
      </c>
      <c r="BJ229" s="681"/>
    </row>
    <row r="230" spans="2:62">
      <c r="B230" s="685" t="s">
        <v>937</v>
      </c>
      <c r="C230" s="676"/>
      <c r="D230" s="677"/>
      <c r="E230" s="678"/>
      <c r="F230" s="679"/>
      <c r="G230" s="680">
        <f t="shared" si="130"/>
        <v>0</v>
      </c>
      <c r="H230" s="679"/>
      <c r="I230" s="679"/>
      <c r="J230" s="679"/>
      <c r="K230" s="679"/>
      <c r="L230" s="679"/>
      <c r="M230" s="679"/>
      <c r="N230" s="679"/>
      <c r="O230" s="679"/>
      <c r="P230" s="679"/>
      <c r="Q230" s="679"/>
      <c r="R230" s="679"/>
      <c r="S230" s="679"/>
      <c r="T230" s="673">
        <f t="shared" si="131"/>
        <v>0</v>
      </c>
      <c r="U230" s="679"/>
      <c r="V230" s="679"/>
      <c r="W230" s="679"/>
      <c r="X230" s="680">
        <f t="shared" si="132"/>
        <v>0</v>
      </c>
      <c r="Y230" s="679"/>
      <c r="Z230" s="679"/>
      <c r="AA230" s="679"/>
      <c r="AB230" s="680">
        <f t="shared" si="133"/>
        <v>0</v>
      </c>
      <c r="AC230" s="679"/>
      <c r="AD230" s="679"/>
      <c r="AE230" s="679"/>
      <c r="AF230" s="680">
        <f t="shared" si="134"/>
        <v>0</v>
      </c>
      <c r="AG230" s="679"/>
      <c r="AH230" s="679"/>
      <c r="AI230" s="679"/>
      <c r="AJ230" s="680">
        <f t="shared" si="135"/>
        <v>0</v>
      </c>
      <c r="AK230" s="679"/>
      <c r="AL230" s="679"/>
      <c r="AM230" s="679"/>
      <c r="AN230" s="680">
        <f t="shared" si="136"/>
        <v>0</v>
      </c>
      <c r="AO230" s="680">
        <f t="shared" si="137"/>
        <v>0</v>
      </c>
      <c r="AP230" s="679"/>
      <c r="AQ230" s="679"/>
      <c r="AR230" s="679"/>
      <c r="AS230" s="680">
        <f t="shared" si="138"/>
        <v>0</v>
      </c>
      <c r="AT230" s="679"/>
      <c r="AU230" s="679"/>
      <c r="AV230" s="679"/>
      <c r="AW230" s="680">
        <f t="shared" si="139"/>
        <v>0</v>
      </c>
      <c r="AX230" s="679"/>
      <c r="AY230" s="679"/>
      <c r="AZ230" s="679"/>
      <c r="BA230" s="680">
        <f t="shared" si="140"/>
        <v>0</v>
      </c>
      <c r="BB230" s="679"/>
      <c r="BC230" s="679"/>
      <c r="BD230" s="679"/>
      <c r="BE230" s="680">
        <f t="shared" si="141"/>
        <v>0</v>
      </c>
      <c r="BF230" s="680">
        <f t="shared" si="142"/>
        <v>0</v>
      </c>
      <c r="BG230" s="680">
        <f t="shared" si="143"/>
        <v>0</v>
      </c>
      <c r="BH230" s="680">
        <f t="shared" si="144"/>
        <v>0</v>
      </c>
      <c r="BI230" s="680">
        <f t="shared" si="145"/>
        <v>0</v>
      </c>
      <c r="BJ230" s="681"/>
    </row>
    <row r="231" spans="2:62">
      <c r="B231" s="675"/>
      <c r="C231" s="676" t="s">
        <v>252</v>
      </c>
      <c r="D231" s="677" t="s">
        <v>938</v>
      </c>
      <c r="E231" s="678">
        <f t="shared" ref="E231:E232" si="149">T231</f>
        <v>0</v>
      </c>
      <c r="F231" s="679"/>
      <c r="G231" s="680">
        <f t="shared" si="130"/>
        <v>0</v>
      </c>
      <c r="H231" s="679"/>
      <c r="I231" s="679"/>
      <c r="J231" s="679"/>
      <c r="K231" s="679"/>
      <c r="L231" s="679"/>
      <c r="M231" s="679"/>
      <c r="N231" s="679"/>
      <c r="O231" s="679"/>
      <c r="P231" s="679"/>
      <c r="Q231" s="679"/>
      <c r="R231" s="679"/>
      <c r="S231" s="679"/>
      <c r="T231" s="673">
        <f t="shared" si="131"/>
        <v>0</v>
      </c>
      <c r="U231" s="679"/>
      <c r="V231" s="679"/>
      <c r="W231" s="679"/>
      <c r="X231" s="680">
        <f t="shared" si="132"/>
        <v>0</v>
      </c>
      <c r="Y231" s="679"/>
      <c r="Z231" s="679"/>
      <c r="AA231" s="679"/>
      <c r="AB231" s="680">
        <f t="shared" si="133"/>
        <v>0</v>
      </c>
      <c r="AC231" s="679"/>
      <c r="AD231" s="679"/>
      <c r="AE231" s="679"/>
      <c r="AF231" s="680">
        <f t="shared" si="134"/>
        <v>0</v>
      </c>
      <c r="AG231" s="679"/>
      <c r="AH231" s="679"/>
      <c r="AI231" s="679"/>
      <c r="AJ231" s="680">
        <f t="shared" si="135"/>
        <v>0</v>
      </c>
      <c r="AK231" s="679"/>
      <c r="AL231" s="679"/>
      <c r="AM231" s="679"/>
      <c r="AN231" s="680">
        <f t="shared" si="136"/>
        <v>0</v>
      </c>
      <c r="AO231" s="680">
        <f t="shared" si="137"/>
        <v>0</v>
      </c>
      <c r="AP231" s="679"/>
      <c r="AQ231" s="679"/>
      <c r="AR231" s="679"/>
      <c r="AS231" s="680">
        <f t="shared" si="138"/>
        <v>0</v>
      </c>
      <c r="AT231" s="679"/>
      <c r="AU231" s="679"/>
      <c r="AV231" s="679"/>
      <c r="AW231" s="680">
        <f t="shared" si="139"/>
        <v>0</v>
      </c>
      <c r="AX231" s="679"/>
      <c r="AY231" s="679"/>
      <c r="AZ231" s="679"/>
      <c r="BA231" s="680">
        <f t="shared" si="140"/>
        <v>0</v>
      </c>
      <c r="BB231" s="679"/>
      <c r="BC231" s="679"/>
      <c r="BD231" s="679"/>
      <c r="BE231" s="680">
        <f t="shared" si="141"/>
        <v>0</v>
      </c>
      <c r="BF231" s="680">
        <f t="shared" si="142"/>
        <v>0</v>
      </c>
      <c r="BG231" s="680">
        <f t="shared" si="143"/>
        <v>0</v>
      </c>
      <c r="BH231" s="680">
        <f t="shared" si="144"/>
        <v>0</v>
      </c>
      <c r="BI231" s="680">
        <f t="shared" si="145"/>
        <v>0</v>
      </c>
      <c r="BJ231" s="681"/>
    </row>
    <row r="232" spans="2:62">
      <c r="B232" s="675"/>
      <c r="C232" s="676" t="s">
        <v>254</v>
      </c>
      <c r="D232" s="677" t="s">
        <v>939</v>
      </c>
      <c r="E232" s="678">
        <f t="shared" si="149"/>
        <v>0</v>
      </c>
      <c r="F232" s="679"/>
      <c r="G232" s="680">
        <f t="shared" si="130"/>
        <v>0</v>
      </c>
      <c r="H232" s="679"/>
      <c r="I232" s="679"/>
      <c r="J232" s="679"/>
      <c r="K232" s="679"/>
      <c r="L232" s="679"/>
      <c r="M232" s="679"/>
      <c r="N232" s="679"/>
      <c r="O232" s="679"/>
      <c r="P232" s="679"/>
      <c r="Q232" s="679"/>
      <c r="R232" s="679"/>
      <c r="S232" s="679"/>
      <c r="T232" s="673">
        <f t="shared" si="131"/>
        <v>0</v>
      </c>
      <c r="U232" s="679"/>
      <c r="V232" s="679"/>
      <c r="W232" s="679"/>
      <c r="X232" s="680">
        <f t="shared" si="132"/>
        <v>0</v>
      </c>
      <c r="Y232" s="679"/>
      <c r="Z232" s="679"/>
      <c r="AA232" s="679"/>
      <c r="AB232" s="680">
        <f t="shared" si="133"/>
        <v>0</v>
      </c>
      <c r="AC232" s="679"/>
      <c r="AD232" s="679"/>
      <c r="AE232" s="679"/>
      <c r="AF232" s="680">
        <f t="shared" si="134"/>
        <v>0</v>
      </c>
      <c r="AG232" s="679"/>
      <c r="AH232" s="679"/>
      <c r="AI232" s="679"/>
      <c r="AJ232" s="680">
        <f t="shared" si="135"/>
        <v>0</v>
      </c>
      <c r="AK232" s="679"/>
      <c r="AL232" s="679"/>
      <c r="AM232" s="679"/>
      <c r="AN232" s="680">
        <f t="shared" si="136"/>
        <v>0</v>
      </c>
      <c r="AO232" s="680">
        <f t="shared" si="137"/>
        <v>0</v>
      </c>
      <c r="AP232" s="679"/>
      <c r="AQ232" s="679"/>
      <c r="AR232" s="679"/>
      <c r="AS232" s="680">
        <f t="shared" si="138"/>
        <v>0</v>
      </c>
      <c r="AT232" s="679"/>
      <c r="AU232" s="679"/>
      <c r="AV232" s="679"/>
      <c r="AW232" s="680">
        <f t="shared" si="139"/>
        <v>0</v>
      </c>
      <c r="AX232" s="679"/>
      <c r="AY232" s="679"/>
      <c r="AZ232" s="679"/>
      <c r="BA232" s="680">
        <f t="shared" si="140"/>
        <v>0</v>
      </c>
      <c r="BB232" s="679"/>
      <c r="BC232" s="679"/>
      <c r="BD232" s="679"/>
      <c r="BE232" s="680">
        <f t="shared" si="141"/>
        <v>0</v>
      </c>
      <c r="BF232" s="680">
        <f t="shared" si="142"/>
        <v>0</v>
      </c>
      <c r="BG232" s="680">
        <f t="shared" si="143"/>
        <v>0</v>
      </c>
      <c r="BH232" s="680">
        <f t="shared" si="144"/>
        <v>0</v>
      </c>
      <c r="BI232" s="680">
        <f t="shared" si="145"/>
        <v>0</v>
      </c>
      <c r="BJ232" s="681"/>
    </row>
    <row r="233" spans="2:62">
      <c r="B233" s="685" t="s">
        <v>940</v>
      </c>
      <c r="C233" s="676"/>
      <c r="D233" s="677"/>
      <c r="E233" s="678"/>
      <c r="F233" s="679"/>
      <c r="G233" s="680">
        <f t="shared" si="130"/>
        <v>0</v>
      </c>
      <c r="H233" s="679"/>
      <c r="I233" s="679"/>
      <c r="J233" s="679"/>
      <c r="K233" s="679"/>
      <c r="L233" s="679"/>
      <c r="M233" s="679"/>
      <c r="N233" s="679"/>
      <c r="O233" s="679"/>
      <c r="P233" s="679"/>
      <c r="Q233" s="679"/>
      <c r="R233" s="679"/>
      <c r="S233" s="679"/>
      <c r="T233" s="673">
        <f t="shared" si="131"/>
        <v>0</v>
      </c>
      <c r="U233" s="679"/>
      <c r="V233" s="679"/>
      <c r="W233" s="679"/>
      <c r="X233" s="680">
        <f t="shared" si="132"/>
        <v>0</v>
      </c>
      <c r="Y233" s="679"/>
      <c r="Z233" s="679"/>
      <c r="AA233" s="679"/>
      <c r="AB233" s="680">
        <f t="shared" si="133"/>
        <v>0</v>
      </c>
      <c r="AC233" s="679"/>
      <c r="AD233" s="679"/>
      <c r="AE233" s="679"/>
      <c r="AF233" s="680">
        <f t="shared" si="134"/>
        <v>0</v>
      </c>
      <c r="AG233" s="679"/>
      <c r="AH233" s="679"/>
      <c r="AI233" s="679"/>
      <c r="AJ233" s="680">
        <f t="shared" si="135"/>
        <v>0</v>
      </c>
      <c r="AK233" s="679"/>
      <c r="AL233" s="679"/>
      <c r="AM233" s="679"/>
      <c r="AN233" s="680">
        <f t="shared" si="136"/>
        <v>0</v>
      </c>
      <c r="AO233" s="680">
        <f t="shared" si="137"/>
        <v>0</v>
      </c>
      <c r="AP233" s="679"/>
      <c r="AQ233" s="679"/>
      <c r="AR233" s="679"/>
      <c r="AS233" s="680">
        <f t="shared" si="138"/>
        <v>0</v>
      </c>
      <c r="AT233" s="679"/>
      <c r="AU233" s="679"/>
      <c r="AV233" s="679"/>
      <c r="AW233" s="680">
        <f t="shared" si="139"/>
        <v>0</v>
      </c>
      <c r="AX233" s="679"/>
      <c r="AY233" s="679"/>
      <c r="AZ233" s="679"/>
      <c r="BA233" s="680">
        <f t="shared" si="140"/>
        <v>0</v>
      </c>
      <c r="BB233" s="679"/>
      <c r="BC233" s="679"/>
      <c r="BD233" s="679"/>
      <c r="BE233" s="680">
        <f t="shared" si="141"/>
        <v>0</v>
      </c>
      <c r="BF233" s="680">
        <f t="shared" si="142"/>
        <v>0</v>
      </c>
      <c r="BG233" s="680">
        <f t="shared" si="143"/>
        <v>0</v>
      </c>
      <c r="BH233" s="680">
        <f t="shared" si="144"/>
        <v>0</v>
      </c>
      <c r="BI233" s="680">
        <f t="shared" si="145"/>
        <v>0</v>
      </c>
      <c r="BJ233" s="681"/>
    </row>
    <row r="234" spans="2:62">
      <c r="B234" s="675"/>
      <c r="C234" s="676" t="s">
        <v>941</v>
      </c>
      <c r="D234" s="677" t="s">
        <v>942</v>
      </c>
      <c r="E234" s="678">
        <f t="shared" ref="E234" si="150">T234</f>
        <v>0</v>
      </c>
      <c r="F234" s="679"/>
      <c r="G234" s="680">
        <f t="shared" si="130"/>
        <v>0</v>
      </c>
      <c r="H234" s="679"/>
      <c r="I234" s="679"/>
      <c r="J234" s="679"/>
      <c r="K234" s="679"/>
      <c r="L234" s="679"/>
      <c r="M234" s="679"/>
      <c r="N234" s="679"/>
      <c r="O234" s="679"/>
      <c r="P234" s="679"/>
      <c r="Q234" s="679"/>
      <c r="R234" s="679"/>
      <c r="S234" s="679"/>
      <c r="T234" s="673">
        <f t="shared" si="131"/>
        <v>0</v>
      </c>
      <c r="U234" s="679"/>
      <c r="V234" s="679"/>
      <c r="W234" s="679"/>
      <c r="X234" s="680">
        <f t="shared" si="132"/>
        <v>0</v>
      </c>
      <c r="Y234" s="679"/>
      <c r="Z234" s="679"/>
      <c r="AA234" s="679"/>
      <c r="AB234" s="680">
        <f t="shared" si="133"/>
        <v>0</v>
      </c>
      <c r="AC234" s="679"/>
      <c r="AD234" s="679"/>
      <c r="AE234" s="679"/>
      <c r="AF234" s="680">
        <f t="shared" si="134"/>
        <v>0</v>
      </c>
      <c r="AG234" s="679"/>
      <c r="AH234" s="679"/>
      <c r="AI234" s="679"/>
      <c r="AJ234" s="680">
        <f t="shared" si="135"/>
        <v>0</v>
      </c>
      <c r="AK234" s="679"/>
      <c r="AL234" s="679"/>
      <c r="AM234" s="679"/>
      <c r="AN234" s="680">
        <f t="shared" si="136"/>
        <v>0</v>
      </c>
      <c r="AO234" s="680">
        <f t="shared" si="137"/>
        <v>0</v>
      </c>
      <c r="AP234" s="679"/>
      <c r="AQ234" s="679"/>
      <c r="AR234" s="679"/>
      <c r="AS234" s="680">
        <f t="shared" si="138"/>
        <v>0</v>
      </c>
      <c r="AT234" s="679"/>
      <c r="AU234" s="679"/>
      <c r="AV234" s="679"/>
      <c r="AW234" s="680">
        <f t="shared" si="139"/>
        <v>0</v>
      </c>
      <c r="AX234" s="679"/>
      <c r="AY234" s="679"/>
      <c r="AZ234" s="679"/>
      <c r="BA234" s="680">
        <f t="shared" si="140"/>
        <v>0</v>
      </c>
      <c r="BB234" s="679"/>
      <c r="BC234" s="679"/>
      <c r="BD234" s="679"/>
      <c r="BE234" s="680">
        <f t="shared" si="141"/>
        <v>0</v>
      </c>
      <c r="BF234" s="680">
        <f t="shared" si="142"/>
        <v>0</v>
      </c>
      <c r="BG234" s="680">
        <f t="shared" si="143"/>
        <v>0</v>
      </c>
      <c r="BH234" s="680">
        <f t="shared" si="144"/>
        <v>0</v>
      </c>
      <c r="BI234" s="680">
        <f t="shared" si="145"/>
        <v>0</v>
      </c>
      <c r="BJ234" s="681"/>
    </row>
    <row r="235" spans="2:62">
      <c r="B235" s="685" t="s">
        <v>943</v>
      </c>
      <c r="C235" s="676"/>
      <c r="D235" s="677"/>
      <c r="E235" s="684"/>
      <c r="F235" s="680"/>
      <c r="G235" s="680"/>
      <c r="H235" s="680"/>
      <c r="I235" s="680"/>
      <c r="J235" s="680"/>
      <c r="K235" s="680"/>
      <c r="L235" s="680"/>
      <c r="M235" s="680"/>
      <c r="N235" s="680"/>
      <c r="O235" s="680"/>
      <c r="P235" s="680"/>
      <c r="Q235" s="680"/>
      <c r="R235" s="680"/>
      <c r="S235" s="680"/>
      <c r="T235" s="673"/>
      <c r="U235" s="680"/>
      <c r="V235" s="680"/>
      <c r="W235" s="680"/>
      <c r="X235" s="680"/>
      <c r="Y235" s="680"/>
      <c r="Z235" s="680"/>
      <c r="AA235" s="680"/>
      <c r="AB235" s="680"/>
      <c r="AC235" s="680"/>
      <c r="AD235" s="680"/>
      <c r="AE235" s="680"/>
      <c r="AF235" s="680"/>
      <c r="AG235" s="680"/>
      <c r="AH235" s="680"/>
      <c r="AI235" s="680"/>
      <c r="AJ235" s="680"/>
      <c r="AK235" s="680"/>
      <c r="AL235" s="680"/>
      <c r="AM235" s="680"/>
      <c r="AN235" s="680"/>
      <c r="AO235" s="680"/>
      <c r="AP235" s="680"/>
      <c r="AQ235" s="680"/>
      <c r="AR235" s="680"/>
      <c r="AS235" s="680"/>
      <c r="AT235" s="680"/>
      <c r="AU235" s="680"/>
      <c r="AV235" s="680"/>
      <c r="AW235" s="680"/>
      <c r="AX235" s="680"/>
      <c r="AY235" s="680"/>
      <c r="AZ235" s="680"/>
      <c r="BA235" s="680"/>
      <c r="BB235" s="680"/>
      <c r="BC235" s="680"/>
      <c r="BD235" s="680"/>
      <c r="BE235" s="680"/>
      <c r="BF235" s="680"/>
      <c r="BG235" s="680"/>
      <c r="BH235" s="680"/>
      <c r="BI235" s="680"/>
      <c r="BJ235" s="681"/>
    </row>
    <row r="236" spans="2:62">
      <c r="B236" s="675"/>
      <c r="C236" s="676" t="s">
        <v>944</v>
      </c>
      <c r="D236" s="677" t="s">
        <v>945</v>
      </c>
      <c r="E236" s="678">
        <f t="shared" ref="E236:E239" si="151">T236</f>
        <v>0</v>
      </c>
      <c r="F236" s="679"/>
      <c r="G236" s="680">
        <f t="shared" si="130"/>
        <v>0</v>
      </c>
      <c r="H236" s="679"/>
      <c r="I236" s="679"/>
      <c r="J236" s="679"/>
      <c r="K236" s="679"/>
      <c r="L236" s="679"/>
      <c r="M236" s="679"/>
      <c r="N236" s="679"/>
      <c r="O236" s="679"/>
      <c r="P236" s="679"/>
      <c r="Q236" s="679"/>
      <c r="R236" s="679"/>
      <c r="S236" s="679"/>
      <c r="T236" s="673">
        <f t="shared" si="131"/>
        <v>0</v>
      </c>
      <c r="U236" s="679"/>
      <c r="V236" s="679"/>
      <c r="W236" s="679"/>
      <c r="X236" s="680">
        <f t="shared" si="132"/>
        <v>0</v>
      </c>
      <c r="Y236" s="679"/>
      <c r="Z236" s="679"/>
      <c r="AA236" s="679"/>
      <c r="AB236" s="680">
        <f t="shared" si="133"/>
        <v>0</v>
      </c>
      <c r="AC236" s="679"/>
      <c r="AD236" s="679"/>
      <c r="AE236" s="679"/>
      <c r="AF236" s="680">
        <f t="shared" si="134"/>
        <v>0</v>
      </c>
      <c r="AG236" s="679"/>
      <c r="AH236" s="679"/>
      <c r="AI236" s="679"/>
      <c r="AJ236" s="680">
        <f t="shared" si="135"/>
        <v>0</v>
      </c>
      <c r="AK236" s="679"/>
      <c r="AL236" s="679"/>
      <c r="AM236" s="679"/>
      <c r="AN236" s="680">
        <f t="shared" si="136"/>
        <v>0</v>
      </c>
      <c r="AO236" s="680">
        <f t="shared" si="137"/>
        <v>0</v>
      </c>
      <c r="AP236" s="679"/>
      <c r="AQ236" s="679"/>
      <c r="AR236" s="679"/>
      <c r="AS236" s="680">
        <f t="shared" si="138"/>
        <v>0</v>
      </c>
      <c r="AT236" s="679"/>
      <c r="AU236" s="679"/>
      <c r="AV236" s="679"/>
      <c r="AW236" s="680">
        <f t="shared" si="139"/>
        <v>0</v>
      </c>
      <c r="AX236" s="679"/>
      <c r="AY236" s="679"/>
      <c r="AZ236" s="679"/>
      <c r="BA236" s="680">
        <f t="shared" si="140"/>
        <v>0</v>
      </c>
      <c r="BB236" s="679"/>
      <c r="BC236" s="679"/>
      <c r="BD236" s="679"/>
      <c r="BE236" s="680">
        <f t="shared" si="141"/>
        <v>0</v>
      </c>
      <c r="BF236" s="680">
        <f t="shared" si="142"/>
        <v>0</v>
      </c>
      <c r="BG236" s="680">
        <f t="shared" si="143"/>
        <v>0</v>
      </c>
      <c r="BH236" s="680">
        <f t="shared" si="144"/>
        <v>0</v>
      </c>
      <c r="BI236" s="680">
        <f t="shared" si="145"/>
        <v>0</v>
      </c>
      <c r="BJ236" s="681"/>
    </row>
    <row r="237" spans="2:62">
      <c r="B237" s="675"/>
      <c r="C237" s="676" t="s">
        <v>946</v>
      </c>
      <c r="D237" s="677" t="s">
        <v>947</v>
      </c>
      <c r="E237" s="678">
        <f t="shared" si="151"/>
        <v>0</v>
      </c>
      <c r="F237" s="679"/>
      <c r="G237" s="680">
        <f t="shared" si="130"/>
        <v>0</v>
      </c>
      <c r="H237" s="679"/>
      <c r="I237" s="679"/>
      <c r="J237" s="679"/>
      <c r="K237" s="679"/>
      <c r="L237" s="679"/>
      <c r="M237" s="679"/>
      <c r="N237" s="679"/>
      <c r="O237" s="679"/>
      <c r="P237" s="679"/>
      <c r="Q237" s="679"/>
      <c r="R237" s="679"/>
      <c r="S237" s="679"/>
      <c r="T237" s="673">
        <f t="shared" si="131"/>
        <v>0</v>
      </c>
      <c r="U237" s="679"/>
      <c r="V237" s="679"/>
      <c r="W237" s="679"/>
      <c r="X237" s="680">
        <f t="shared" si="132"/>
        <v>0</v>
      </c>
      <c r="Y237" s="679"/>
      <c r="Z237" s="679"/>
      <c r="AA237" s="679"/>
      <c r="AB237" s="680">
        <f t="shared" si="133"/>
        <v>0</v>
      </c>
      <c r="AC237" s="679"/>
      <c r="AD237" s="679"/>
      <c r="AE237" s="679"/>
      <c r="AF237" s="680">
        <f t="shared" si="134"/>
        <v>0</v>
      </c>
      <c r="AG237" s="679"/>
      <c r="AH237" s="679"/>
      <c r="AI237" s="679"/>
      <c r="AJ237" s="680">
        <f t="shared" si="135"/>
        <v>0</v>
      </c>
      <c r="AK237" s="679"/>
      <c r="AL237" s="679"/>
      <c r="AM237" s="679"/>
      <c r="AN237" s="680">
        <f t="shared" si="136"/>
        <v>0</v>
      </c>
      <c r="AO237" s="680">
        <f t="shared" si="137"/>
        <v>0</v>
      </c>
      <c r="AP237" s="679"/>
      <c r="AQ237" s="679"/>
      <c r="AR237" s="679"/>
      <c r="AS237" s="680">
        <f t="shared" si="138"/>
        <v>0</v>
      </c>
      <c r="AT237" s="679"/>
      <c r="AU237" s="679"/>
      <c r="AV237" s="679"/>
      <c r="AW237" s="680">
        <f t="shared" si="139"/>
        <v>0</v>
      </c>
      <c r="AX237" s="679"/>
      <c r="AY237" s="679"/>
      <c r="AZ237" s="679"/>
      <c r="BA237" s="680">
        <f t="shared" si="140"/>
        <v>0</v>
      </c>
      <c r="BB237" s="679"/>
      <c r="BC237" s="679"/>
      <c r="BD237" s="679"/>
      <c r="BE237" s="680">
        <f t="shared" si="141"/>
        <v>0</v>
      </c>
      <c r="BF237" s="680">
        <f t="shared" si="142"/>
        <v>0</v>
      </c>
      <c r="BG237" s="680">
        <f t="shared" si="143"/>
        <v>0</v>
      </c>
      <c r="BH237" s="680">
        <f t="shared" si="144"/>
        <v>0</v>
      </c>
      <c r="BI237" s="680">
        <f t="shared" si="145"/>
        <v>0</v>
      </c>
      <c r="BJ237" s="681"/>
    </row>
    <row r="238" spans="2:62">
      <c r="B238" s="675"/>
      <c r="C238" s="676" t="s">
        <v>264</v>
      </c>
      <c r="D238" s="677" t="s">
        <v>948</v>
      </c>
      <c r="E238" s="678">
        <f t="shared" si="151"/>
        <v>0</v>
      </c>
      <c r="F238" s="679"/>
      <c r="G238" s="680">
        <f t="shared" si="130"/>
        <v>0</v>
      </c>
      <c r="H238" s="679"/>
      <c r="I238" s="679"/>
      <c r="J238" s="679"/>
      <c r="K238" s="679"/>
      <c r="L238" s="679"/>
      <c r="M238" s="679"/>
      <c r="N238" s="679"/>
      <c r="O238" s="679"/>
      <c r="P238" s="679"/>
      <c r="Q238" s="679"/>
      <c r="R238" s="679"/>
      <c r="S238" s="679"/>
      <c r="T238" s="673">
        <f t="shared" si="131"/>
        <v>0</v>
      </c>
      <c r="U238" s="679"/>
      <c r="V238" s="679"/>
      <c r="W238" s="679"/>
      <c r="X238" s="680">
        <f t="shared" si="132"/>
        <v>0</v>
      </c>
      <c r="Y238" s="679"/>
      <c r="Z238" s="679"/>
      <c r="AA238" s="679"/>
      <c r="AB238" s="680">
        <f t="shared" si="133"/>
        <v>0</v>
      </c>
      <c r="AC238" s="679"/>
      <c r="AD238" s="679"/>
      <c r="AE238" s="679"/>
      <c r="AF238" s="680">
        <f t="shared" si="134"/>
        <v>0</v>
      </c>
      <c r="AG238" s="679"/>
      <c r="AH238" s="679"/>
      <c r="AI238" s="679"/>
      <c r="AJ238" s="680">
        <f t="shared" si="135"/>
        <v>0</v>
      </c>
      <c r="AK238" s="679"/>
      <c r="AL238" s="679"/>
      <c r="AM238" s="679"/>
      <c r="AN238" s="680">
        <f t="shared" si="136"/>
        <v>0</v>
      </c>
      <c r="AO238" s="680">
        <f t="shared" si="137"/>
        <v>0</v>
      </c>
      <c r="AP238" s="679"/>
      <c r="AQ238" s="679"/>
      <c r="AR238" s="679"/>
      <c r="AS238" s="680">
        <f t="shared" si="138"/>
        <v>0</v>
      </c>
      <c r="AT238" s="679"/>
      <c r="AU238" s="679"/>
      <c r="AV238" s="679"/>
      <c r="AW238" s="680">
        <f t="shared" si="139"/>
        <v>0</v>
      </c>
      <c r="AX238" s="679"/>
      <c r="AY238" s="679"/>
      <c r="AZ238" s="679"/>
      <c r="BA238" s="680">
        <f t="shared" si="140"/>
        <v>0</v>
      </c>
      <c r="BB238" s="679"/>
      <c r="BC238" s="679"/>
      <c r="BD238" s="679"/>
      <c r="BE238" s="680">
        <f t="shared" si="141"/>
        <v>0</v>
      </c>
      <c r="BF238" s="680">
        <f t="shared" si="142"/>
        <v>0</v>
      </c>
      <c r="BG238" s="680">
        <f t="shared" si="143"/>
        <v>0</v>
      </c>
      <c r="BH238" s="680">
        <f t="shared" si="144"/>
        <v>0</v>
      </c>
      <c r="BI238" s="680">
        <f t="shared" si="145"/>
        <v>0</v>
      </c>
      <c r="BJ238" s="681"/>
    </row>
    <row r="239" spans="2:62">
      <c r="B239" s="675"/>
      <c r="C239" s="676" t="s">
        <v>949</v>
      </c>
      <c r="D239" s="677" t="s">
        <v>950</v>
      </c>
      <c r="E239" s="678">
        <f t="shared" si="151"/>
        <v>0</v>
      </c>
      <c r="F239" s="679"/>
      <c r="G239" s="680">
        <f t="shared" si="130"/>
        <v>0</v>
      </c>
      <c r="H239" s="679"/>
      <c r="I239" s="679"/>
      <c r="J239" s="679"/>
      <c r="K239" s="679"/>
      <c r="L239" s="679"/>
      <c r="M239" s="679"/>
      <c r="N239" s="679"/>
      <c r="O239" s="679"/>
      <c r="P239" s="679"/>
      <c r="Q239" s="679"/>
      <c r="R239" s="679"/>
      <c r="S239" s="679"/>
      <c r="T239" s="673">
        <f t="shared" si="131"/>
        <v>0</v>
      </c>
      <c r="U239" s="679"/>
      <c r="V239" s="679"/>
      <c r="W239" s="679"/>
      <c r="X239" s="680">
        <f t="shared" si="132"/>
        <v>0</v>
      </c>
      <c r="Y239" s="679"/>
      <c r="Z239" s="679"/>
      <c r="AA239" s="679"/>
      <c r="AB239" s="680">
        <f t="shared" si="133"/>
        <v>0</v>
      </c>
      <c r="AC239" s="679"/>
      <c r="AD239" s="679"/>
      <c r="AE239" s="679"/>
      <c r="AF239" s="680">
        <f t="shared" si="134"/>
        <v>0</v>
      </c>
      <c r="AG239" s="679"/>
      <c r="AH239" s="679"/>
      <c r="AI239" s="679"/>
      <c r="AJ239" s="680">
        <f t="shared" si="135"/>
        <v>0</v>
      </c>
      <c r="AK239" s="679"/>
      <c r="AL239" s="679"/>
      <c r="AM239" s="679"/>
      <c r="AN239" s="680">
        <f t="shared" si="136"/>
        <v>0</v>
      </c>
      <c r="AO239" s="680">
        <f t="shared" si="137"/>
        <v>0</v>
      </c>
      <c r="AP239" s="679"/>
      <c r="AQ239" s="679"/>
      <c r="AR239" s="679"/>
      <c r="AS239" s="680">
        <f t="shared" si="138"/>
        <v>0</v>
      </c>
      <c r="AT239" s="679"/>
      <c r="AU239" s="679"/>
      <c r="AV239" s="679"/>
      <c r="AW239" s="680">
        <f t="shared" si="139"/>
        <v>0</v>
      </c>
      <c r="AX239" s="679"/>
      <c r="AY239" s="679"/>
      <c r="AZ239" s="679"/>
      <c r="BA239" s="680">
        <f t="shared" si="140"/>
        <v>0</v>
      </c>
      <c r="BB239" s="679"/>
      <c r="BC239" s="679"/>
      <c r="BD239" s="679"/>
      <c r="BE239" s="680">
        <f t="shared" si="141"/>
        <v>0</v>
      </c>
      <c r="BF239" s="680">
        <f t="shared" si="142"/>
        <v>0</v>
      </c>
      <c r="BG239" s="680">
        <f t="shared" si="143"/>
        <v>0</v>
      </c>
      <c r="BH239" s="680">
        <f t="shared" si="144"/>
        <v>0</v>
      </c>
      <c r="BI239" s="680">
        <f t="shared" si="145"/>
        <v>0</v>
      </c>
      <c r="BJ239" s="681"/>
    </row>
    <row r="240" spans="2:62">
      <c r="B240" s="675" t="s">
        <v>951</v>
      </c>
      <c r="C240" s="676"/>
      <c r="D240" s="677"/>
      <c r="E240" s="678"/>
      <c r="F240" s="679"/>
      <c r="G240" s="680">
        <f t="shared" si="130"/>
        <v>0</v>
      </c>
      <c r="H240" s="679"/>
      <c r="I240" s="679"/>
      <c r="J240" s="679"/>
      <c r="K240" s="679"/>
      <c r="L240" s="679"/>
      <c r="M240" s="679"/>
      <c r="N240" s="679"/>
      <c r="O240" s="679"/>
      <c r="P240" s="679"/>
      <c r="Q240" s="679"/>
      <c r="R240" s="679"/>
      <c r="S240" s="679"/>
      <c r="T240" s="673">
        <f t="shared" si="131"/>
        <v>0</v>
      </c>
      <c r="U240" s="679"/>
      <c r="V240" s="679"/>
      <c r="W240" s="679"/>
      <c r="X240" s="680">
        <f t="shared" si="132"/>
        <v>0</v>
      </c>
      <c r="Y240" s="679"/>
      <c r="Z240" s="679"/>
      <c r="AA240" s="679"/>
      <c r="AB240" s="680">
        <f t="shared" si="133"/>
        <v>0</v>
      </c>
      <c r="AC240" s="679"/>
      <c r="AD240" s="679"/>
      <c r="AE240" s="679"/>
      <c r="AF240" s="680">
        <f t="shared" si="134"/>
        <v>0</v>
      </c>
      <c r="AG240" s="679"/>
      <c r="AH240" s="679"/>
      <c r="AI240" s="679"/>
      <c r="AJ240" s="680">
        <f t="shared" si="135"/>
        <v>0</v>
      </c>
      <c r="AK240" s="679"/>
      <c r="AL240" s="679"/>
      <c r="AM240" s="679"/>
      <c r="AN240" s="680">
        <f t="shared" si="136"/>
        <v>0</v>
      </c>
      <c r="AO240" s="680">
        <f t="shared" si="137"/>
        <v>0</v>
      </c>
      <c r="AP240" s="679"/>
      <c r="AQ240" s="679"/>
      <c r="AR240" s="679"/>
      <c r="AS240" s="680">
        <f t="shared" si="138"/>
        <v>0</v>
      </c>
      <c r="AT240" s="679"/>
      <c r="AU240" s="679"/>
      <c r="AV240" s="679"/>
      <c r="AW240" s="680">
        <f t="shared" si="139"/>
        <v>0</v>
      </c>
      <c r="AX240" s="679"/>
      <c r="AY240" s="679"/>
      <c r="AZ240" s="679"/>
      <c r="BA240" s="680">
        <f t="shared" si="140"/>
        <v>0</v>
      </c>
      <c r="BB240" s="679"/>
      <c r="BC240" s="679"/>
      <c r="BD240" s="679"/>
      <c r="BE240" s="680">
        <f t="shared" si="141"/>
        <v>0</v>
      </c>
      <c r="BF240" s="680">
        <f t="shared" si="142"/>
        <v>0</v>
      </c>
      <c r="BG240" s="680">
        <f t="shared" si="143"/>
        <v>0</v>
      </c>
      <c r="BH240" s="680">
        <f t="shared" si="144"/>
        <v>0</v>
      </c>
      <c r="BI240" s="680">
        <f t="shared" si="145"/>
        <v>0</v>
      </c>
      <c r="BJ240" s="681"/>
    </row>
    <row r="241" spans="2:62">
      <c r="B241" s="675"/>
      <c r="C241" s="676" t="s">
        <v>276</v>
      </c>
      <c r="D241" s="677" t="s">
        <v>952</v>
      </c>
      <c r="E241" s="678">
        <f t="shared" ref="E241" si="152">T241</f>
        <v>0</v>
      </c>
      <c r="F241" s="679"/>
      <c r="G241" s="680">
        <f t="shared" si="130"/>
        <v>0</v>
      </c>
      <c r="H241" s="679"/>
      <c r="I241" s="679"/>
      <c r="J241" s="679"/>
      <c r="K241" s="679"/>
      <c r="L241" s="679"/>
      <c r="M241" s="679"/>
      <c r="N241" s="679"/>
      <c r="O241" s="679"/>
      <c r="P241" s="679"/>
      <c r="Q241" s="679"/>
      <c r="R241" s="679"/>
      <c r="S241" s="679"/>
      <c r="T241" s="673">
        <f t="shared" si="131"/>
        <v>0</v>
      </c>
      <c r="U241" s="679"/>
      <c r="V241" s="679"/>
      <c r="W241" s="679"/>
      <c r="X241" s="680">
        <f t="shared" si="132"/>
        <v>0</v>
      </c>
      <c r="Y241" s="679"/>
      <c r="Z241" s="679"/>
      <c r="AA241" s="679"/>
      <c r="AB241" s="680">
        <f t="shared" si="133"/>
        <v>0</v>
      </c>
      <c r="AC241" s="679"/>
      <c r="AD241" s="679"/>
      <c r="AE241" s="679"/>
      <c r="AF241" s="680">
        <f t="shared" si="134"/>
        <v>0</v>
      </c>
      <c r="AG241" s="679"/>
      <c r="AH241" s="679"/>
      <c r="AI241" s="679"/>
      <c r="AJ241" s="680">
        <f t="shared" si="135"/>
        <v>0</v>
      </c>
      <c r="AK241" s="679"/>
      <c r="AL241" s="679"/>
      <c r="AM241" s="679"/>
      <c r="AN241" s="680">
        <f t="shared" si="136"/>
        <v>0</v>
      </c>
      <c r="AO241" s="680">
        <f t="shared" si="137"/>
        <v>0</v>
      </c>
      <c r="AP241" s="679"/>
      <c r="AQ241" s="679"/>
      <c r="AR241" s="679"/>
      <c r="AS241" s="680">
        <f t="shared" si="138"/>
        <v>0</v>
      </c>
      <c r="AT241" s="679"/>
      <c r="AU241" s="679"/>
      <c r="AV241" s="679"/>
      <c r="AW241" s="680">
        <f t="shared" si="139"/>
        <v>0</v>
      </c>
      <c r="AX241" s="679"/>
      <c r="AY241" s="679"/>
      <c r="AZ241" s="679"/>
      <c r="BA241" s="680">
        <f t="shared" si="140"/>
        <v>0</v>
      </c>
      <c r="BB241" s="679"/>
      <c r="BC241" s="679"/>
      <c r="BD241" s="679"/>
      <c r="BE241" s="680">
        <f t="shared" si="141"/>
        <v>0</v>
      </c>
      <c r="BF241" s="680">
        <f t="shared" si="142"/>
        <v>0</v>
      </c>
      <c r="BG241" s="680">
        <f t="shared" si="143"/>
        <v>0</v>
      </c>
      <c r="BH241" s="680">
        <f t="shared" si="144"/>
        <v>0</v>
      </c>
      <c r="BI241" s="680">
        <f t="shared" si="145"/>
        <v>0</v>
      </c>
      <c r="BJ241" s="681"/>
    </row>
    <row r="242" spans="2:62">
      <c r="B242" s="685" t="s">
        <v>953</v>
      </c>
      <c r="C242" s="676"/>
      <c r="D242" s="677"/>
      <c r="E242" s="678"/>
      <c r="F242" s="679"/>
      <c r="G242" s="680">
        <f t="shared" si="130"/>
        <v>0</v>
      </c>
      <c r="H242" s="679"/>
      <c r="I242" s="679"/>
      <c r="J242" s="679"/>
      <c r="K242" s="679"/>
      <c r="L242" s="679"/>
      <c r="M242" s="679"/>
      <c r="N242" s="679"/>
      <c r="O242" s="679"/>
      <c r="P242" s="679"/>
      <c r="Q242" s="679"/>
      <c r="R242" s="679"/>
      <c r="S242" s="679"/>
      <c r="T242" s="673">
        <f t="shared" si="131"/>
        <v>0</v>
      </c>
      <c r="U242" s="679"/>
      <c r="V242" s="679"/>
      <c r="W242" s="679"/>
      <c r="X242" s="680">
        <f t="shared" si="132"/>
        <v>0</v>
      </c>
      <c r="Y242" s="679"/>
      <c r="Z242" s="679"/>
      <c r="AA242" s="679"/>
      <c r="AB242" s="680">
        <f t="shared" si="133"/>
        <v>0</v>
      </c>
      <c r="AC242" s="679"/>
      <c r="AD242" s="679"/>
      <c r="AE242" s="679"/>
      <c r="AF242" s="680">
        <f t="shared" si="134"/>
        <v>0</v>
      </c>
      <c r="AG242" s="679"/>
      <c r="AH242" s="679"/>
      <c r="AI242" s="679"/>
      <c r="AJ242" s="680">
        <f t="shared" si="135"/>
        <v>0</v>
      </c>
      <c r="AK242" s="679"/>
      <c r="AL242" s="679"/>
      <c r="AM242" s="679"/>
      <c r="AN242" s="680">
        <f t="shared" si="136"/>
        <v>0</v>
      </c>
      <c r="AO242" s="680">
        <f t="shared" si="137"/>
        <v>0</v>
      </c>
      <c r="AP242" s="679"/>
      <c r="AQ242" s="679"/>
      <c r="AR242" s="679"/>
      <c r="AS242" s="680">
        <f t="shared" si="138"/>
        <v>0</v>
      </c>
      <c r="AT242" s="679"/>
      <c r="AU242" s="679"/>
      <c r="AV242" s="679"/>
      <c r="AW242" s="680">
        <f t="shared" si="139"/>
        <v>0</v>
      </c>
      <c r="AX242" s="679"/>
      <c r="AY242" s="679"/>
      <c r="AZ242" s="679"/>
      <c r="BA242" s="680">
        <f t="shared" si="140"/>
        <v>0</v>
      </c>
      <c r="BB242" s="679"/>
      <c r="BC242" s="679"/>
      <c r="BD242" s="679"/>
      <c r="BE242" s="680">
        <f t="shared" si="141"/>
        <v>0</v>
      </c>
      <c r="BF242" s="680">
        <f t="shared" si="142"/>
        <v>0</v>
      </c>
      <c r="BG242" s="680">
        <f t="shared" si="143"/>
        <v>0</v>
      </c>
      <c r="BH242" s="680">
        <f t="shared" si="144"/>
        <v>0</v>
      </c>
      <c r="BI242" s="680">
        <f t="shared" si="145"/>
        <v>0</v>
      </c>
      <c r="BJ242" s="681"/>
    </row>
    <row r="243" spans="2:62">
      <c r="B243" s="675"/>
      <c r="C243" s="676" t="s">
        <v>299</v>
      </c>
      <c r="D243" s="677" t="s">
        <v>954</v>
      </c>
      <c r="E243" s="678">
        <f t="shared" ref="E243" si="153">T243</f>
        <v>0</v>
      </c>
      <c r="F243" s="679"/>
      <c r="G243" s="680">
        <f t="shared" si="130"/>
        <v>0</v>
      </c>
      <c r="H243" s="679"/>
      <c r="I243" s="679"/>
      <c r="J243" s="679"/>
      <c r="K243" s="679"/>
      <c r="L243" s="679"/>
      <c r="M243" s="679"/>
      <c r="N243" s="679"/>
      <c r="O243" s="679"/>
      <c r="P243" s="679"/>
      <c r="Q243" s="679"/>
      <c r="R243" s="679"/>
      <c r="S243" s="679"/>
      <c r="T243" s="673">
        <f t="shared" si="131"/>
        <v>0</v>
      </c>
      <c r="U243" s="679"/>
      <c r="V243" s="679"/>
      <c r="W243" s="679"/>
      <c r="X243" s="680">
        <f t="shared" si="132"/>
        <v>0</v>
      </c>
      <c r="Y243" s="679"/>
      <c r="Z243" s="679"/>
      <c r="AA243" s="679"/>
      <c r="AB243" s="680">
        <f t="shared" si="133"/>
        <v>0</v>
      </c>
      <c r="AC243" s="679"/>
      <c r="AD243" s="679"/>
      <c r="AE243" s="679"/>
      <c r="AF243" s="680">
        <f t="shared" si="134"/>
        <v>0</v>
      </c>
      <c r="AG243" s="679"/>
      <c r="AH243" s="679"/>
      <c r="AI243" s="679"/>
      <c r="AJ243" s="680">
        <f t="shared" si="135"/>
        <v>0</v>
      </c>
      <c r="AK243" s="679"/>
      <c r="AL243" s="679"/>
      <c r="AM243" s="679"/>
      <c r="AN243" s="680">
        <f t="shared" si="136"/>
        <v>0</v>
      </c>
      <c r="AO243" s="680">
        <f t="shared" si="137"/>
        <v>0</v>
      </c>
      <c r="AP243" s="679"/>
      <c r="AQ243" s="679"/>
      <c r="AR243" s="679"/>
      <c r="AS243" s="680">
        <f t="shared" si="138"/>
        <v>0</v>
      </c>
      <c r="AT243" s="679"/>
      <c r="AU243" s="679"/>
      <c r="AV243" s="679"/>
      <c r="AW243" s="680">
        <f t="shared" si="139"/>
        <v>0</v>
      </c>
      <c r="AX243" s="679"/>
      <c r="AY243" s="679"/>
      <c r="AZ243" s="679"/>
      <c r="BA243" s="680">
        <f t="shared" si="140"/>
        <v>0</v>
      </c>
      <c r="BB243" s="679"/>
      <c r="BC243" s="679"/>
      <c r="BD243" s="679"/>
      <c r="BE243" s="680">
        <f t="shared" si="141"/>
        <v>0</v>
      </c>
      <c r="BF243" s="680">
        <f t="shared" si="142"/>
        <v>0</v>
      </c>
      <c r="BG243" s="680">
        <f t="shared" si="143"/>
        <v>0</v>
      </c>
      <c r="BH243" s="680">
        <f t="shared" si="144"/>
        <v>0</v>
      </c>
      <c r="BI243" s="680">
        <f t="shared" si="145"/>
        <v>0</v>
      </c>
      <c r="BJ243" s="681"/>
    </row>
    <row r="244" spans="2:62">
      <c r="B244" s="685" t="s">
        <v>955</v>
      </c>
      <c r="C244" s="676"/>
      <c r="D244" s="677"/>
      <c r="E244" s="678"/>
      <c r="F244" s="679"/>
      <c r="G244" s="680">
        <f t="shared" si="130"/>
        <v>0</v>
      </c>
      <c r="H244" s="679"/>
      <c r="I244" s="679"/>
      <c r="J244" s="679"/>
      <c r="K244" s="679"/>
      <c r="L244" s="679"/>
      <c r="M244" s="679"/>
      <c r="N244" s="679"/>
      <c r="O244" s="679"/>
      <c r="P244" s="679"/>
      <c r="Q244" s="679"/>
      <c r="R244" s="679"/>
      <c r="S244" s="679"/>
      <c r="T244" s="673">
        <f t="shared" si="131"/>
        <v>0</v>
      </c>
      <c r="U244" s="679"/>
      <c r="V244" s="679"/>
      <c r="W244" s="679"/>
      <c r="X244" s="680">
        <f t="shared" si="132"/>
        <v>0</v>
      </c>
      <c r="Y244" s="679"/>
      <c r="Z244" s="679"/>
      <c r="AA244" s="679"/>
      <c r="AB244" s="680">
        <f t="shared" si="133"/>
        <v>0</v>
      </c>
      <c r="AC244" s="679"/>
      <c r="AD244" s="679"/>
      <c r="AE244" s="679"/>
      <c r="AF244" s="680">
        <f t="shared" si="134"/>
        <v>0</v>
      </c>
      <c r="AG244" s="679"/>
      <c r="AH244" s="679"/>
      <c r="AI244" s="679"/>
      <c r="AJ244" s="680">
        <f t="shared" si="135"/>
        <v>0</v>
      </c>
      <c r="AK244" s="679"/>
      <c r="AL244" s="679"/>
      <c r="AM244" s="679"/>
      <c r="AN244" s="680">
        <f t="shared" si="136"/>
        <v>0</v>
      </c>
      <c r="AO244" s="680">
        <f t="shared" si="137"/>
        <v>0</v>
      </c>
      <c r="AP244" s="679"/>
      <c r="AQ244" s="679"/>
      <c r="AR244" s="679"/>
      <c r="AS244" s="680">
        <f t="shared" si="138"/>
        <v>0</v>
      </c>
      <c r="AT244" s="679"/>
      <c r="AU244" s="679"/>
      <c r="AV244" s="679"/>
      <c r="AW244" s="680">
        <f t="shared" si="139"/>
        <v>0</v>
      </c>
      <c r="AX244" s="679"/>
      <c r="AY244" s="679"/>
      <c r="AZ244" s="679"/>
      <c r="BA244" s="680">
        <f t="shared" si="140"/>
        <v>0</v>
      </c>
      <c r="BB244" s="679"/>
      <c r="BC244" s="679"/>
      <c r="BD244" s="679"/>
      <c r="BE244" s="680">
        <f t="shared" si="141"/>
        <v>0</v>
      </c>
      <c r="BF244" s="680">
        <f t="shared" si="142"/>
        <v>0</v>
      </c>
      <c r="BG244" s="680">
        <f t="shared" si="143"/>
        <v>0</v>
      </c>
      <c r="BH244" s="680">
        <f t="shared" si="144"/>
        <v>0</v>
      </c>
      <c r="BI244" s="680">
        <f t="shared" si="145"/>
        <v>0</v>
      </c>
      <c r="BJ244" s="681"/>
    </row>
    <row r="245" spans="2:62">
      <c r="B245" s="675"/>
      <c r="C245" s="676" t="s">
        <v>303</v>
      </c>
      <c r="D245" s="677" t="s">
        <v>956</v>
      </c>
      <c r="E245" s="678">
        <f t="shared" ref="E245:E246" si="154">T245</f>
        <v>0</v>
      </c>
      <c r="F245" s="679"/>
      <c r="G245" s="680">
        <f t="shared" si="130"/>
        <v>0</v>
      </c>
      <c r="H245" s="679"/>
      <c r="I245" s="679"/>
      <c r="J245" s="679"/>
      <c r="K245" s="679"/>
      <c r="L245" s="679"/>
      <c r="M245" s="679"/>
      <c r="N245" s="679"/>
      <c r="O245" s="679"/>
      <c r="P245" s="679"/>
      <c r="Q245" s="679"/>
      <c r="R245" s="679"/>
      <c r="S245" s="679"/>
      <c r="T245" s="673">
        <f t="shared" si="131"/>
        <v>0</v>
      </c>
      <c r="U245" s="679"/>
      <c r="V245" s="679"/>
      <c r="W245" s="679"/>
      <c r="X245" s="680">
        <f t="shared" si="132"/>
        <v>0</v>
      </c>
      <c r="Y245" s="679"/>
      <c r="Z245" s="679"/>
      <c r="AA245" s="679"/>
      <c r="AB245" s="680">
        <f t="shared" si="133"/>
        <v>0</v>
      </c>
      <c r="AC245" s="679"/>
      <c r="AD245" s="679"/>
      <c r="AE245" s="679"/>
      <c r="AF245" s="680">
        <f t="shared" si="134"/>
        <v>0</v>
      </c>
      <c r="AG245" s="679"/>
      <c r="AH245" s="679"/>
      <c r="AI245" s="679"/>
      <c r="AJ245" s="680">
        <f t="shared" si="135"/>
        <v>0</v>
      </c>
      <c r="AK245" s="679"/>
      <c r="AL245" s="679"/>
      <c r="AM245" s="679"/>
      <c r="AN245" s="680">
        <f t="shared" si="136"/>
        <v>0</v>
      </c>
      <c r="AO245" s="680">
        <f t="shared" si="137"/>
        <v>0</v>
      </c>
      <c r="AP245" s="679"/>
      <c r="AQ245" s="679"/>
      <c r="AR245" s="679"/>
      <c r="AS245" s="680">
        <f t="shared" si="138"/>
        <v>0</v>
      </c>
      <c r="AT245" s="679"/>
      <c r="AU245" s="679"/>
      <c r="AV245" s="679"/>
      <c r="AW245" s="680">
        <f t="shared" si="139"/>
        <v>0</v>
      </c>
      <c r="AX245" s="679"/>
      <c r="AY245" s="679"/>
      <c r="AZ245" s="679"/>
      <c r="BA245" s="680">
        <f t="shared" si="140"/>
        <v>0</v>
      </c>
      <c r="BB245" s="679"/>
      <c r="BC245" s="679"/>
      <c r="BD245" s="679"/>
      <c r="BE245" s="680">
        <f t="shared" si="141"/>
        <v>0</v>
      </c>
      <c r="BF245" s="680">
        <f t="shared" si="142"/>
        <v>0</v>
      </c>
      <c r="BG245" s="680">
        <f t="shared" si="143"/>
        <v>0</v>
      </c>
      <c r="BH245" s="680">
        <f t="shared" si="144"/>
        <v>0</v>
      </c>
      <c r="BI245" s="680">
        <f t="shared" si="145"/>
        <v>0</v>
      </c>
      <c r="BJ245" s="681"/>
    </row>
    <row r="246" spans="2:62">
      <c r="B246" s="675"/>
      <c r="C246" s="676" t="s">
        <v>305</v>
      </c>
      <c r="D246" s="677" t="s">
        <v>957</v>
      </c>
      <c r="E246" s="678">
        <f t="shared" si="154"/>
        <v>0</v>
      </c>
      <c r="F246" s="679"/>
      <c r="G246" s="680">
        <f t="shared" si="130"/>
        <v>0</v>
      </c>
      <c r="H246" s="679"/>
      <c r="I246" s="679"/>
      <c r="J246" s="679"/>
      <c r="K246" s="679"/>
      <c r="L246" s="679"/>
      <c r="M246" s="679"/>
      <c r="N246" s="679"/>
      <c r="O246" s="679"/>
      <c r="P246" s="679"/>
      <c r="Q246" s="679"/>
      <c r="R246" s="679"/>
      <c r="S246" s="679"/>
      <c r="T246" s="673">
        <f t="shared" si="131"/>
        <v>0</v>
      </c>
      <c r="U246" s="679"/>
      <c r="V246" s="679"/>
      <c r="W246" s="679"/>
      <c r="X246" s="680">
        <f t="shared" si="132"/>
        <v>0</v>
      </c>
      <c r="Y246" s="679"/>
      <c r="Z246" s="679"/>
      <c r="AA246" s="679"/>
      <c r="AB246" s="680">
        <f t="shared" si="133"/>
        <v>0</v>
      </c>
      <c r="AC246" s="679"/>
      <c r="AD246" s="679"/>
      <c r="AE246" s="679"/>
      <c r="AF246" s="680">
        <f t="shared" si="134"/>
        <v>0</v>
      </c>
      <c r="AG246" s="679"/>
      <c r="AH246" s="679"/>
      <c r="AI246" s="679"/>
      <c r="AJ246" s="680">
        <f t="shared" si="135"/>
        <v>0</v>
      </c>
      <c r="AK246" s="679"/>
      <c r="AL246" s="679"/>
      <c r="AM246" s="679"/>
      <c r="AN246" s="680">
        <f t="shared" si="136"/>
        <v>0</v>
      </c>
      <c r="AO246" s="680">
        <f t="shared" si="137"/>
        <v>0</v>
      </c>
      <c r="AP246" s="679"/>
      <c r="AQ246" s="679"/>
      <c r="AR246" s="679"/>
      <c r="AS246" s="680">
        <f t="shared" si="138"/>
        <v>0</v>
      </c>
      <c r="AT246" s="679"/>
      <c r="AU246" s="679"/>
      <c r="AV246" s="679"/>
      <c r="AW246" s="680">
        <f t="shared" si="139"/>
        <v>0</v>
      </c>
      <c r="AX246" s="679"/>
      <c r="AY246" s="679"/>
      <c r="AZ246" s="679"/>
      <c r="BA246" s="680">
        <f t="shared" si="140"/>
        <v>0</v>
      </c>
      <c r="BB246" s="679"/>
      <c r="BC246" s="679"/>
      <c r="BD246" s="679"/>
      <c r="BE246" s="680">
        <f t="shared" si="141"/>
        <v>0</v>
      </c>
      <c r="BF246" s="680">
        <f t="shared" si="142"/>
        <v>0</v>
      </c>
      <c r="BG246" s="680">
        <f t="shared" si="143"/>
        <v>0</v>
      </c>
      <c r="BH246" s="680">
        <f t="shared" si="144"/>
        <v>0</v>
      </c>
      <c r="BI246" s="680">
        <f t="shared" si="145"/>
        <v>0</v>
      </c>
      <c r="BJ246" s="681"/>
    </row>
    <row r="247" spans="2:62">
      <c r="B247" s="685" t="s">
        <v>958</v>
      </c>
      <c r="C247" s="676"/>
      <c r="D247" s="677"/>
      <c r="E247" s="684"/>
      <c r="F247" s="680"/>
      <c r="G247" s="680"/>
      <c r="H247" s="680"/>
      <c r="I247" s="680"/>
      <c r="J247" s="680"/>
      <c r="K247" s="680"/>
      <c r="L247" s="680"/>
      <c r="M247" s="680"/>
      <c r="N247" s="680"/>
      <c r="O247" s="680"/>
      <c r="P247" s="680"/>
      <c r="Q247" s="680"/>
      <c r="R247" s="680"/>
      <c r="S247" s="680"/>
      <c r="T247" s="673"/>
      <c r="U247" s="680"/>
      <c r="V247" s="680"/>
      <c r="W247" s="680"/>
      <c r="X247" s="680"/>
      <c r="Y247" s="680"/>
      <c r="Z247" s="680"/>
      <c r="AA247" s="680"/>
      <c r="AB247" s="680"/>
      <c r="AC247" s="680"/>
      <c r="AD247" s="680"/>
      <c r="AE247" s="680"/>
      <c r="AF247" s="680"/>
      <c r="AG247" s="680"/>
      <c r="AH247" s="680"/>
      <c r="AI247" s="680"/>
      <c r="AJ247" s="680"/>
      <c r="AK247" s="680"/>
      <c r="AL247" s="680"/>
      <c r="AM247" s="680"/>
      <c r="AN247" s="680"/>
      <c r="AO247" s="680"/>
      <c r="AP247" s="680"/>
      <c r="AQ247" s="680"/>
      <c r="AR247" s="680"/>
      <c r="AS247" s="680"/>
      <c r="AT247" s="680"/>
      <c r="AU247" s="680"/>
      <c r="AV247" s="680"/>
      <c r="AW247" s="680"/>
      <c r="AX247" s="680"/>
      <c r="AY247" s="680"/>
      <c r="AZ247" s="680"/>
      <c r="BA247" s="680"/>
      <c r="BB247" s="680"/>
      <c r="BC247" s="680"/>
      <c r="BD247" s="680"/>
      <c r="BE247" s="680"/>
      <c r="BF247" s="680"/>
      <c r="BG247" s="680"/>
      <c r="BH247" s="680"/>
      <c r="BI247" s="680"/>
      <c r="BJ247" s="681"/>
    </row>
    <row r="248" spans="2:62">
      <c r="B248" s="675"/>
      <c r="C248" s="676" t="s">
        <v>307</v>
      </c>
      <c r="D248" s="677" t="s">
        <v>959</v>
      </c>
      <c r="E248" s="678">
        <f t="shared" ref="E248:E249" si="155">T248</f>
        <v>0</v>
      </c>
      <c r="F248" s="679"/>
      <c r="G248" s="680">
        <f t="shared" si="130"/>
        <v>0</v>
      </c>
      <c r="H248" s="679"/>
      <c r="I248" s="679"/>
      <c r="J248" s="679"/>
      <c r="K248" s="679"/>
      <c r="L248" s="679"/>
      <c r="M248" s="679"/>
      <c r="N248" s="679"/>
      <c r="O248" s="679"/>
      <c r="P248" s="679"/>
      <c r="Q248" s="679"/>
      <c r="R248" s="679"/>
      <c r="S248" s="679"/>
      <c r="T248" s="673">
        <f t="shared" si="131"/>
        <v>0</v>
      </c>
      <c r="U248" s="679"/>
      <c r="V248" s="679"/>
      <c r="W248" s="679"/>
      <c r="X248" s="680">
        <f t="shared" si="132"/>
        <v>0</v>
      </c>
      <c r="Y248" s="679"/>
      <c r="Z248" s="679"/>
      <c r="AA248" s="679"/>
      <c r="AB248" s="680">
        <f t="shared" si="133"/>
        <v>0</v>
      </c>
      <c r="AC248" s="679"/>
      <c r="AD248" s="679"/>
      <c r="AE248" s="679"/>
      <c r="AF248" s="680">
        <f t="shared" si="134"/>
        <v>0</v>
      </c>
      <c r="AG248" s="679"/>
      <c r="AH248" s="679"/>
      <c r="AI248" s="679"/>
      <c r="AJ248" s="680">
        <f t="shared" si="135"/>
        <v>0</v>
      </c>
      <c r="AK248" s="679"/>
      <c r="AL248" s="679"/>
      <c r="AM248" s="679"/>
      <c r="AN248" s="680">
        <f t="shared" si="136"/>
        <v>0</v>
      </c>
      <c r="AO248" s="680">
        <f t="shared" si="137"/>
        <v>0</v>
      </c>
      <c r="AP248" s="679"/>
      <c r="AQ248" s="679"/>
      <c r="AR248" s="679"/>
      <c r="AS248" s="680">
        <f t="shared" si="138"/>
        <v>0</v>
      </c>
      <c r="AT248" s="679"/>
      <c r="AU248" s="679"/>
      <c r="AV248" s="679"/>
      <c r="AW248" s="680">
        <f t="shared" si="139"/>
        <v>0</v>
      </c>
      <c r="AX248" s="679"/>
      <c r="AY248" s="679"/>
      <c r="AZ248" s="679"/>
      <c r="BA248" s="680">
        <f t="shared" si="140"/>
        <v>0</v>
      </c>
      <c r="BB248" s="679"/>
      <c r="BC248" s="679"/>
      <c r="BD248" s="679"/>
      <c r="BE248" s="680">
        <f t="shared" si="141"/>
        <v>0</v>
      </c>
      <c r="BF248" s="680">
        <f t="shared" si="142"/>
        <v>0</v>
      </c>
      <c r="BG248" s="680">
        <f t="shared" si="143"/>
        <v>0</v>
      </c>
      <c r="BH248" s="680">
        <f t="shared" si="144"/>
        <v>0</v>
      </c>
      <c r="BI248" s="680">
        <f t="shared" si="145"/>
        <v>0</v>
      </c>
      <c r="BJ248" s="681"/>
    </row>
    <row r="249" spans="2:62">
      <c r="B249" s="675"/>
      <c r="C249" s="676" t="s">
        <v>309</v>
      </c>
      <c r="D249" s="677" t="s">
        <v>960</v>
      </c>
      <c r="E249" s="678">
        <f t="shared" si="155"/>
        <v>0</v>
      </c>
      <c r="F249" s="679"/>
      <c r="G249" s="680">
        <f t="shared" si="130"/>
        <v>0</v>
      </c>
      <c r="H249" s="679"/>
      <c r="I249" s="679"/>
      <c r="J249" s="679"/>
      <c r="K249" s="679"/>
      <c r="L249" s="679"/>
      <c r="M249" s="679"/>
      <c r="N249" s="679"/>
      <c r="O249" s="679"/>
      <c r="P249" s="679"/>
      <c r="Q249" s="679"/>
      <c r="R249" s="679"/>
      <c r="S249" s="679"/>
      <c r="T249" s="673">
        <f t="shared" si="131"/>
        <v>0</v>
      </c>
      <c r="U249" s="679"/>
      <c r="V249" s="679"/>
      <c r="W249" s="679"/>
      <c r="X249" s="680">
        <f t="shared" si="132"/>
        <v>0</v>
      </c>
      <c r="Y249" s="679"/>
      <c r="Z249" s="679"/>
      <c r="AA249" s="679"/>
      <c r="AB249" s="680">
        <f t="shared" si="133"/>
        <v>0</v>
      </c>
      <c r="AC249" s="679"/>
      <c r="AD249" s="679"/>
      <c r="AE249" s="679"/>
      <c r="AF249" s="680">
        <f t="shared" si="134"/>
        <v>0</v>
      </c>
      <c r="AG249" s="679"/>
      <c r="AH249" s="679"/>
      <c r="AI249" s="679"/>
      <c r="AJ249" s="680">
        <f t="shared" si="135"/>
        <v>0</v>
      </c>
      <c r="AK249" s="679"/>
      <c r="AL249" s="679"/>
      <c r="AM249" s="679"/>
      <c r="AN249" s="680">
        <f t="shared" si="136"/>
        <v>0</v>
      </c>
      <c r="AO249" s="680">
        <f t="shared" si="137"/>
        <v>0</v>
      </c>
      <c r="AP249" s="679"/>
      <c r="AQ249" s="679"/>
      <c r="AR249" s="679"/>
      <c r="AS249" s="680">
        <f t="shared" si="138"/>
        <v>0</v>
      </c>
      <c r="AT249" s="679"/>
      <c r="AU249" s="679"/>
      <c r="AV249" s="679"/>
      <c r="AW249" s="680">
        <f t="shared" si="139"/>
        <v>0</v>
      </c>
      <c r="AX249" s="679"/>
      <c r="AY249" s="679"/>
      <c r="AZ249" s="679"/>
      <c r="BA249" s="680">
        <f t="shared" si="140"/>
        <v>0</v>
      </c>
      <c r="BB249" s="679"/>
      <c r="BC249" s="679"/>
      <c r="BD249" s="679"/>
      <c r="BE249" s="680">
        <f t="shared" si="141"/>
        <v>0</v>
      </c>
      <c r="BF249" s="680">
        <f t="shared" si="142"/>
        <v>0</v>
      </c>
      <c r="BG249" s="680">
        <f t="shared" si="143"/>
        <v>0</v>
      </c>
      <c r="BH249" s="680">
        <f t="shared" si="144"/>
        <v>0</v>
      </c>
      <c r="BI249" s="680">
        <f t="shared" si="145"/>
        <v>0</v>
      </c>
      <c r="BJ249" s="681"/>
    </row>
    <row r="250" spans="2:62">
      <c r="B250" s="685" t="s">
        <v>961</v>
      </c>
      <c r="C250" s="676"/>
      <c r="D250" s="677"/>
      <c r="E250" s="678"/>
      <c r="F250" s="679"/>
      <c r="G250" s="680">
        <f t="shared" si="130"/>
        <v>0</v>
      </c>
      <c r="H250" s="679"/>
      <c r="I250" s="679"/>
      <c r="J250" s="679"/>
      <c r="K250" s="679"/>
      <c r="L250" s="679"/>
      <c r="M250" s="679"/>
      <c r="N250" s="679"/>
      <c r="O250" s="679"/>
      <c r="P250" s="679"/>
      <c r="Q250" s="679"/>
      <c r="R250" s="679"/>
      <c r="S250" s="679"/>
      <c r="T250" s="673">
        <f t="shared" si="131"/>
        <v>0</v>
      </c>
      <c r="U250" s="679"/>
      <c r="V250" s="679"/>
      <c r="W250" s="679"/>
      <c r="X250" s="680">
        <f t="shared" si="132"/>
        <v>0</v>
      </c>
      <c r="Y250" s="679"/>
      <c r="Z250" s="679"/>
      <c r="AA250" s="679"/>
      <c r="AB250" s="680">
        <f t="shared" si="133"/>
        <v>0</v>
      </c>
      <c r="AC250" s="679"/>
      <c r="AD250" s="679"/>
      <c r="AE250" s="679"/>
      <c r="AF250" s="680">
        <f t="shared" si="134"/>
        <v>0</v>
      </c>
      <c r="AG250" s="679"/>
      <c r="AH250" s="679"/>
      <c r="AI250" s="679"/>
      <c r="AJ250" s="680">
        <f t="shared" si="135"/>
        <v>0</v>
      </c>
      <c r="AK250" s="679"/>
      <c r="AL250" s="679"/>
      <c r="AM250" s="679"/>
      <c r="AN250" s="680">
        <f t="shared" si="136"/>
        <v>0</v>
      </c>
      <c r="AO250" s="680">
        <f t="shared" si="137"/>
        <v>0</v>
      </c>
      <c r="AP250" s="679"/>
      <c r="AQ250" s="679"/>
      <c r="AR250" s="679"/>
      <c r="AS250" s="680">
        <f t="shared" si="138"/>
        <v>0</v>
      </c>
      <c r="AT250" s="679"/>
      <c r="AU250" s="679"/>
      <c r="AV250" s="679"/>
      <c r="AW250" s="680">
        <f t="shared" si="139"/>
        <v>0</v>
      </c>
      <c r="AX250" s="679"/>
      <c r="AY250" s="679"/>
      <c r="AZ250" s="679"/>
      <c r="BA250" s="680">
        <f t="shared" si="140"/>
        <v>0</v>
      </c>
      <c r="BB250" s="679"/>
      <c r="BC250" s="679"/>
      <c r="BD250" s="679"/>
      <c r="BE250" s="680">
        <f t="shared" si="141"/>
        <v>0</v>
      </c>
      <c r="BF250" s="680">
        <f t="shared" si="142"/>
        <v>0</v>
      </c>
      <c r="BG250" s="680">
        <f t="shared" si="143"/>
        <v>0</v>
      </c>
      <c r="BH250" s="680">
        <f t="shared" si="144"/>
        <v>0</v>
      </c>
      <c r="BI250" s="680">
        <f t="shared" si="145"/>
        <v>0</v>
      </c>
      <c r="BJ250" s="681"/>
    </row>
    <row r="251" spans="2:62">
      <c r="B251" s="675"/>
      <c r="C251" s="676" t="s">
        <v>315</v>
      </c>
      <c r="D251" s="677" t="s">
        <v>962</v>
      </c>
      <c r="E251" s="678">
        <f t="shared" ref="E251:E252" si="156">T251</f>
        <v>0</v>
      </c>
      <c r="F251" s="679"/>
      <c r="G251" s="680">
        <f t="shared" si="130"/>
        <v>0</v>
      </c>
      <c r="H251" s="679"/>
      <c r="I251" s="679"/>
      <c r="J251" s="679"/>
      <c r="K251" s="679"/>
      <c r="L251" s="679"/>
      <c r="M251" s="679"/>
      <c r="N251" s="679"/>
      <c r="O251" s="679"/>
      <c r="P251" s="679"/>
      <c r="Q251" s="679"/>
      <c r="R251" s="679"/>
      <c r="S251" s="679"/>
      <c r="T251" s="673">
        <f t="shared" si="131"/>
        <v>0</v>
      </c>
      <c r="U251" s="679"/>
      <c r="V251" s="679"/>
      <c r="W251" s="679"/>
      <c r="X251" s="680">
        <f t="shared" si="132"/>
        <v>0</v>
      </c>
      <c r="Y251" s="679"/>
      <c r="Z251" s="679"/>
      <c r="AA251" s="679"/>
      <c r="AB251" s="680">
        <f t="shared" si="133"/>
        <v>0</v>
      </c>
      <c r="AC251" s="679"/>
      <c r="AD251" s="679"/>
      <c r="AE251" s="679"/>
      <c r="AF251" s="680">
        <f t="shared" si="134"/>
        <v>0</v>
      </c>
      <c r="AG251" s="679"/>
      <c r="AH251" s="679"/>
      <c r="AI251" s="679"/>
      <c r="AJ251" s="680">
        <f t="shared" si="135"/>
        <v>0</v>
      </c>
      <c r="AK251" s="679"/>
      <c r="AL251" s="679"/>
      <c r="AM251" s="679"/>
      <c r="AN251" s="680">
        <f t="shared" si="136"/>
        <v>0</v>
      </c>
      <c r="AO251" s="680">
        <f t="shared" si="137"/>
        <v>0</v>
      </c>
      <c r="AP251" s="679"/>
      <c r="AQ251" s="679"/>
      <c r="AR251" s="679"/>
      <c r="AS251" s="680">
        <f t="shared" si="138"/>
        <v>0</v>
      </c>
      <c r="AT251" s="679"/>
      <c r="AU251" s="679"/>
      <c r="AV251" s="679"/>
      <c r="AW251" s="680">
        <f t="shared" si="139"/>
        <v>0</v>
      </c>
      <c r="AX251" s="679"/>
      <c r="AY251" s="679"/>
      <c r="AZ251" s="679"/>
      <c r="BA251" s="680">
        <f t="shared" si="140"/>
        <v>0</v>
      </c>
      <c r="BB251" s="679"/>
      <c r="BC251" s="679"/>
      <c r="BD251" s="679"/>
      <c r="BE251" s="680">
        <f t="shared" si="141"/>
        <v>0</v>
      </c>
      <c r="BF251" s="680">
        <f t="shared" si="142"/>
        <v>0</v>
      </c>
      <c r="BG251" s="680">
        <f t="shared" si="143"/>
        <v>0</v>
      </c>
      <c r="BH251" s="680">
        <f t="shared" si="144"/>
        <v>0</v>
      </c>
      <c r="BI251" s="680">
        <f t="shared" si="145"/>
        <v>0</v>
      </c>
      <c r="BJ251" s="681"/>
    </row>
    <row r="252" spans="2:62">
      <c r="B252" s="675"/>
      <c r="C252" s="676" t="s">
        <v>317</v>
      </c>
      <c r="D252" s="677" t="s">
        <v>963</v>
      </c>
      <c r="E252" s="678">
        <f t="shared" si="156"/>
        <v>0</v>
      </c>
      <c r="F252" s="679"/>
      <c r="G252" s="680">
        <f t="shared" si="130"/>
        <v>0</v>
      </c>
      <c r="H252" s="679"/>
      <c r="I252" s="679"/>
      <c r="J252" s="679"/>
      <c r="K252" s="679"/>
      <c r="L252" s="679"/>
      <c r="M252" s="679"/>
      <c r="N252" s="679"/>
      <c r="O252" s="679"/>
      <c r="P252" s="679"/>
      <c r="Q252" s="679"/>
      <c r="R252" s="679"/>
      <c r="S252" s="679"/>
      <c r="T252" s="673">
        <f t="shared" si="131"/>
        <v>0</v>
      </c>
      <c r="U252" s="679"/>
      <c r="V252" s="679"/>
      <c r="W252" s="679"/>
      <c r="X252" s="680">
        <f t="shared" si="132"/>
        <v>0</v>
      </c>
      <c r="Y252" s="679"/>
      <c r="Z252" s="679"/>
      <c r="AA252" s="679"/>
      <c r="AB252" s="680">
        <f t="shared" si="133"/>
        <v>0</v>
      </c>
      <c r="AC252" s="679"/>
      <c r="AD252" s="679"/>
      <c r="AE252" s="679"/>
      <c r="AF252" s="680">
        <f t="shared" si="134"/>
        <v>0</v>
      </c>
      <c r="AG252" s="679"/>
      <c r="AH252" s="679"/>
      <c r="AI252" s="679"/>
      <c r="AJ252" s="680">
        <f t="shared" si="135"/>
        <v>0</v>
      </c>
      <c r="AK252" s="679"/>
      <c r="AL252" s="679"/>
      <c r="AM252" s="679"/>
      <c r="AN252" s="680">
        <f t="shared" si="136"/>
        <v>0</v>
      </c>
      <c r="AO252" s="680">
        <f t="shared" si="137"/>
        <v>0</v>
      </c>
      <c r="AP252" s="679"/>
      <c r="AQ252" s="679"/>
      <c r="AR252" s="679"/>
      <c r="AS252" s="680">
        <f t="shared" si="138"/>
        <v>0</v>
      </c>
      <c r="AT252" s="679"/>
      <c r="AU252" s="679"/>
      <c r="AV252" s="679"/>
      <c r="AW252" s="680">
        <f t="shared" si="139"/>
        <v>0</v>
      </c>
      <c r="AX252" s="679"/>
      <c r="AY252" s="679"/>
      <c r="AZ252" s="679"/>
      <c r="BA252" s="680">
        <f t="shared" si="140"/>
        <v>0</v>
      </c>
      <c r="BB252" s="679"/>
      <c r="BC252" s="679"/>
      <c r="BD252" s="679"/>
      <c r="BE252" s="680">
        <f t="shared" si="141"/>
        <v>0</v>
      </c>
      <c r="BF252" s="680">
        <f t="shared" si="142"/>
        <v>0</v>
      </c>
      <c r="BG252" s="680">
        <f t="shared" si="143"/>
        <v>0</v>
      </c>
      <c r="BH252" s="680">
        <f t="shared" si="144"/>
        <v>0</v>
      </c>
      <c r="BI252" s="680">
        <f t="shared" si="145"/>
        <v>0</v>
      </c>
      <c r="BJ252" s="681"/>
    </row>
    <row r="253" spans="2:62">
      <c r="B253" s="685" t="s">
        <v>964</v>
      </c>
      <c r="C253" s="676"/>
      <c r="D253" s="677"/>
      <c r="E253" s="678"/>
      <c r="F253" s="679"/>
      <c r="G253" s="680">
        <f t="shared" si="130"/>
        <v>0</v>
      </c>
      <c r="H253" s="679"/>
      <c r="I253" s="679"/>
      <c r="J253" s="679"/>
      <c r="K253" s="679"/>
      <c r="L253" s="679"/>
      <c r="M253" s="679"/>
      <c r="N253" s="679"/>
      <c r="O253" s="679"/>
      <c r="P253" s="679"/>
      <c r="Q253" s="679"/>
      <c r="R253" s="679"/>
      <c r="S253" s="679"/>
      <c r="T253" s="673">
        <f t="shared" si="131"/>
        <v>0</v>
      </c>
      <c r="U253" s="679"/>
      <c r="V253" s="679"/>
      <c r="W253" s="679"/>
      <c r="X253" s="680">
        <f t="shared" si="132"/>
        <v>0</v>
      </c>
      <c r="Y253" s="679"/>
      <c r="Z253" s="679"/>
      <c r="AA253" s="679"/>
      <c r="AB253" s="680">
        <f t="shared" si="133"/>
        <v>0</v>
      </c>
      <c r="AC253" s="679"/>
      <c r="AD253" s="679"/>
      <c r="AE253" s="679"/>
      <c r="AF253" s="680">
        <f t="shared" si="134"/>
        <v>0</v>
      </c>
      <c r="AG253" s="679"/>
      <c r="AH253" s="679"/>
      <c r="AI253" s="679"/>
      <c r="AJ253" s="680">
        <f t="shared" si="135"/>
        <v>0</v>
      </c>
      <c r="AK253" s="679"/>
      <c r="AL253" s="679"/>
      <c r="AM253" s="679"/>
      <c r="AN253" s="680">
        <f t="shared" si="136"/>
        <v>0</v>
      </c>
      <c r="AO253" s="680">
        <f t="shared" si="137"/>
        <v>0</v>
      </c>
      <c r="AP253" s="679"/>
      <c r="AQ253" s="679"/>
      <c r="AR253" s="679"/>
      <c r="AS253" s="680">
        <f t="shared" si="138"/>
        <v>0</v>
      </c>
      <c r="AT253" s="679"/>
      <c r="AU253" s="679"/>
      <c r="AV253" s="679"/>
      <c r="AW253" s="680">
        <f t="shared" si="139"/>
        <v>0</v>
      </c>
      <c r="AX253" s="679"/>
      <c r="AY253" s="679"/>
      <c r="AZ253" s="679"/>
      <c r="BA253" s="680">
        <f t="shared" si="140"/>
        <v>0</v>
      </c>
      <c r="BB253" s="679"/>
      <c r="BC253" s="679"/>
      <c r="BD253" s="679"/>
      <c r="BE253" s="680">
        <f t="shared" si="141"/>
        <v>0</v>
      </c>
      <c r="BF253" s="680">
        <f t="shared" si="142"/>
        <v>0</v>
      </c>
      <c r="BG253" s="680">
        <f t="shared" si="143"/>
        <v>0</v>
      </c>
      <c r="BH253" s="680">
        <f t="shared" si="144"/>
        <v>0</v>
      </c>
      <c r="BI253" s="680">
        <f t="shared" si="145"/>
        <v>0</v>
      </c>
      <c r="BJ253" s="681"/>
    </row>
    <row r="254" spans="2:62">
      <c r="B254" s="675"/>
      <c r="C254" s="676" t="s">
        <v>319</v>
      </c>
      <c r="D254" s="677" t="s">
        <v>965</v>
      </c>
      <c r="E254" s="678">
        <f t="shared" ref="E254" si="157">T254</f>
        <v>0</v>
      </c>
      <c r="F254" s="679"/>
      <c r="G254" s="680">
        <f t="shared" si="130"/>
        <v>0</v>
      </c>
      <c r="H254" s="679"/>
      <c r="I254" s="679"/>
      <c r="J254" s="679"/>
      <c r="K254" s="679"/>
      <c r="L254" s="679"/>
      <c r="M254" s="679"/>
      <c r="N254" s="679"/>
      <c r="O254" s="679"/>
      <c r="P254" s="679"/>
      <c r="Q254" s="679"/>
      <c r="R254" s="679"/>
      <c r="S254" s="679"/>
      <c r="T254" s="673">
        <f t="shared" si="131"/>
        <v>0</v>
      </c>
      <c r="U254" s="679"/>
      <c r="V254" s="679"/>
      <c r="W254" s="679"/>
      <c r="X254" s="680">
        <f t="shared" si="132"/>
        <v>0</v>
      </c>
      <c r="Y254" s="679"/>
      <c r="Z254" s="679"/>
      <c r="AA254" s="679"/>
      <c r="AB254" s="680">
        <f t="shared" si="133"/>
        <v>0</v>
      </c>
      <c r="AC254" s="679"/>
      <c r="AD254" s="679"/>
      <c r="AE254" s="679"/>
      <c r="AF254" s="680">
        <f t="shared" si="134"/>
        <v>0</v>
      </c>
      <c r="AG254" s="679"/>
      <c r="AH254" s="679"/>
      <c r="AI254" s="679"/>
      <c r="AJ254" s="680">
        <f t="shared" si="135"/>
        <v>0</v>
      </c>
      <c r="AK254" s="679"/>
      <c r="AL254" s="679"/>
      <c r="AM254" s="679"/>
      <c r="AN254" s="680">
        <f t="shared" si="136"/>
        <v>0</v>
      </c>
      <c r="AO254" s="680">
        <f t="shared" si="137"/>
        <v>0</v>
      </c>
      <c r="AP254" s="679"/>
      <c r="AQ254" s="679"/>
      <c r="AR254" s="679"/>
      <c r="AS254" s="680">
        <f t="shared" si="138"/>
        <v>0</v>
      </c>
      <c r="AT254" s="679"/>
      <c r="AU254" s="679"/>
      <c r="AV254" s="679"/>
      <c r="AW254" s="680">
        <f t="shared" si="139"/>
        <v>0</v>
      </c>
      <c r="AX254" s="679"/>
      <c r="AY254" s="679"/>
      <c r="AZ254" s="679"/>
      <c r="BA254" s="680">
        <f t="shared" si="140"/>
        <v>0</v>
      </c>
      <c r="BB254" s="679"/>
      <c r="BC254" s="679"/>
      <c r="BD254" s="679"/>
      <c r="BE254" s="680">
        <f t="shared" si="141"/>
        <v>0</v>
      </c>
      <c r="BF254" s="680">
        <f t="shared" si="142"/>
        <v>0</v>
      </c>
      <c r="BG254" s="680">
        <f t="shared" si="143"/>
        <v>0</v>
      </c>
      <c r="BH254" s="680">
        <f t="shared" si="144"/>
        <v>0</v>
      </c>
      <c r="BI254" s="680">
        <f t="shared" si="145"/>
        <v>0</v>
      </c>
      <c r="BJ254" s="681"/>
    </row>
    <row r="255" spans="2:62">
      <c r="B255" s="685" t="s">
        <v>966</v>
      </c>
      <c r="C255" s="676"/>
      <c r="D255" s="677"/>
      <c r="E255" s="684"/>
      <c r="F255" s="680"/>
      <c r="G255" s="680"/>
      <c r="H255" s="680"/>
      <c r="I255" s="680"/>
      <c r="J255" s="680"/>
      <c r="K255" s="680"/>
      <c r="L255" s="680"/>
      <c r="M255" s="680"/>
      <c r="N255" s="680"/>
      <c r="O255" s="680"/>
      <c r="P255" s="680"/>
      <c r="Q255" s="680"/>
      <c r="R255" s="680"/>
      <c r="S255" s="680"/>
      <c r="T255" s="673"/>
      <c r="U255" s="680"/>
      <c r="V255" s="680"/>
      <c r="W255" s="680"/>
      <c r="X255" s="680"/>
      <c r="Y255" s="680"/>
      <c r="Z255" s="680"/>
      <c r="AA255" s="680"/>
      <c r="AB255" s="680"/>
      <c r="AC255" s="680"/>
      <c r="AD255" s="680"/>
      <c r="AE255" s="680"/>
      <c r="AF255" s="680"/>
      <c r="AG255" s="680"/>
      <c r="AH255" s="680"/>
      <c r="AI255" s="680"/>
      <c r="AJ255" s="680"/>
      <c r="AK255" s="680"/>
      <c r="AL255" s="680"/>
      <c r="AM255" s="680"/>
      <c r="AN255" s="680"/>
      <c r="AO255" s="680"/>
      <c r="AP255" s="680"/>
      <c r="AQ255" s="680"/>
      <c r="AR255" s="680"/>
      <c r="AS255" s="680"/>
      <c r="AT255" s="680"/>
      <c r="AU255" s="680"/>
      <c r="AV255" s="680"/>
      <c r="AW255" s="680"/>
      <c r="AX255" s="680"/>
      <c r="AY255" s="680"/>
      <c r="AZ255" s="680"/>
      <c r="BA255" s="680"/>
      <c r="BB255" s="680"/>
      <c r="BC255" s="680"/>
      <c r="BD255" s="680"/>
      <c r="BE255" s="680"/>
      <c r="BF255" s="680"/>
      <c r="BG255" s="680"/>
      <c r="BH255" s="680"/>
      <c r="BI255" s="680"/>
      <c r="BJ255" s="681"/>
    </row>
    <row r="256" spans="2:62">
      <c r="B256" s="675"/>
      <c r="C256" s="676" t="s">
        <v>967</v>
      </c>
      <c r="D256" s="677" t="s">
        <v>968</v>
      </c>
      <c r="E256" s="678">
        <f t="shared" ref="E256:E266" si="158">T256</f>
        <v>0</v>
      </c>
      <c r="F256" s="679"/>
      <c r="G256" s="680">
        <f t="shared" si="130"/>
        <v>0</v>
      </c>
      <c r="H256" s="679"/>
      <c r="I256" s="679"/>
      <c r="J256" s="679"/>
      <c r="K256" s="679"/>
      <c r="L256" s="679"/>
      <c r="M256" s="679"/>
      <c r="N256" s="679"/>
      <c r="O256" s="679"/>
      <c r="P256" s="679"/>
      <c r="Q256" s="679"/>
      <c r="R256" s="679"/>
      <c r="S256" s="679"/>
      <c r="T256" s="673">
        <f t="shared" si="131"/>
        <v>0</v>
      </c>
      <c r="U256" s="679"/>
      <c r="V256" s="679"/>
      <c r="W256" s="679"/>
      <c r="X256" s="680">
        <f t="shared" si="132"/>
        <v>0</v>
      </c>
      <c r="Y256" s="679"/>
      <c r="Z256" s="679"/>
      <c r="AA256" s="679"/>
      <c r="AB256" s="680">
        <f t="shared" si="133"/>
        <v>0</v>
      </c>
      <c r="AC256" s="679"/>
      <c r="AD256" s="679"/>
      <c r="AE256" s="679"/>
      <c r="AF256" s="680">
        <f t="shared" si="134"/>
        <v>0</v>
      </c>
      <c r="AG256" s="679"/>
      <c r="AH256" s="679"/>
      <c r="AI256" s="679"/>
      <c r="AJ256" s="680">
        <f t="shared" si="135"/>
        <v>0</v>
      </c>
      <c r="AK256" s="679"/>
      <c r="AL256" s="679"/>
      <c r="AM256" s="679"/>
      <c r="AN256" s="680">
        <f t="shared" si="136"/>
        <v>0</v>
      </c>
      <c r="AO256" s="680">
        <f t="shared" si="137"/>
        <v>0</v>
      </c>
      <c r="AP256" s="679"/>
      <c r="AQ256" s="679"/>
      <c r="AR256" s="679"/>
      <c r="AS256" s="680">
        <f t="shared" si="138"/>
        <v>0</v>
      </c>
      <c r="AT256" s="679"/>
      <c r="AU256" s="679"/>
      <c r="AV256" s="679"/>
      <c r="AW256" s="680">
        <f t="shared" si="139"/>
        <v>0</v>
      </c>
      <c r="AX256" s="679"/>
      <c r="AY256" s="679"/>
      <c r="AZ256" s="679"/>
      <c r="BA256" s="680">
        <f t="shared" si="140"/>
        <v>0</v>
      </c>
      <c r="BB256" s="679"/>
      <c r="BC256" s="679"/>
      <c r="BD256" s="679"/>
      <c r="BE256" s="680">
        <f t="shared" si="141"/>
        <v>0</v>
      </c>
      <c r="BF256" s="680">
        <f t="shared" si="142"/>
        <v>0</v>
      </c>
      <c r="BG256" s="680">
        <f t="shared" si="143"/>
        <v>0</v>
      </c>
      <c r="BH256" s="680">
        <f t="shared" si="144"/>
        <v>0</v>
      </c>
      <c r="BI256" s="680">
        <f t="shared" si="145"/>
        <v>0</v>
      </c>
      <c r="BJ256" s="681"/>
    </row>
    <row r="257" spans="2:62">
      <c r="B257" s="675"/>
      <c r="C257" s="676" t="s">
        <v>969</v>
      </c>
      <c r="D257" s="677" t="s">
        <v>970</v>
      </c>
      <c r="E257" s="678">
        <f t="shared" si="158"/>
        <v>0</v>
      </c>
      <c r="F257" s="679"/>
      <c r="G257" s="680">
        <f t="shared" si="130"/>
        <v>0</v>
      </c>
      <c r="H257" s="679"/>
      <c r="I257" s="679"/>
      <c r="J257" s="679"/>
      <c r="K257" s="679"/>
      <c r="L257" s="679"/>
      <c r="M257" s="679"/>
      <c r="N257" s="679"/>
      <c r="O257" s="679"/>
      <c r="P257" s="679"/>
      <c r="Q257" s="679"/>
      <c r="R257" s="679"/>
      <c r="S257" s="679"/>
      <c r="T257" s="673">
        <f t="shared" si="131"/>
        <v>0</v>
      </c>
      <c r="U257" s="679"/>
      <c r="V257" s="679"/>
      <c r="W257" s="679"/>
      <c r="X257" s="680">
        <f t="shared" si="132"/>
        <v>0</v>
      </c>
      <c r="Y257" s="679"/>
      <c r="Z257" s="679"/>
      <c r="AA257" s="679"/>
      <c r="AB257" s="680">
        <f t="shared" si="133"/>
        <v>0</v>
      </c>
      <c r="AC257" s="679"/>
      <c r="AD257" s="679"/>
      <c r="AE257" s="679"/>
      <c r="AF257" s="680">
        <f t="shared" si="134"/>
        <v>0</v>
      </c>
      <c r="AG257" s="679"/>
      <c r="AH257" s="679"/>
      <c r="AI257" s="679"/>
      <c r="AJ257" s="680">
        <f t="shared" si="135"/>
        <v>0</v>
      </c>
      <c r="AK257" s="679"/>
      <c r="AL257" s="679"/>
      <c r="AM257" s="679"/>
      <c r="AN257" s="680">
        <f t="shared" si="136"/>
        <v>0</v>
      </c>
      <c r="AO257" s="680">
        <f t="shared" si="137"/>
        <v>0</v>
      </c>
      <c r="AP257" s="679"/>
      <c r="AQ257" s="679"/>
      <c r="AR257" s="679"/>
      <c r="AS257" s="680">
        <f t="shared" si="138"/>
        <v>0</v>
      </c>
      <c r="AT257" s="679"/>
      <c r="AU257" s="679"/>
      <c r="AV257" s="679"/>
      <c r="AW257" s="680">
        <f t="shared" si="139"/>
        <v>0</v>
      </c>
      <c r="AX257" s="679"/>
      <c r="AY257" s="679"/>
      <c r="AZ257" s="679"/>
      <c r="BA257" s="680">
        <f t="shared" si="140"/>
        <v>0</v>
      </c>
      <c r="BB257" s="679"/>
      <c r="BC257" s="679"/>
      <c r="BD257" s="679"/>
      <c r="BE257" s="680">
        <f t="shared" si="141"/>
        <v>0</v>
      </c>
      <c r="BF257" s="680">
        <f t="shared" si="142"/>
        <v>0</v>
      </c>
      <c r="BG257" s="680">
        <f t="shared" si="143"/>
        <v>0</v>
      </c>
      <c r="BH257" s="680">
        <f t="shared" si="144"/>
        <v>0</v>
      </c>
      <c r="BI257" s="680">
        <f t="shared" si="145"/>
        <v>0</v>
      </c>
      <c r="BJ257" s="681"/>
    </row>
    <row r="258" spans="2:62">
      <c r="B258" s="675"/>
      <c r="C258" s="676" t="s">
        <v>971</v>
      </c>
      <c r="D258" s="677" t="s">
        <v>972</v>
      </c>
      <c r="E258" s="678">
        <f t="shared" si="158"/>
        <v>0</v>
      </c>
      <c r="F258" s="679"/>
      <c r="G258" s="680">
        <f t="shared" si="130"/>
        <v>0</v>
      </c>
      <c r="H258" s="679"/>
      <c r="I258" s="679"/>
      <c r="J258" s="679"/>
      <c r="K258" s="679"/>
      <c r="L258" s="679"/>
      <c r="M258" s="679"/>
      <c r="N258" s="679"/>
      <c r="O258" s="679"/>
      <c r="P258" s="679"/>
      <c r="Q258" s="679"/>
      <c r="R258" s="679"/>
      <c r="S258" s="679"/>
      <c r="T258" s="673">
        <f t="shared" si="131"/>
        <v>0</v>
      </c>
      <c r="U258" s="679"/>
      <c r="V258" s="679"/>
      <c r="W258" s="679"/>
      <c r="X258" s="680">
        <f t="shared" si="132"/>
        <v>0</v>
      </c>
      <c r="Y258" s="679"/>
      <c r="Z258" s="679"/>
      <c r="AA258" s="679"/>
      <c r="AB258" s="680">
        <f t="shared" si="133"/>
        <v>0</v>
      </c>
      <c r="AC258" s="679"/>
      <c r="AD258" s="679"/>
      <c r="AE258" s="679"/>
      <c r="AF258" s="680">
        <f t="shared" si="134"/>
        <v>0</v>
      </c>
      <c r="AG258" s="679"/>
      <c r="AH258" s="679"/>
      <c r="AI258" s="679"/>
      <c r="AJ258" s="680">
        <f t="shared" si="135"/>
        <v>0</v>
      </c>
      <c r="AK258" s="679"/>
      <c r="AL258" s="679"/>
      <c r="AM258" s="679"/>
      <c r="AN258" s="680">
        <f t="shared" si="136"/>
        <v>0</v>
      </c>
      <c r="AO258" s="680">
        <f t="shared" si="137"/>
        <v>0</v>
      </c>
      <c r="AP258" s="679"/>
      <c r="AQ258" s="679"/>
      <c r="AR258" s="679"/>
      <c r="AS258" s="680">
        <f t="shared" si="138"/>
        <v>0</v>
      </c>
      <c r="AT258" s="679"/>
      <c r="AU258" s="679"/>
      <c r="AV258" s="679"/>
      <c r="AW258" s="680">
        <f t="shared" si="139"/>
        <v>0</v>
      </c>
      <c r="AX258" s="679"/>
      <c r="AY258" s="679"/>
      <c r="AZ258" s="679"/>
      <c r="BA258" s="680">
        <f t="shared" si="140"/>
        <v>0</v>
      </c>
      <c r="BB258" s="679"/>
      <c r="BC258" s="679"/>
      <c r="BD258" s="679"/>
      <c r="BE258" s="680">
        <f t="shared" si="141"/>
        <v>0</v>
      </c>
      <c r="BF258" s="680">
        <f t="shared" si="142"/>
        <v>0</v>
      </c>
      <c r="BG258" s="680">
        <f t="shared" si="143"/>
        <v>0</v>
      </c>
      <c r="BH258" s="680">
        <f t="shared" si="144"/>
        <v>0</v>
      </c>
      <c r="BI258" s="680">
        <f t="shared" si="145"/>
        <v>0</v>
      </c>
      <c r="BJ258" s="681"/>
    </row>
    <row r="259" spans="2:62">
      <c r="B259" s="675"/>
      <c r="C259" s="676" t="s">
        <v>973</v>
      </c>
      <c r="D259" s="677" t="s">
        <v>974</v>
      </c>
      <c r="E259" s="678">
        <f t="shared" si="158"/>
        <v>0</v>
      </c>
      <c r="F259" s="679"/>
      <c r="G259" s="680">
        <f t="shared" si="130"/>
        <v>0</v>
      </c>
      <c r="H259" s="679"/>
      <c r="I259" s="679"/>
      <c r="J259" s="679"/>
      <c r="K259" s="679"/>
      <c r="L259" s="679"/>
      <c r="M259" s="679"/>
      <c r="N259" s="679"/>
      <c r="O259" s="679"/>
      <c r="P259" s="679"/>
      <c r="Q259" s="679"/>
      <c r="R259" s="679"/>
      <c r="S259" s="679"/>
      <c r="T259" s="673">
        <f t="shared" si="131"/>
        <v>0</v>
      </c>
      <c r="U259" s="679"/>
      <c r="V259" s="679"/>
      <c r="W259" s="679"/>
      <c r="X259" s="680">
        <f t="shared" si="132"/>
        <v>0</v>
      </c>
      <c r="Y259" s="679"/>
      <c r="Z259" s="679"/>
      <c r="AA259" s="679"/>
      <c r="AB259" s="680">
        <f t="shared" si="133"/>
        <v>0</v>
      </c>
      <c r="AC259" s="679"/>
      <c r="AD259" s="679"/>
      <c r="AE259" s="679"/>
      <c r="AF259" s="680">
        <f t="shared" si="134"/>
        <v>0</v>
      </c>
      <c r="AG259" s="679"/>
      <c r="AH259" s="679"/>
      <c r="AI259" s="679"/>
      <c r="AJ259" s="680">
        <f t="shared" si="135"/>
        <v>0</v>
      </c>
      <c r="AK259" s="679"/>
      <c r="AL259" s="679"/>
      <c r="AM259" s="679"/>
      <c r="AN259" s="680">
        <f t="shared" si="136"/>
        <v>0</v>
      </c>
      <c r="AO259" s="680">
        <f t="shared" si="137"/>
        <v>0</v>
      </c>
      <c r="AP259" s="679"/>
      <c r="AQ259" s="679"/>
      <c r="AR259" s="679"/>
      <c r="AS259" s="680">
        <f t="shared" si="138"/>
        <v>0</v>
      </c>
      <c r="AT259" s="679"/>
      <c r="AU259" s="679"/>
      <c r="AV259" s="679"/>
      <c r="AW259" s="680">
        <f t="shared" si="139"/>
        <v>0</v>
      </c>
      <c r="AX259" s="679"/>
      <c r="AY259" s="679"/>
      <c r="AZ259" s="679"/>
      <c r="BA259" s="680">
        <f t="shared" si="140"/>
        <v>0</v>
      </c>
      <c r="BB259" s="679"/>
      <c r="BC259" s="679"/>
      <c r="BD259" s="679"/>
      <c r="BE259" s="680">
        <f t="shared" si="141"/>
        <v>0</v>
      </c>
      <c r="BF259" s="680">
        <f t="shared" si="142"/>
        <v>0</v>
      </c>
      <c r="BG259" s="680">
        <f t="shared" si="143"/>
        <v>0</v>
      </c>
      <c r="BH259" s="680">
        <f t="shared" si="144"/>
        <v>0</v>
      </c>
      <c r="BI259" s="680">
        <f t="shared" si="145"/>
        <v>0</v>
      </c>
      <c r="BJ259" s="681"/>
    </row>
    <row r="260" spans="2:62">
      <c r="B260" s="675"/>
      <c r="C260" s="676" t="s">
        <v>975</v>
      </c>
      <c r="D260" s="677" t="s">
        <v>976</v>
      </c>
      <c r="E260" s="678">
        <f t="shared" si="158"/>
        <v>0</v>
      </c>
      <c r="F260" s="679"/>
      <c r="G260" s="680">
        <f t="shared" si="130"/>
        <v>0</v>
      </c>
      <c r="H260" s="679"/>
      <c r="I260" s="679"/>
      <c r="J260" s="679"/>
      <c r="K260" s="679"/>
      <c r="L260" s="679"/>
      <c r="M260" s="679"/>
      <c r="N260" s="679"/>
      <c r="O260" s="679"/>
      <c r="P260" s="679"/>
      <c r="Q260" s="679"/>
      <c r="R260" s="679"/>
      <c r="S260" s="679"/>
      <c r="T260" s="673">
        <f t="shared" si="131"/>
        <v>0</v>
      </c>
      <c r="U260" s="679"/>
      <c r="V260" s="679"/>
      <c r="W260" s="679"/>
      <c r="X260" s="680">
        <f t="shared" si="132"/>
        <v>0</v>
      </c>
      <c r="Y260" s="679"/>
      <c r="Z260" s="679"/>
      <c r="AA260" s="679"/>
      <c r="AB260" s="680">
        <f t="shared" si="133"/>
        <v>0</v>
      </c>
      <c r="AC260" s="679"/>
      <c r="AD260" s="679"/>
      <c r="AE260" s="679"/>
      <c r="AF260" s="680">
        <f t="shared" si="134"/>
        <v>0</v>
      </c>
      <c r="AG260" s="679"/>
      <c r="AH260" s="679"/>
      <c r="AI260" s="679"/>
      <c r="AJ260" s="680">
        <f t="shared" si="135"/>
        <v>0</v>
      </c>
      <c r="AK260" s="679"/>
      <c r="AL260" s="679"/>
      <c r="AM260" s="679"/>
      <c r="AN260" s="680">
        <f t="shared" si="136"/>
        <v>0</v>
      </c>
      <c r="AO260" s="680">
        <f t="shared" si="137"/>
        <v>0</v>
      </c>
      <c r="AP260" s="679"/>
      <c r="AQ260" s="679"/>
      <c r="AR260" s="679"/>
      <c r="AS260" s="680">
        <f t="shared" si="138"/>
        <v>0</v>
      </c>
      <c r="AT260" s="679"/>
      <c r="AU260" s="679"/>
      <c r="AV260" s="679"/>
      <c r="AW260" s="680">
        <f t="shared" si="139"/>
        <v>0</v>
      </c>
      <c r="AX260" s="679"/>
      <c r="AY260" s="679"/>
      <c r="AZ260" s="679"/>
      <c r="BA260" s="680">
        <f t="shared" si="140"/>
        <v>0</v>
      </c>
      <c r="BB260" s="679"/>
      <c r="BC260" s="679"/>
      <c r="BD260" s="679"/>
      <c r="BE260" s="680">
        <f t="shared" si="141"/>
        <v>0</v>
      </c>
      <c r="BF260" s="680">
        <f t="shared" si="142"/>
        <v>0</v>
      </c>
      <c r="BG260" s="680">
        <f t="shared" si="143"/>
        <v>0</v>
      </c>
      <c r="BH260" s="680">
        <f t="shared" si="144"/>
        <v>0</v>
      </c>
      <c r="BI260" s="680">
        <f t="shared" si="145"/>
        <v>0</v>
      </c>
      <c r="BJ260" s="681"/>
    </row>
    <row r="261" spans="2:62">
      <c r="B261" s="675"/>
      <c r="C261" s="676" t="s">
        <v>977</v>
      </c>
      <c r="D261" s="677" t="s">
        <v>978</v>
      </c>
      <c r="E261" s="678">
        <f t="shared" si="158"/>
        <v>0</v>
      </c>
      <c r="F261" s="679"/>
      <c r="G261" s="680">
        <f t="shared" si="130"/>
        <v>0</v>
      </c>
      <c r="H261" s="679"/>
      <c r="I261" s="679"/>
      <c r="J261" s="679"/>
      <c r="K261" s="679"/>
      <c r="L261" s="679"/>
      <c r="M261" s="679"/>
      <c r="N261" s="679"/>
      <c r="O261" s="679"/>
      <c r="P261" s="679"/>
      <c r="Q261" s="679"/>
      <c r="R261" s="679"/>
      <c r="S261" s="679"/>
      <c r="T261" s="673">
        <f t="shared" si="131"/>
        <v>0</v>
      </c>
      <c r="U261" s="679"/>
      <c r="V261" s="679"/>
      <c r="W261" s="679"/>
      <c r="X261" s="680">
        <f t="shared" si="132"/>
        <v>0</v>
      </c>
      <c r="Y261" s="679"/>
      <c r="Z261" s="679"/>
      <c r="AA261" s="679"/>
      <c r="AB261" s="680">
        <f t="shared" si="133"/>
        <v>0</v>
      </c>
      <c r="AC261" s="679"/>
      <c r="AD261" s="679"/>
      <c r="AE261" s="679"/>
      <c r="AF261" s="680">
        <f t="shared" si="134"/>
        <v>0</v>
      </c>
      <c r="AG261" s="679"/>
      <c r="AH261" s="679"/>
      <c r="AI261" s="679"/>
      <c r="AJ261" s="680">
        <f t="shared" si="135"/>
        <v>0</v>
      </c>
      <c r="AK261" s="679"/>
      <c r="AL261" s="679"/>
      <c r="AM261" s="679"/>
      <c r="AN261" s="680">
        <f t="shared" si="136"/>
        <v>0</v>
      </c>
      <c r="AO261" s="680">
        <f t="shared" si="137"/>
        <v>0</v>
      </c>
      <c r="AP261" s="679"/>
      <c r="AQ261" s="679"/>
      <c r="AR261" s="679"/>
      <c r="AS261" s="680">
        <f t="shared" si="138"/>
        <v>0</v>
      </c>
      <c r="AT261" s="679"/>
      <c r="AU261" s="679"/>
      <c r="AV261" s="679"/>
      <c r="AW261" s="680">
        <f t="shared" si="139"/>
        <v>0</v>
      </c>
      <c r="AX261" s="679"/>
      <c r="AY261" s="679"/>
      <c r="AZ261" s="679"/>
      <c r="BA261" s="680">
        <f t="shared" si="140"/>
        <v>0</v>
      </c>
      <c r="BB261" s="679"/>
      <c r="BC261" s="679"/>
      <c r="BD261" s="679"/>
      <c r="BE261" s="680">
        <f t="shared" si="141"/>
        <v>0</v>
      </c>
      <c r="BF261" s="680">
        <f t="shared" si="142"/>
        <v>0</v>
      </c>
      <c r="BG261" s="680">
        <f t="shared" si="143"/>
        <v>0</v>
      </c>
      <c r="BH261" s="680">
        <f t="shared" si="144"/>
        <v>0</v>
      </c>
      <c r="BI261" s="680">
        <f t="shared" si="145"/>
        <v>0</v>
      </c>
      <c r="BJ261" s="681"/>
    </row>
    <row r="262" spans="2:62">
      <c r="B262" s="675"/>
      <c r="C262" s="676" t="s">
        <v>979</v>
      </c>
      <c r="D262" s="677" t="s">
        <v>980</v>
      </c>
      <c r="E262" s="678">
        <f t="shared" si="158"/>
        <v>0</v>
      </c>
      <c r="F262" s="679"/>
      <c r="G262" s="680">
        <f t="shared" si="130"/>
        <v>0</v>
      </c>
      <c r="H262" s="679"/>
      <c r="I262" s="679"/>
      <c r="J262" s="679"/>
      <c r="K262" s="679"/>
      <c r="L262" s="679"/>
      <c r="M262" s="679"/>
      <c r="N262" s="679"/>
      <c r="O262" s="679"/>
      <c r="P262" s="679"/>
      <c r="Q262" s="679"/>
      <c r="R262" s="679"/>
      <c r="S262" s="679"/>
      <c r="T262" s="673">
        <f t="shared" si="131"/>
        <v>0</v>
      </c>
      <c r="U262" s="679"/>
      <c r="V262" s="679"/>
      <c r="W262" s="679"/>
      <c r="X262" s="680">
        <f t="shared" si="132"/>
        <v>0</v>
      </c>
      <c r="Y262" s="679"/>
      <c r="Z262" s="679"/>
      <c r="AA262" s="679"/>
      <c r="AB262" s="680">
        <f t="shared" si="133"/>
        <v>0</v>
      </c>
      <c r="AC262" s="679"/>
      <c r="AD262" s="679"/>
      <c r="AE262" s="679"/>
      <c r="AF262" s="680">
        <f t="shared" si="134"/>
        <v>0</v>
      </c>
      <c r="AG262" s="679"/>
      <c r="AH262" s="679"/>
      <c r="AI262" s="679"/>
      <c r="AJ262" s="680">
        <f t="shared" si="135"/>
        <v>0</v>
      </c>
      <c r="AK262" s="679"/>
      <c r="AL262" s="679"/>
      <c r="AM262" s="679"/>
      <c r="AN262" s="680">
        <f t="shared" si="136"/>
        <v>0</v>
      </c>
      <c r="AO262" s="680">
        <f t="shared" si="137"/>
        <v>0</v>
      </c>
      <c r="AP262" s="679"/>
      <c r="AQ262" s="679"/>
      <c r="AR262" s="679"/>
      <c r="AS262" s="680">
        <f t="shared" si="138"/>
        <v>0</v>
      </c>
      <c r="AT262" s="679"/>
      <c r="AU262" s="679"/>
      <c r="AV262" s="679"/>
      <c r="AW262" s="680">
        <f t="shared" si="139"/>
        <v>0</v>
      </c>
      <c r="AX262" s="679"/>
      <c r="AY262" s="679"/>
      <c r="AZ262" s="679"/>
      <c r="BA262" s="680">
        <f t="shared" si="140"/>
        <v>0</v>
      </c>
      <c r="BB262" s="679"/>
      <c r="BC262" s="679"/>
      <c r="BD262" s="679"/>
      <c r="BE262" s="680">
        <f t="shared" si="141"/>
        <v>0</v>
      </c>
      <c r="BF262" s="680">
        <f t="shared" si="142"/>
        <v>0</v>
      </c>
      <c r="BG262" s="680">
        <f t="shared" si="143"/>
        <v>0</v>
      </c>
      <c r="BH262" s="680">
        <f t="shared" si="144"/>
        <v>0</v>
      </c>
      <c r="BI262" s="680">
        <f t="shared" si="145"/>
        <v>0</v>
      </c>
      <c r="BJ262" s="681"/>
    </row>
    <row r="263" spans="2:62">
      <c r="B263" s="675"/>
      <c r="C263" s="676" t="s">
        <v>981</v>
      </c>
      <c r="D263" s="677" t="s">
        <v>982</v>
      </c>
      <c r="E263" s="678">
        <f t="shared" si="158"/>
        <v>0</v>
      </c>
      <c r="F263" s="679"/>
      <c r="G263" s="680">
        <f t="shared" si="130"/>
        <v>0</v>
      </c>
      <c r="H263" s="679"/>
      <c r="I263" s="679"/>
      <c r="J263" s="679"/>
      <c r="K263" s="679"/>
      <c r="L263" s="679"/>
      <c r="M263" s="679"/>
      <c r="N263" s="679"/>
      <c r="O263" s="679"/>
      <c r="P263" s="679"/>
      <c r="Q263" s="679"/>
      <c r="R263" s="679"/>
      <c r="S263" s="679"/>
      <c r="T263" s="673">
        <f t="shared" si="131"/>
        <v>0</v>
      </c>
      <c r="U263" s="679"/>
      <c r="V263" s="679"/>
      <c r="W263" s="679"/>
      <c r="X263" s="680">
        <f t="shared" si="132"/>
        <v>0</v>
      </c>
      <c r="Y263" s="679"/>
      <c r="Z263" s="679"/>
      <c r="AA263" s="679"/>
      <c r="AB263" s="680">
        <f t="shared" si="133"/>
        <v>0</v>
      </c>
      <c r="AC263" s="679"/>
      <c r="AD263" s="679"/>
      <c r="AE263" s="679"/>
      <c r="AF263" s="680">
        <f t="shared" si="134"/>
        <v>0</v>
      </c>
      <c r="AG263" s="679"/>
      <c r="AH263" s="679"/>
      <c r="AI263" s="679"/>
      <c r="AJ263" s="680">
        <f t="shared" si="135"/>
        <v>0</v>
      </c>
      <c r="AK263" s="679"/>
      <c r="AL263" s="679"/>
      <c r="AM263" s="679"/>
      <c r="AN263" s="680">
        <f t="shared" si="136"/>
        <v>0</v>
      </c>
      <c r="AO263" s="680">
        <f t="shared" si="137"/>
        <v>0</v>
      </c>
      <c r="AP263" s="679"/>
      <c r="AQ263" s="679"/>
      <c r="AR263" s="679"/>
      <c r="AS263" s="680">
        <f t="shared" si="138"/>
        <v>0</v>
      </c>
      <c r="AT263" s="679"/>
      <c r="AU263" s="679"/>
      <c r="AV263" s="679"/>
      <c r="AW263" s="680">
        <f t="shared" si="139"/>
        <v>0</v>
      </c>
      <c r="AX263" s="679"/>
      <c r="AY263" s="679"/>
      <c r="AZ263" s="679"/>
      <c r="BA263" s="680">
        <f t="shared" si="140"/>
        <v>0</v>
      </c>
      <c r="BB263" s="679"/>
      <c r="BC263" s="679"/>
      <c r="BD263" s="679"/>
      <c r="BE263" s="680">
        <f t="shared" si="141"/>
        <v>0</v>
      </c>
      <c r="BF263" s="680">
        <f t="shared" si="142"/>
        <v>0</v>
      </c>
      <c r="BG263" s="680">
        <f t="shared" si="143"/>
        <v>0</v>
      </c>
      <c r="BH263" s="680">
        <f t="shared" si="144"/>
        <v>0</v>
      </c>
      <c r="BI263" s="680">
        <f t="shared" si="145"/>
        <v>0</v>
      </c>
      <c r="BJ263" s="681"/>
    </row>
    <row r="264" spans="2:62">
      <c r="B264" s="675"/>
      <c r="C264" s="676" t="s">
        <v>983</v>
      </c>
      <c r="D264" s="677" t="s">
        <v>984</v>
      </c>
      <c r="E264" s="678">
        <f t="shared" si="158"/>
        <v>0</v>
      </c>
      <c r="F264" s="679"/>
      <c r="G264" s="680">
        <f t="shared" si="130"/>
        <v>0</v>
      </c>
      <c r="H264" s="679"/>
      <c r="I264" s="679"/>
      <c r="J264" s="679"/>
      <c r="K264" s="679"/>
      <c r="L264" s="679"/>
      <c r="M264" s="679"/>
      <c r="N264" s="679"/>
      <c r="O264" s="679"/>
      <c r="P264" s="679"/>
      <c r="Q264" s="679"/>
      <c r="R264" s="679"/>
      <c r="S264" s="679"/>
      <c r="T264" s="673">
        <f t="shared" si="131"/>
        <v>0</v>
      </c>
      <c r="U264" s="679"/>
      <c r="V264" s="679"/>
      <c r="W264" s="679"/>
      <c r="X264" s="680">
        <f t="shared" si="132"/>
        <v>0</v>
      </c>
      <c r="Y264" s="679"/>
      <c r="Z264" s="679"/>
      <c r="AA264" s="679"/>
      <c r="AB264" s="680">
        <f t="shared" si="133"/>
        <v>0</v>
      </c>
      <c r="AC264" s="679"/>
      <c r="AD264" s="679"/>
      <c r="AE264" s="679"/>
      <c r="AF264" s="680">
        <f t="shared" si="134"/>
        <v>0</v>
      </c>
      <c r="AG264" s="679"/>
      <c r="AH264" s="679"/>
      <c r="AI264" s="679"/>
      <c r="AJ264" s="680">
        <f t="shared" si="135"/>
        <v>0</v>
      </c>
      <c r="AK264" s="679"/>
      <c r="AL264" s="679"/>
      <c r="AM264" s="679"/>
      <c r="AN264" s="680">
        <f t="shared" si="136"/>
        <v>0</v>
      </c>
      <c r="AO264" s="680">
        <f t="shared" si="137"/>
        <v>0</v>
      </c>
      <c r="AP264" s="679"/>
      <c r="AQ264" s="679"/>
      <c r="AR264" s="679"/>
      <c r="AS264" s="680">
        <f t="shared" si="138"/>
        <v>0</v>
      </c>
      <c r="AT264" s="679"/>
      <c r="AU264" s="679"/>
      <c r="AV264" s="679"/>
      <c r="AW264" s="680">
        <f t="shared" si="139"/>
        <v>0</v>
      </c>
      <c r="AX264" s="679"/>
      <c r="AY264" s="679"/>
      <c r="AZ264" s="679"/>
      <c r="BA264" s="680">
        <f t="shared" si="140"/>
        <v>0</v>
      </c>
      <c r="BB264" s="679"/>
      <c r="BC264" s="679"/>
      <c r="BD264" s="679"/>
      <c r="BE264" s="680">
        <f t="shared" si="141"/>
        <v>0</v>
      </c>
      <c r="BF264" s="680">
        <f t="shared" si="142"/>
        <v>0</v>
      </c>
      <c r="BG264" s="680">
        <f t="shared" si="143"/>
        <v>0</v>
      </c>
      <c r="BH264" s="680">
        <f t="shared" si="144"/>
        <v>0</v>
      </c>
      <c r="BI264" s="680">
        <f t="shared" si="145"/>
        <v>0</v>
      </c>
      <c r="BJ264" s="681"/>
    </row>
    <row r="265" spans="2:62">
      <c r="B265" s="675"/>
      <c r="C265" s="676" t="s">
        <v>985</v>
      </c>
      <c r="D265" s="677" t="s">
        <v>986</v>
      </c>
      <c r="E265" s="678">
        <f t="shared" si="158"/>
        <v>0</v>
      </c>
      <c r="F265" s="679"/>
      <c r="G265" s="680">
        <f t="shared" si="130"/>
        <v>0</v>
      </c>
      <c r="H265" s="679"/>
      <c r="I265" s="679"/>
      <c r="J265" s="679"/>
      <c r="K265" s="679"/>
      <c r="L265" s="679"/>
      <c r="M265" s="679"/>
      <c r="N265" s="679"/>
      <c r="O265" s="679"/>
      <c r="P265" s="679"/>
      <c r="Q265" s="679"/>
      <c r="R265" s="679"/>
      <c r="S265" s="679"/>
      <c r="T265" s="673">
        <f t="shared" si="131"/>
        <v>0</v>
      </c>
      <c r="U265" s="679"/>
      <c r="V265" s="679"/>
      <c r="W265" s="679"/>
      <c r="X265" s="680">
        <f t="shared" si="132"/>
        <v>0</v>
      </c>
      <c r="Y265" s="679"/>
      <c r="Z265" s="679"/>
      <c r="AA265" s="679"/>
      <c r="AB265" s="680">
        <f t="shared" si="133"/>
        <v>0</v>
      </c>
      <c r="AC265" s="679"/>
      <c r="AD265" s="679"/>
      <c r="AE265" s="679"/>
      <c r="AF265" s="680">
        <f t="shared" si="134"/>
        <v>0</v>
      </c>
      <c r="AG265" s="679"/>
      <c r="AH265" s="679"/>
      <c r="AI265" s="679"/>
      <c r="AJ265" s="680">
        <f t="shared" si="135"/>
        <v>0</v>
      </c>
      <c r="AK265" s="679"/>
      <c r="AL265" s="679"/>
      <c r="AM265" s="679"/>
      <c r="AN265" s="680">
        <f t="shared" si="136"/>
        <v>0</v>
      </c>
      <c r="AO265" s="680">
        <f t="shared" si="137"/>
        <v>0</v>
      </c>
      <c r="AP265" s="679"/>
      <c r="AQ265" s="679"/>
      <c r="AR265" s="679"/>
      <c r="AS265" s="680">
        <f t="shared" si="138"/>
        <v>0</v>
      </c>
      <c r="AT265" s="679"/>
      <c r="AU265" s="679"/>
      <c r="AV265" s="679"/>
      <c r="AW265" s="680">
        <f t="shared" si="139"/>
        <v>0</v>
      </c>
      <c r="AX265" s="679"/>
      <c r="AY265" s="679"/>
      <c r="AZ265" s="679"/>
      <c r="BA265" s="680">
        <f t="shared" si="140"/>
        <v>0</v>
      </c>
      <c r="BB265" s="679"/>
      <c r="BC265" s="679"/>
      <c r="BD265" s="679"/>
      <c r="BE265" s="680">
        <f t="shared" si="141"/>
        <v>0</v>
      </c>
      <c r="BF265" s="680">
        <f t="shared" si="142"/>
        <v>0</v>
      </c>
      <c r="BG265" s="680">
        <f t="shared" si="143"/>
        <v>0</v>
      </c>
      <c r="BH265" s="680">
        <f t="shared" si="144"/>
        <v>0</v>
      </c>
      <c r="BI265" s="680">
        <f t="shared" si="145"/>
        <v>0</v>
      </c>
      <c r="BJ265" s="681"/>
    </row>
    <row r="266" spans="2:62">
      <c r="B266" s="675"/>
      <c r="C266" s="676" t="s">
        <v>420</v>
      </c>
      <c r="D266" s="677" t="s">
        <v>987</v>
      </c>
      <c r="E266" s="678">
        <f t="shared" si="158"/>
        <v>0</v>
      </c>
      <c r="F266" s="679"/>
      <c r="G266" s="680">
        <f t="shared" si="130"/>
        <v>0</v>
      </c>
      <c r="H266" s="679"/>
      <c r="I266" s="679"/>
      <c r="J266" s="679"/>
      <c r="K266" s="679"/>
      <c r="L266" s="679"/>
      <c r="M266" s="679"/>
      <c r="N266" s="679"/>
      <c r="O266" s="679"/>
      <c r="P266" s="679"/>
      <c r="Q266" s="679"/>
      <c r="R266" s="679"/>
      <c r="S266" s="679"/>
      <c r="T266" s="673">
        <f t="shared" si="131"/>
        <v>0</v>
      </c>
      <c r="U266" s="679"/>
      <c r="V266" s="679"/>
      <c r="W266" s="679"/>
      <c r="X266" s="680">
        <f t="shared" si="132"/>
        <v>0</v>
      </c>
      <c r="Y266" s="679"/>
      <c r="Z266" s="679"/>
      <c r="AA266" s="679"/>
      <c r="AB266" s="680">
        <f t="shared" si="133"/>
        <v>0</v>
      </c>
      <c r="AC266" s="679"/>
      <c r="AD266" s="679"/>
      <c r="AE266" s="679"/>
      <c r="AF266" s="680">
        <f t="shared" si="134"/>
        <v>0</v>
      </c>
      <c r="AG266" s="679"/>
      <c r="AH266" s="679"/>
      <c r="AI266" s="679"/>
      <c r="AJ266" s="680">
        <f t="shared" si="135"/>
        <v>0</v>
      </c>
      <c r="AK266" s="679"/>
      <c r="AL266" s="679"/>
      <c r="AM266" s="679"/>
      <c r="AN266" s="680">
        <f t="shared" si="136"/>
        <v>0</v>
      </c>
      <c r="AO266" s="680">
        <f t="shared" si="137"/>
        <v>0</v>
      </c>
      <c r="AP266" s="679"/>
      <c r="AQ266" s="679"/>
      <c r="AR266" s="679"/>
      <c r="AS266" s="680">
        <f t="shared" si="138"/>
        <v>0</v>
      </c>
      <c r="AT266" s="679"/>
      <c r="AU266" s="679"/>
      <c r="AV266" s="679"/>
      <c r="AW266" s="680">
        <f t="shared" si="139"/>
        <v>0</v>
      </c>
      <c r="AX266" s="679"/>
      <c r="AY266" s="679"/>
      <c r="AZ266" s="679"/>
      <c r="BA266" s="680">
        <f t="shared" si="140"/>
        <v>0</v>
      </c>
      <c r="BB266" s="679"/>
      <c r="BC266" s="679"/>
      <c r="BD266" s="679"/>
      <c r="BE266" s="680">
        <f t="shared" si="141"/>
        <v>0</v>
      </c>
      <c r="BF266" s="680">
        <f t="shared" si="142"/>
        <v>0</v>
      </c>
      <c r="BG266" s="680">
        <f t="shared" si="143"/>
        <v>0</v>
      </c>
      <c r="BH266" s="680">
        <f t="shared" si="144"/>
        <v>0</v>
      </c>
      <c r="BI266" s="680">
        <f t="shared" si="145"/>
        <v>0</v>
      </c>
      <c r="BJ266" s="681"/>
    </row>
    <row r="267" spans="2:62">
      <c r="B267" s="685" t="s">
        <v>988</v>
      </c>
      <c r="C267" s="676"/>
      <c r="D267" s="677"/>
      <c r="E267" s="678"/>
      <c r="F267" s="679"/>
      <c r="G267" s="680">
        <f t="shared" si="130"/>
        <v>0</v>
      </c>
      <c r="H267" s="679"/>
      <c r="I267" s="679"/>
      <c r="J267" s="679"/>
      <c r="K267" s="679"/>
      <c r="L267" s="679"/>
      <c r="M267" s="679"/>
      <c r="N267" s="679"/>
      <c r="O267" s="679"/>
      <c r="P267" s="679"/>
      <c r="Q267" s="679"/>
      <c r="R267" s="679"/>
      <c r="S267" s="679"/>
      <c r="T267" s="673">
        <f t="shared" si="131"/>
        <v>0</v>
      </c>
      <c r="U267" s="679"/>
      <c r="V267" s="679"/>
      <c r="W267" s="679"/>
      <c r="X267" s="680">
        <f t="shared" si="132"/>
        <v>0</v>
      </c>
      <c r="Y267" s="679"/>
      <c r="Z267" s="679"/>
      <c r="AA267" s="679"/>
      <c r="AB267" s="680">
        <f t="shared" si="133"/>
        <v>0</v>
      </c>
      <c r="AC267" s="679"/>
      <c r="AD267" s="679"/>
      <c r="AE267" s="679"/>
      <c r="AF267" s="680">
        <f t="shared" si="134"/>
        <v>0</v>
      </c>
      <c r="AG267" s="679"/>
      <c r="AH267" s="679"/>
      <c r="AI267" s="679"/>
      <c r="AJ267" s="680">
        <f t="shared" si="135"/>
        <v>0</v>
      </c>
      <c r="AK267" s="679"/>
      <c r="AL267" s="679"/>
      <c r="AM267" s="679"/>
      <c r="AN267" s="680">
        <f t="shared" si="136"/>
        <v>0</v>
      </c>
      <c r="AO267" s="680">
        <f t="shared" si="137"/>
        <v>0</v>
      </c>
      <c r="AP267" s="679"/>
      <c r="AQ267" s="679"/>
      <c r="AR267" s="679"/>
      <c r="AS267" s="680">
        <f t="shared" si="138"/>
        <v>0</v>
      </c>
      <c r="AT267" s="679"/>
      <c r="AU267" s="679"/>
      <c r="AV267" s="679"/>
      <c r="AW267" s="680">
        <f t="shared" si="139"/>
        <v>0</v>
      </c>
      <c r="AX267" s="679"/>
      <c r="AY267" s="679"/>
      <c r="AZ267" s="679"/>
      <c r="BA267" s="680">
        <f t="shared" si="140"/>
        <v>0</v>
      </c>
      <c r="BB267" s="679"/>
      <c r="BC267" s="679"/>
      <c r="BD267" s="679"/>
      <c r="BE267" s="680">
        <f t="shared" si="141"/>
        <v>0</v>
      </c>
      <c r="BF267" s="680">
        <f t="shared" si="142"/>
        <v>0</v>
      </c>
      <c r="BG267" s="680">
        <f t="shared" si="143"/>
        <v>0</v>
      </c>
      <c r="BH267" s="680">
        <f t="shared" si="144"/>
        <v>0</v>
      </c>
      <c r="BI267" s="680">
        <f t="shared" si="145"/>
        <v>0</v>
      </c>
      <c r="BJ267" s="681"/>
    </row>
    <row r="268" spans="2:62">
      <c r="B268" s="675"/>
      <c r="C268" s="676" t="s">
        <v>989</v>
      </c>
      <c r="D268" s="677" t="s">
        <v>990</v>
      </c>
      <c r="E268" s="678">
        <f t="shared" ref="E268" si="159">T268</f>
        <v>0</v>
      </c>
      <c r="F268" s="679"/>
      <c r="G268" s="680">
        <f t="shared" si="130"/>
        <v>0</v>
      </c>
      <c r="H268" s="679"/>
      <c r="I268" s="679"/>
      <c r="J268" s="679"/>
      <c r="K268" s="679"/>
      <c r="L268" s="679"/>
      <c r="M268" s="679"/>
      <c r="N268" s="679"/>
      <c r="O268" s="679"/>
      <c r="P268" s="679"/>
      <c r="Q268" s="679"/>
      <c r="R268" s="679"/>
      <c r="S268" s="679"/>
      <c r="T268" s="673">
        <f t="shared" si="131"/>
        <v>0</v>
      </c>
      <c r="U268" s="679"/>
      <c r="V268" s="679"/>
      <c r="W268" s="679"/>
      <c r="X268" s="680">
        <f t="shared" si="132"/>
        <v>0</v>
      </c>
      <c r="Y268" s="679"/>
      <c r="Z268" s="679"/>
      <c r="AA268" s="679"/>
      <c r="AB268" s="680">
        <f t="shared" si="133"/>
        <v>0</v>
      </c>
      <c r="AC268" s="679"/>
      <c r="AD268" s="679"/>
      <c r="AE268" s="679"/>
      <c r="AF268" s="680">
        <f t="shared" si="134"/>
        <v>0</v>
      </c>
      <c r="AG268" s="679"/>
      <c r="AH268" s="679"/>
      <c r="AI268" s="679"/>
      <c r="AJ268" s="680">
        <f t="shared" si="135"/>
        <v>0</v>
      </c>
      <c r="AK268" s="679"/>
      <c r="AL268" s="679"/>
      <c r="AM268" s="679"/>
      <c r="AN268" s="680">
        <f t="shared" si="136"/>
        <v>0</v>
      </c>
      <c r="AO268" s="680">
        <f t="shared" si="137"/>
        <v>0</v>
      </c>
      <c r="AP268" s="679"/>
      <c r="AQ268" s="679"/>
      <c r="AR268" s="679"/>
      <c r="AS268" s="680">
        <f t="shared" si="138"/>
        <v>0</v>
      </c>
      <c r="AT268" s="679"/>
      <c r="AU268" s="679"/>
      <c r="AV268" s="679"/>
      <c r="AW268" s="680">
        <f t="shared" si="139"/>
        <v>0</v>
      </c>
      <c r="AX268" s="679"/>
      <c r="AY268" s="679"/>
      <c r="AZ268" s="679"/>
      <c r="BA268" s="680">
        <f t="shared" si="140"/>
        <v>0</v>
      </c>
      <c r="BB268" s="679"/>
      <c r="BC268" s="679"/>
      <c r="BD268" s="679"/>
      <c r="BE268" s="680">
        <f t="shared" si="141"/>
        <v>0</v>
      </c>
      <c r="BF268" s="680">
        <f t="shared" si="142"/>
        <v>0</v>
      </c>
      <c r="BG268" s="680">
        <f t="shared" si="143"/>
        <v>0</v>
      </c>
      <c r="BH268" s="680">
        <f t="shared" si="144"/>
        <v>0</v>
      </c>
      <c r="BI268" s="680">
        <f t="shared" si="145"/>
        <v>0</v>
      </c>
      <c r="BJ268" s="681"/>
    </row>
    <row r="269" spans="2:62">
      <c r="B269" s="685" t="s">
        <v>991</v>
      </c>
      <c r="C269" s="676"/>
      <c r="D269" s="677"/>
      <c r="E269" s="678"/>
      <c r="F269" s="679"/>
      <c r="G269" s="680">
        <f t="shared" si="130"/>
        <v>0</v>
      </c>
      <c r="H269" s="679"/>
      <c r="I269" s="679"/>
      <c r="J269" s="679"/>
      <c r="K269" s="679"/>
      <c r="L269" s="679"/>
      <c r="M269" s="679"/>
      <c r="N269" s="679"/>
      <c r="O269" s="679"/>
      <c r="P269" s="679"/>
      <c r="Q269" s="679"/>
      <c r="R269" s="679"/>
      <c r="S269" s="679"/>
      <c r="T269" s="673">
        <f t="shared" si="131"/>
        <v>0</v>
      </c>
      <c r="U269" s="679"/>
      <c r="V269" s="679"/>
      <c r="W269" s="679"/>
      <c r="X269" s="680">
        <f t="shared" si="132"/>
        <v>0</v>
      </c>
      <c r="Y269" s="679"/>
      <c r="Z269" s="679"/>
      <c r="AA269" s="679"/>
      <c r="AB269" s="680">
        <f t="shared" si="133"/>
        <v>0</v>
      </c>
      <c r="AC269" s="679"/>
      <c r="AD269" s="679"/>
      <c r="AE269" s="679"/>
      <c r="AF269" s="680">
        <f t="shared" si="134"/>
        <v>0</v>
      </c>
      <c r="AG269" s="679"/>
      <c r="AH269" s="679"/>
      <c r="AI269" s="679"/>
      <c r="AJ269" s="680">
        <f t="shared" si="135"/>
        <v>0</v>
      </c>
      <c r="AK269" s="679"/>
      <c r="AL269" s="679"/>
      <c r="AM269" s="679"/>
      <c r="AN269" s="680">
        <f t="shared" si="136"/>
        <v>0</v>
      </c>
      <c r="AO269" s="680">
        <f t="shared" si="137"/>
        <v>0</v>
      </c>
      <c r="AP269" s="679"/>
      <c r="AQ269" s="679"/>
      <c r="AR269" s="679"/>
      <c r="AS269" s="680">
        <f t="shared" si="138"/>
        <v>0</v>
      </c>
      <c r="AT269" s="679"/>
      <c r="AU269" s="679"/>
      <c r="AV269" s="679"/>
      <c r="AW269" s="680">
        <f t="shared" si="139"/>
        <v>0</v>
      </c>
      <c r="AX269" s="679"/>
      <c r="AY269" s="679"/>
      <c r="AZ269" s="679"/>
      <c r="BA269" s="680">
        <f t="shared" si="140"/>
        <v>0</v>
      </c>
      <c r="BB269" s="679"/>
      <c r="BC269" s="679"/>
      <c r="BD269" s="679"/>
      <c r="BE269" s="680">
        <f t="shared" si="141"/>
        <v>0</v>
      </c>
      <c r="BF269" s="680">
        <f t="shared" si="142"/>
        <v>0</v>
      </c>
      <c r="BG269" s="680">
        <f t="shared" si="143"/>
        <v>0</v>
      </c>
      <c r="BH269" s="680">
        <f t="shared" si="144"/>
        <v>0</v>
      </c>
      <c r="BI269" s="680">
        <f t="shared" si="145"/>
        <v>0</v>
      </c>
      <c r="BJ269" s="681"/>
    </row>
    <row r="270" spans="2:62">
      <c r="B270" s="675"/>
      <c r="C270" s="676" t="s">
        <v>992</v>
      </c>
      <c r="D270" s="677" t="s">
        <v>993</v>
      </c>
      <c r="E270" s="678">
        <f t="shared" ref="E270" si="160">T270</f>
        <v>0</v>
      </c>
      <c r="F270" s="679"/>
      <c r="G270" s="680">
        <f t="shared" si="130"/>
        <v>0</v>
      </c>
      <c r="H270" s="679"/>
      <c r="I270" s="679"/>
      <c r="J270" s="679"/>
      <c r="K270" s="679"/>
      <c r="L270" s="679"/>
      <c r="M270" s="679"/>
      <c r="N270" s="679"/>
      <c r="O270" s="679"/>
      <c r="P270" s="679"/>
      <c r="Q270" s="679"/>
      <c r="R270" s="679"/>
      <c r="S270" s="679"/>
      <c r="T270" s="673">
        <f t="shared" si="131"/>
        <v>0</v>
      </c>
      <c r="U270" s="679"/>
      <c r="V270" s="679"/>
      <c r="W270" s="679"/>
      <c r="X270" s="680">
        <f t="shared" si="132"/>
        <v>0</v>
      </c>
      <c r="Y270" s="679"/>
      <c r="Z270" s="679"/>
      <c r="AA270" s="679"/>
      <c r="AB270" s="680">
        <f t="shared" si="133"/>
        <v>0</v>
      </c>
      <c r="AC270" s="679"/>
      <c r="AD270" s="679"/>
      <c r="AE270" s="679"/>
      <c r="AF270" s="680">
        <f t="shared" si="134"/>
        <v>0</v>
      </c>
      <c r="AG270" s="679"/>
      <c r="AH270" s="679"/>
      <c r="AI270" s="679"/>
      <c r="AJ270" s="680">
        <f t="shared" si="135"/>
        <v>0</v>
      </c>
      <c r="AK270" s="679"/>
      <c r="AL270" s="679"/>
      <c r="AM270" s="679"/>
      <c r="AN270" s="680">
        <f t="shared" si="136"/>
        <v>0</v>
      </c>
      <c r="AO270" s="680">
        <f t="shared" si="137"/>
        <v>0</v>
      </c>
      <c r="AP270" s="679"/>
      <c r="AQ270" s="679"/>
      <c r="AR270" s="679"/>
      <c r="AS270" s="680">
        <f t="shared" si="138"/>
        <v>0</v>
      </c>
      <c r="AT270" s="679"/>
      <c r="AU270" s="679"/>
      <c r="AV270" s="679"/>
      <c r="AW270" s="680">
        <f t="shared" si="139"/>
        <v>0</v>
      </c>
      <c r="AX270" s="679"/>
      <c r="AY270" s="679"/>
      <c r="AZ270" s="679"/>
      <c r="BA270" s="680">
        <f t="shared" si="140"/>
        <v>0</v>
      </c>
      <c r="BB270" s="679"/>
      <c r="BC270" s="679"/>
      <c r="BD270" s="679"/>
      <c r="BE270" s="680">
        <f t="shared" si="141"/>
        <v>0</v>
      </c>
      <c r="BF270" s="680">
        <f t="shared" si="142"/>
        <v>0</v>
      </c>
      <c r="BG270" s="680">
        <f t="shared" si="143"/>
        <v>0</v>
      </c>
      <c r="BH270" s="680">
        <f t="shared" si="144"/>
        <v>0</v>
      </c>
      <c r="BI270" s="680">
        <f t="shared" si="145"/>
        <v>0</v>
      </c>
      <c r="BJ270" s="681"/>
    </row>
    <row r="271" spans="2:62">
      <c r="B271" s="685" t="s">
        <v>462</v>
      </c>
      <c r="C271" s="676"/>
      <c r="D271" s="677"/>
      <c r="E271" s="678"/>
      <c r="F271" s="679"/>
      <c r="G271" s="680">
        <f t="shared" si="130"/>
        <v>0</v>
      </c>
      <c r="H271" s="679"/>
      <c r="I271" s="679"/>
      <c r="J271" s="679"/>
      <c r="K271" s="679"/>
      <c r="L271" s="679"/>
      <c r="M271" s="679"/>
      <c r="N271" s="679"/>
      <c r="O271" s="679"/>
      <c r="P271" s="679"/>
      <c r="Q271" s="679"/>
      <c r="R271" s="679"/>
      <c r="S271" s="679"/>
      <c r="T271" s="673">
        <f t="shared" si="131"/>
        <v>0</v>
      </c>
      <c r="U271" s="679"/>
      <c r="V271" s="679"/>
      <c r="W271" s="679"/>
      <c r="X271" s="680">
        <f t="shared" si="132"/>
        <v>0</v>
      </c>
      <c r="Y271" s="679"/>
      <c r="Z271" s="679"/>
      <c r="AA271" s="679"/>
      <c r="AB271" s="680">
        <f t="shared" si="133"/>
        <v>0</v>
      </c>
      <c r="AC271" s="679"/>
      <c r="AD271" s="679"/>
      <c r="AE271" s="679"/>
      <c r="AF271" s="680">
        <f t="shared" si="134"/>
        <v>0</v>
      </c>
      <c r="AG271" s="679"/>
      <c r="AH271" s="679"/>
      <c r="AI271" s="679"/>
      <c r="AJ271" s="680">
        <f t="shared" si="135"/>
        <v>0</v>
      </c>
      <c r="AK271" s="679"/>
      <c r="AL271" s="679"/>
      <c r="AM271" s="679"/>
      <c r="AN271" s="680">
        <f t="shared" si="136"/>
        <v>0</v>
      </c>
      <c r="AO271" s="680">
        <f t="shared" si="137"/>
        <v>0</v>
      </c>
      <c r="AP271" s="679"/>
      <c r="AQ271" s="679"/>
      <c r="AR271" s="679"/>
      <c r="AS271" s="680">
        <f t="shared" si="138"/>
        <v>0</v>
      </c>
      <c r="AT271" s="679"/>
      <c r="AU271" s="679"/>
      <c r="AV271" s="679"/>
      <c r="AW271" s="680">
        <f t="shared" si="139"/>
        <v>0</v>
      </c>
      <c r="AX271" s="679"/>
      <c r="AY271" s="679"/>
      <c r="AZ271" s="679"/>
      <c r="BA271" s="680">
        <f t="shared" si="140"/>
        <v>0</v>
      </c>
      <c r="BB271" s="679"/>
      <c r="BC271" s="679"/>
      <c r="BD271" s="679"/>
      <c r="BE271" s="680">
        <f t="shared" si="141"/>
        <v>0</v>
      </c>
      <c r="BF271" s="680">
        <f t="shared" si="142"/>
        <v>0</v>
      </c>
      <c r="BG271" s="680">
        <f t="shared" si="143"/>
        <v>0</v>
      </c>
      <c r="BH271" s="680">
        <f t="shared" si="144"/>
        <v>0</v>
      </c>
      <c r="BI271" s="680">
        <f t="shared" si="145"/>
        <v>0</v>
      </c>
      <c r="BJ271" s="681"/>
    </row>
    <row r="272" spans="2:62">
      <c r="B272" s="675"/>
      <c r="C272" s="676" t="s">
        <v>994</v>
      </c>
      <c r="D272" s="677" t="s">
        <v>995</v>
      </c>
      <c r="E272" s="678">
        <f t="shared" ref="E272:E274" si="161">T272</f>
        <v>0</v>
      </c>
      <c r="F272" s="679"/>
      <c r="G272" s="680">
        <f t="shared" si="130"/>
        <v>0</v>
      </c>
      <c r="H272" s="679"/>
      <c r="I272" s="679"/>
      <c r="J272" s="679"/>
      <c r="K272" s="679"/>
      <c r="L272" s="679"/>
      <c r="M272" s="679"/>
      <c r="N272" s="679"/>
      <c r="O272" s="679"/>
      <c r="P272" s="679"/>
      <c r="Q272" s="679"/>
      <c r="R272" s="679"/>
      <c r="S272" s="679"/>
      <c r="T272" s="673">
        <f t="shared" si="131"/>
        <v>0</v>
      </c>
      <c r="U272" s="679"/>
      <c r="V272" s="679"/>
      <c r="W272" s="679"/>
      <c r="X272" s="680">
        <f t="shared" si="132"/>
        <v>0</v>
      </c>
      <c r="Y272" s="679"/>
      <c r="Z272" s="679"/>
      <c r="AA272" s="679"/>
      <c r="AB272" s="680">
        <f t="shared" si="133"/>
        <v>0</v>
      </c>
      <c r="AC272" s="679"/>
      <c r="AD272" s="679"/>
      <c r="AE272" s="679"/>
      <c r="AF272" s="680">
        <f t="shared" si="134"/>
        <v>0</v>
      </c>
      <c r="AG272" s="679"/>
      <c r="AH272" s="679"/>
      <c r="AI272" s="679"/>
      <c r="AJ272" s="680">
        <f t="shared" si="135"/>
        <v>0</v>
      </c>
      <c r="AK272" s="679"/>
      <c r="AL272" s="679"/>
      <c r="AM272" s="679"/>
      <c r="AN272" s="680">
        <f t="shared" si="136"/>
        <v>0</v>
      </c>
      <c r="AO272" s="680">
        <f t="shared" si="137"/>
        <v>0</v>
      </c>
      <c r="AP272" s="679"/>
      <c r="AQ272" s="679"/>
      <c r="AR272" s="679"/>
      <c r="AS272" s="680">
        <f t="shared" si="138"/>
        <v>0</v>
      </c>
      <c r="AT272" s="679"/>
      <c r="AU272" s="679"/>
      <c r="AV272" s="679"/>
      <c r="AW272" s="680">
        <f t="shared" si="139"/>
        <v>0</v>
      </c>
      <c r="AX272" s="679"/>
      <c r="AY272" s="679"/>
      <c r="AZ272" s="679"/>
      <c r="BA272" s="680">
        <f t="shared" si="140"/>
        <v>0</v>
      </c>
      <c r="BB272" s="679"/>
      <c r="BC272" s="679"/>
      <c r="BD272" s="679"/>
      <c r="BE272" s="680">
        <f t="shared" si="141"/>
        <v>0</v>
      </c>
      <c r="BF272" s="680">
        <f t="shared" si="142"/>
        <v>0</v>
      </c>
      <c r="BG272" s="680">
        <f t="shared" si="143"/>
        <v>0</v>
      </c>
      <c r="BH272" s="680">
        <f t="shared" si="144"/>
        <v>0</v>
      </c>
      <c r="BI272" s="680">
        <f t="shared" si="145"/>
        <v>0</v>
      </c>
      <c r="BJ272" s="681"/>
    </row>
    <row r="273" spans="2:62">
      <c r="B273" s="675"/>
      <c r="C273" s="676" t="s">
        <v>468</v>
      </c>
      <c r="D273" s="677" t="s">
        <v>996</v>
      </c>
      <c r="E273" s="678">
        <f t="shared" si="161"/>
        <v>0</v>
      </c>
      <c r="F273" s="679"/>
      <c r="G273" s="680">
        <f t="shared" si="130"/>
        <v>0</v>
      </c>
      <c r="H273" s="679"/>
      <c r="I273" s="679"/>
      <c r="J273" s="679"/>
      <c r="K273" s="679"/>
      <c r="L273" s="679"/>
      <c r="M273" s="679"/>
      <c r="N273" s="679"/>
      <c r="O273" s="679"/>
      <c r="P273" s="679"/>
      <c r="Q273" s="679"/>
      <c r="R273" s="679"/>
      <c r="S273" s="679"/>
      <c r="T273" s="673">
        <f t="shared" si="131"/>
        <v>0</v>
      </c>
      <c r="U273" s="679"/>
      <c r="V273" s="679"/>
      <c r="W273" s="679"/>
      <c r="X273" s="680">
        <f t="shared" si="132"/>
        <v>0</v>
      </c>
      <c r="Y273" s="679"/>
      <c r="Z273" s="679"/>
      <c r="AA273" s="679"/>
      <c r="AB273" s="680">
        <f t="shared" si="133"/>
        <v>0</v>
      </c>
      <c r="AC273" s="679"/>
      <c r="AD273" s="679"/>
      <c r="AE273" s="679"/>
      <c r="AF273" s="680">
        <f t="shared" si="134"/>
        <v>0</v>
      </c>
      <c r="AG273" s="679"/>
      <c r="AH273" s="679"/>
      <c r="AI273" s="679"/>
      <c r="AJ273" s="680">
        <f t="shared" si="135"/>
        <v>0</v>
      </c>
      <c r="AK273" s="679"/>
      <c r="AL273" s="679"/>
      <c r="AM273" s="679"/>
      <c r="AN273" s="680">
        <f t="shared" si="136"/>
        <v>0</v>
      </c>
      <c r="AO273" s="680">
        <f t="shared" si="137"/>
        <v>0</v>
      </c>
      <c r="AP273" s="679"/>
      <c r="AQ273" s="679"/>
      <c r="AR273" s="679"/>
      <c r="AS273" s="680">
        <f t="shared" si="138"/>
        <v>0</v>
      </c>
      <c r="AT273" s="679"/>
      <c r="AU273" s="679"/>
      <c r="AV273" s="679"/>
      <c r="AW273" s="680">
        <f t="shared" si="139"/>
        <v>0</v>
      </c>
      <c r="AX273" s="679"/>
      <c r="AY273" s="679"/>
      <c r="AZ273" s="679"/>
      <c r="BA273" s="680">
        <f t="shared" si="140"/>
        <v>0</v>
      </c>
      <c r="BB273" s="679"/>
      <c r="BC273" s="679"/>
      <c r="BD273" s="679"/>
      <c r="BE273" s="680">
        <f t="shared" si="141"/>
        <v>0</v>
      </c>
      <c r="BF273" s="680">
        <f t="shared" si="142"/>
        <v>0</v>
      </c>
      <c r="BG273" s="680">
        <f t="shared" si="143"/>
        <v>0</v>
      </c>
      <c r="BH273" s="680">
        <f t="shared" si="144"/>
        <v>0</v>
      </c>
      <c r="BI273" s="680">
        <f t="shared" si="145"/>
        <v>0</v>
      </c>
      <c r="BJ273" s="681"/>
    </row>
    <row r="274" spans="2:62">
      <c r="B274" s="675"/>
      <c r="C274" s="676" t="s">
        <v>470</v>
      </c>
      <c r="D274" s="677" t="s">
        <v>997</v>
      </c>
      <c r="E274" s="678">
        <f t="shared" si="161"/>
        <v>0</v>
      </c>
      <c r="F274" s="679"/>
      <c r="G274" s="680">
        <f t="shared" si="130"/>
        <v>0</v>
      </c>
      <c r="H274" s="679"/>
      <c r="I274" s="679"/>
      <c r="J274" s="679"/>
      <c r="K274" s="679"/>
      <c r="L274" s="679"/>
      <c r="M274" s="679"/>
      <c r="N274" s="679"/>
      <c r="O274" s="679"/>
      <c r="P274" s="679"/>
      <c r="Q274" s="679"/>
      <c r="R274" s="679"/>
      <c r="S274" s="679"/>
      <c r="T274" s="673">
        <f t="shared" si="131"/>
        <v>0</v>
      </c>
      <c r="U274" s="679"/>
      <c r="V274" s="679"/>
      <c r="W274" s="679"/>
      <c r="X274" s="680">
        <f t="shared" si="132"/>
        <v>0</v>
      </c>
      <c r="Y274" s="679"/>
      <c r="Z274" s="679"/>
      <c r="AA274" s="679"/>
      <c r="AB274" s="680">
        <f t="shared" si="133"/>
        <v>0</v>
      </c>
      <c r="AC274" s="679"/>
      <c r="AD274" s="679"/>
      <c r="AE274" s="679"/>
      <c r="AF274" s="680">
        <f t="shared" si="134"/>
        <v>0</v>
      </c>
      <c r="AG274" s="679"/>
      <c r="AH274" s="679"/>
      <c r="AI274" s="679"/>
      <c r="AJ274" s="680">
        <f t="shared" si="135"/>
        <v>0</v>
      </c>
      <c r="AK274" s="679"/>
      <c r="AL274" s="679"/>
      <c r="AM274" s="679"/>
      <c r="AN274" s="680">
        <f t="shared" si="136"/>
        <v>0</v>
      </c>
      <c r="AO274" s="680">
        <f t="shared" si="137"/>
        <v>0</v>
      </c>
      <c r="AP274" s="679"/>
      <c r="AQ274" s="679"/>
      <c r="AR274" s="679"/>
      <c r="AS274" s="680">
        <f t="shared" si="138"/>
        <v>0</v>
      </c>
      <c r="AT274" s="679"/>
      <c r="AU274" s="679"/>
      <c r="AV274" s="679"/>
      <c r="AW274" s="680">
        <f t="shared" si="139"/>
        <v>0</v>
      </c>
      <c r="AX274" s="679"/>
      <c r="AY274" s="679"/>
      <c r="AZ274" s="679"/>
      <c r="BA274" s="680">
        <f t="shared" si="140"/>
        <v>0</v>
      </c>
      <c r="BB274" s="679"/>
      <c r="BC274" s="679"/>
      <c r="BD274" s="679"/>
      <c r="BE274" s="680">
        <f t="shared" si="141"/>
        <v>0</v>
      </c>
      <c r="BF274" s="680">
        <f t="shared" si="142"/>
        <v>0</v>
      </c>
      <c r="BG274" s="680">
        <f t="shared" si="143"/>
        <v>0</v>
      </c>
      <c r="BH274" s="680">
        <f t="shared" si="144"/>
        <v>0</v>
      </c>
      <c r="BI274" s="680">
        <f t="shared" si="145"/>
        <v>0</v>
      </c>
      <c r="BJ274" s="681"/>
    </row>
    <row r="275" spans="2:62">
      <c r="B275" s="685" t="s">
        <v>998</v>
      </c>
      <c r="C275" s="676"/>
      <c r="D275" s="677"/>
      <c r="E275" s="678"/>
      <c r="F275" s="679"/>
      <c r="G275" s="680">
        <f t="shared" si="130"/>
        <v>0</v>
      </c>
      <c r="H275" s="679"/>
      <c r="I275" s="679"/>
      <c r="J275" s="679"/>
      <c r="K275" s="679"/>
      <c r="L275" s="679"/>
      <c r="M275" s="679"/>
      <c r="N275" s="679"/>
      <c r="O275" s="679"/>
      <c r="P275" s="679"/>
      <c r="Q275" s="679"/>
      <c r="R275" s="679"/>
      <c r="S275" s="679"/>
      <c r="T275" s="673">
        <f t="shared" si="131"/>
        <v>0</v>
      </c>
      <c r="U275" s="679"/>
      <c r="V275" s="679"/>
      <c r="W275" s="679"/>
      <c r="X275" s="680">
        <f t="shared" si="132"/>
        <v>0</v>
      </c>
      <c r="Y275" s="679"/>
      <c r="Z275" s="679"/>
      <c r="AA275" s="679"/>
      <c r="AB275" s="680">
        <f t="shared" si="133"/>
        <v>0</v>
      </c>
      <c r="AC275" s="679"/>
      <c r="AD275" s="679"/>
      <c r="AE275" s="679"/>
      <c r="AF275" s="680">
        <f t="shared" si="134"/>
        <v>0</v>
      </c>
      <c r="AG275" s="679"/>
      <c r="AH275" s="679"/>
      <c r="AI275" s="679"/>
      <c r="AJ275" s="680">
        <f t="shared" si="135"/>
        <v>0</v>
      </c>
      <c r="AK275" s="679"/>
      <c r="AL275" s="679"/>
      <c r="AM275" s="679"/>
      <c r="AN275" s="680">
        <f t="shared" si="136"/>
        <v>0</v>
      </c>
      <c r="AO275" s="680">
        <f t="shared" si="137"/>
        <v>0</v>
      </c>
      <c r="AP275" s="679"/>
      <c r="AQ275" s="679"/>
      <c r="AR275" s="679"/>
      <c r="AS275" s="680">
        <f t="shared" si="138"/>
        <v>0</v>
      </c>
      <c r="AT275" s="679"/>
      <c r="AU275" s="679"/>
      <c r="AV275" s="679"/>
      <c r="AW275" s="680">
        <f t="shared" si="139"/>
        <v>0</v>
      </c>
      <c r="AX275" s="679"/>
      <c r="AY275" s="679"/>
      <c r="AZ275" s="679"/>
      <c r="BA275" s="680">
        <f t="shared" si="140"/>
        <v>0</v>
      </c>
      <c r="BB275" s="679"/>
      <c r="BC275" s="679"/>
      <c r="BD275" s="679"/>
      <c r="BE275" s="680">
        <f t="shared" si="141"/>
        <v>0</v>
      </c>
      <c r="BF275" s="680">
        <f t="shared" si="142"/>
        <v>0</v>
      </c>
      <c r="BG275" s="680">
        <f t="shared" si="143"/>
        <v>0</v>
      </c>
      <c r="BH275" s="680">
        <f t="shared" si="144"/>
        <v>0</v>
      </c>
      <c r="BI275" s="680">
        <f t="shared" si="145"/>
        <v>0</v>
      </c>
      <c r="BJ275" s="681"/>
    </row>
    <row r="276" spans="2:62">
      <c r="B276" s="675"/>
      <c r="C276" s="676" t="s">
        <v>475</v>
      </c>
      <c r="D276" s="677" t="s">
        <v>999</v>
      </c>
      <c r="E276" s="678">
        <f t="shared" ref="E276:E279" si="162">T276</f>
        <v>0</v>
      </c>
      <c r="F276" s="679"/>
      <c r="G276" s="680">
        <f t="shared" si="130"/>
        <v>0</v>
      </c>
      <c r="H276" s="679"/>
      <c r="I276" s="679"/>
      <c r="J276" s="679"/>
      <c r="K276" s="679"/>
      <c r="L276" s="679"/>
      <c r="M276" s="679"/>
      <c r="N276" s="679"/>
      <c r="O276" s="679"/>
      <c r="P276" s="679"/>
      <c r="Q276" s="679"/>
      <c r="R276" s="679"/>
      <c r="S276" s="679"/>
      <c r="T276" s="673">
        <f t="shared" si="131"/>
        <v>0</v>
      </c>
      <c r="U276" s="679"/>
      <c r="V276" s="679"/>
      <c r="W276" s="679"/>
      <c r="X276" s="680">
        <f t="shared" si="132"/>
        <v>0</v>
      </c>
      <c r="Y276" s="679"/>
      <c r="Z276" s="679"/>
      <c r="AA276" s="679"/>
      <c r="AB276" s="680">
        <f t="shared" si="133"/>
        <v>0</v>
      </c>
      <c r="AC276" s="679"/>
      <c r="AD276" s="679"/>
      <c r="AE276" s="679"/>
      <c r="AF276" s="680">
        <f t="shared" si="134"/>
        <v>0</v>
      </c>
      <c r="AG276" s="679"/>
      <c r="AH276" s="679"/>
      <c r="AI276" s="679"/>
      <c r="AJ276" s="680">
        <f t="shared" si="135"/>
        <v>0</v>
      </c>
      <c r="AK276" s="679"/>
      <c r="AL276" s="679"/>
      <c r="AM276" s="679"/>
      <c r="AN276" s="680">
        <f t="shared" si="136"/>
        <v>0</v>
      </c>
      <c r="AO276" s="680">
        <f t="shared" si="137"/>
        <v>0</v>
      </c>
      <c r="AP276" s="679"/>
      <c r="AQ276" s="679"/>
      <c r="AR276" s="679"/>
      <c r="AS276" s="680">
        <f t="shared" si="138"/>
        <v>0</v>
      </c>
      <c r="AT276" s="679"/>
      <c r="AU276" s="679"/>
      <c r="AV276" s="679"/>
      <c r="AW276" s="680">
        <f t="shared" si="139"/>
        <v>0</v>
      </c>
      <c r="AX276" s="679"/>
      <c r="AY276" s="679"/>
      <c r="AZ276" s="679"/>
      <c r="BA276" s="680">
        <f t="shared" si="140"/>
        <v>0</v>
      </c>
      <c r="BB276" s="679"/>
      <c r="BC276" s="679"/>
      <c r="BD276" s="679"/>
      <c r="BE276" s="680">
        <f t="shared" si="141"/>
        <v>0</v>
      </c>
      <c r="BF276" s="680">
        <f t="shared" si="142"/>
        <v>0</v>
      </c>
      <c r="BG276" s="680">
        <f t="shared" si="143"/>
        <v>0</v>
      </c>
      <c r="BH276" s="680">
        <f t="shared" si="144"/>
        <v>0</v>
      </c>
      <c r="BI276" s="680">
        <f t="shared" si="145"/>
        <v>0</v>
      </c>
      <c r="BJ276" s="681"/>
    </row>
    <row r="277" spans="2:62">
      <c r="B277" s="675"/>
      <c r="C277" s="676" t="s">
        <v>477</v>
      </c>
      <c r="D277" s="677" t="s">
        <v>1000</v>
      </c>
      <c r="E277" s="678">
        <f t="shared" si="162"/>
        <v>0</v>
      </c>
      <c r="F277" s="679"/>
      <c r="G277" s="680">
        <f t="shared" si="130"/>
        <v>0</v>
      </c>
      <c r="H277" s="679"/>
      <c r="I277" s="679"/>
      <c r="J277" s="679"/>
      <c r="K277" s="679"/>
      <c r="L277" s="679"/>
      <c r="M277" s="679"/>
      <c r="N277" s="679"/>
      <c r="O277" s="679"/>
      <c r="P277" s="679"/>
      <c r="Q277" s="679"/>
      <c r="R277" s="679"/>
      <c r="S277" s="679"/>
      <c r="T277" s="673">
        <f t="shared" si="131"/>
        <v>0</v>
      </c>
      <c r="U277" s="679"/>
      <c r="V277" s="679"/>
      <c r="W277" s="679"/>
      <c r="X277" s="680">
        <f t="shared" si="132"/>
        <v>0</v>
      </c>
      <c r="Y277" s="679"/>
      <c r="Z277" s="679"/>
      <c r="AA277" s="679"/>
      <c r="AB277" s="680">
        <f t="shared" si="133"/>
        <v>0</v>
      </c>
      <c r="AC277" s="679"/>
      <c r="AD277" s="679"/>
      <c r="AE277" s="679"/>
      <c r="AF277" s="680">
        <f t="shared" si="134"/>
        <v>0</v>
      </c>
      <c r="AG277" s="679"/>
      <c r="AH277" s="679"/>
      <c r="AI277" s="679"/>
      <c r="AJ277" s="680">
        <f t="shared" si="135"/>
        <v>0</v>
      </c>
      <c r="AK277" s="679"/>
      <c r="AL277" s="679"/>
      <c r="AM277" s="679"/>
      <c r="AN277" s="680">
        <f t="shared" si="136"/>
        <v>0</v>
      </c>
      <c r="AO277" s="680">
        <f t="shared" si="137"/>
        <v>0</v>
      </c>
      <c r="AP277" s="679"/>
      <c r="AQ277" s="679"/>
      <c r="AR277" s="679"/>
      <c r="AS277" s="680">
        <f t="shared" si="138"/>
        <v>0</v>
      </c>
      <c r="AT277" s="679"/>
      <c r="AU277" s="679"/>
      <c r="AV277" s="679"/>
      <c r="AW277" s="680">
        <f t="shared" si="139"/>
        <v>0</v>
      </c>
      <c r="AX277" s="679"/>
      <c r="AY277" s="679"/>
      <c r="AZ277" s="679"/>
      <c r="BA277" s="680">
        <f t="shared" si="140"/>
        <v>0</v>
      </c>
      <c r="BB277" s="679"/>
      <c r="BC277" s="679"/>
      <c r="BD277" s="679"/>
      <c r="BE277" s="680">
        <f t="shared" si="141"/>
        <v>0</v>
      </c>
      <c r="BF277" s="680">
        <f t="shared" si="142"/>
        <v>0</v>
      </c>
      <c r="BG277" s="680">
        <f t="shared" si="143"/>
        <v>0</v>
      </c>
      <c r="BH277" s="680">
        <f t="shared" si="144"/>
        <v>0</v>
      </c>
      <c r="BI277" s="680">
        <f t="shared" si="145"/>
        <v>0</v>
      </c>
      <c r="BJ277" s="681"/>
    </row>
    <row r="278" spans="2:62">
      <c r="B278" s="675"/>
      <c r="C278" s="676" t="s">
        <v>1001</v>
      </c>
      <c r="D278" s="677" t="s">
        <v>1002</v>
      </c>
      <c r="E278" s="678">
        <f t="shared" si="162"/>
        <v>0</v>
      </c>
      <c r="F278" s="679"/>
      <c r="G278" s="680">
        <f t="shared" si="130"/>
        <v>0</v>
      </c>
      <c r="H278" s="679"/>
      <c r="I278" s="679"/>
      <c r="J278" s="679"/>
      <c r="K278" s="679"/>
      <c r="L278" s="679"/>
      <c r="M278" s="679"/>
      <c r="N278" s="679"/>
      <c r="O278" s="679"/>
      <c r="P278" s="679"/>
      <c r="Q278" s="679"/>
      <c r="R278" s="679"/>
      <c r="S278" s="679"/>
      <c r="T278" s="673">
        <f t="shared" si="131"/>
        <v>0</v>
      </c>
      <c r="U278" s="679"/>
      <c r="V278" s="679"/>
      <c r="W278" s="679"/>
      <c r="X278" s="680">
        <f t="shared" si="132"/>
        <v>0</v>
      </c>
      <c r="Y278" s="679"/>
      <c r="Z278" s="679"/>
      <c r="AA278" s="679"/>
      <c r="AB278" s="680">
        <f t="shared" si="133"/>
        <v>0</v>
      </c>
      <c r="AC278" s="679"/>
      <c r="AD278" s="679"/>
      <c r="AE278" s="679"/>
      <c r="AF278" s="680">
        <f t="shared" si="134"/>
        <v>0</v>
      </c>
      <c r="AG278" s="679"/>
      <c r="AH278" s="679"/>
      <c r="AI278" s="679"/>
      <c r="AJ278" s="680">
        <f t="shared" si="135"/>
        <v>0</v>
      </c>
      <c r="AK278" s="679"/>
      <c r="AL278" s="679"/>
      <c r="AM278" s="679"/>
      <c r="AN278" s="680">
        <f t="shared" si="136"/>
        <v>0</v>
      </c>
      <c r="AO278" s="680">
        <f t="shared" si="137"/>
        <v>0</v>
      </c>
      <c r="AP278" s="679"/>
      <c r="AQ278" s="679"/>
      <c r="AR278" s="679"/>
      <c r="AS278" s="680">
        <f t="shared" si="138"/>
        <v>0</v>
      </c>
      <c r="AT278" s="679"/>
      <c r="AU278" s="679"/>
      <c r="AV278" s="679"/>
      <c r="AW278" s="680">
        <f t="shared" si="139"/>
        <v>0</v>
      </c>
      <c r="AX278" s="679"/>
      <c r="AY278" s="679"/>
      <c r="AZ278" s="679"/>
      <c r="BA278" s="680">
        <f t="shared" si="140"/>
        <v>0</v>
      </c>
      <c r="BB278" s="679"/>
      <c r="BC278" s="679"/>
      <c r="BD278" s="679"/>
      <c r="BE278" s="680">
        <f t="shared" si="141"/>
        <v>0</v>
      </c>
      <c r="BF278" s="680">
        <f t="shared" si="142"/>
        <v>0</v>
      </c>
      <c r="BG278" s="680">
        <f t="shared" si="143"/>
        <v>0</v>
      </c>
      <c r="BH278" s="680">
        <f t="shared" si="144"/>
        <v>0</v>
      </c>
      <c r="BI278" s="680">
        <f t="shared" si="145"/>
        <v>0</v>
      </c>
      <c r="BJ278" s="681"/>
    </row>
    <row r="279" spans="2:62">
      <c r="B279" s="675"/>
      <c r="C279" s="676" t="s">
        <v>481</v>
      </c>
      <c r="D279" s="677" t="s">
        <v>1003</v>
      </c>
      <c r="E279" s="678">
        <f t="shared" si="162"/>
        <v>0</v>
      </c>
      <c r="F279" s="679"/>
      <c r="G279" s="680">
        <f t="shared" si="130"/>
        <v>0</v>
      </c>
      <c r="H279" s="679"/>
      <c r="I279" s="679"/>
      <c r="J279" s="679"/>
      <c r="K279" s="679"/>
      <c r="L279" s="679"/>
      <c r="M279" s="679"/>
      <c r="N279" s="679"/>
      <c r="O279" s="679"/>
      <c r="P279" s="679"/>
      <c r="Q279" s="679"/>
      <c r="R279" s="679"/>
      <c r="S279" s="679"/>
      <c r="T279" s="673">
        <f t="shared" si="131"/>
        <v>0</v>
      </c>
      <c r="U279" s="679"/>
      <c r="V279" s="679"/>
      <c r="W279" s="679"/>
      <c r="X279" s="680">
        <f t="shared" si="132"/>
        <v>0</v>
      </c>
      <c r="Y279" s="679"/>
      <c r="Z279" s="679"/>
      <c r="AA279" s="679"/>
      <c r="AB279" s="680">
        <f t="shared" si="133"/>
        <v>0</v>
      </c>
      <c r="AC279" s="679"/>
      <c r="AD279" s="679"/>
      <c r="AE279" s="679"/>
      <c r="AF279" s="680">
        <f t="shared" si="134"/>
        <v>0</v>
      </c>
      <c r="AG279" s="679"/>
      <c r="AH279" s="679"/>
      <c r="AI279" s="679"/>
      <c r="AJ279" s="680">
        <f t="shared" si="135"/>
        <v>0</v>
      </c>
      <c r="AK279" s="679"/>
      <c r="AL279" s="679"/>
      <c r="AM279" s="679"/>
      <c r="AN279" s="680">
        <f t="shared" si="136"/>
        <v>0</v>
      </c>
      <c r="AO279" s="680">
        <f t="shared" si="137"/>
        <v>0</v>
      </c>
      <c r="AP279" s="679"/>
      <c r="AQ279" s="679"/>
      <c r="AR279" s="679"/>
      <c r="AS279" s="680">
        <f t="shared" si="138"/>
        <v>0</v>
      </c>
      <c r="AT279" s="679"/>
      <c r="AU279" s="679"/>
      <c r="AV279" s="679"/>
      <c r="AW279" s="680">
        <f t="shared" si="139"/>
        <v>0</v>
      </c>
      <c r="AX279" s="679"/>
      <c r="AY279" s="679"/>
      <c r="AZ279" s="679"/>
      <c r="BA279" s="680">
        <f t="shared" si="140"/>
        <v>0</v>
      </c>
      <c r="BB279" s="679"/>
      <c r="BC279" s="679"/>
      <c r="BD279" s="679"/>
      <c r="BE279" s="680">
        <f t="shared" si="141"/>
        <v>0</v>
      </c>
      <c r="BF279" s="680">
        <f t="shared" si="142"/>
        <v>0</v>
      </c>
      <c r="BG279" s="680">
        <f t="shared" si="143"/>
        <v>0</v>
      </c>
      <c r="BH279" s="680">
        <f t="shared" si="144"/>
        <v>0</v>
      </c>
      <c r="BI279" s="680">
        <f t="shared" si="145"/>
        <v>0</v>
      </c>
      <c r="BJ279" s="681"/>
    </row>
    <row r="280" spans="2:62">
      <c r="B280" s="685" t="s">
        <v>1004</v>
      </c>
      <c r="C280" s="676"/>
      <c r="D280" s="677"/>
      <c r="E280" s="678"/>
      <c r="F280" s="679"/>
      <c r="G280" s="680">
        <f t="shared" si="130"/>
        <v>0</v>
      </c>
      <c r="H280" s="679"/>
      <c r="I280" s="679"/>
      <c r="J280" s="679"/>
      <c r="K280" s="679"/>
      <c r="L280" s="679"/>
      <c r="M280" s="679"/>
      <c r="N280" s="679"/>
      <c r="O280" s="679"/>
      <c r="P280" s="679"/>
      <c r="Q280" s="679"/>
      <c r="R280" s="679"/>
      <c r="S280" s="679"/>
      <c r="T280" s="673">
        <f t="shared" si="131"/>
        <v>0</v>
      </c>
      <c r="U280" s="679"/>
      <c r="V280" s="679"/>
      <c r="W280" s="679"/>
      <c r="X280" s="680">
        <f t="shared" si="132"/>
        <v>0</v>
      </c>
      <c r="Y280" s="679"/>
      <c r="Z280" s="679"/>
      <c r="AA280" s="679"/>
      <c r="AB280" s="680">
        <f t="shared" si="133"/>
        <v>0</v>
      </c>
      <c r="AC280" s="679"/>
      <c r="AD280" s="679"/>
      <c r="AE280" s="679"/>
      <c r="AF280" s="680">
        <f t="shared" si="134"/>
        <v>0</v>
      </c>
      <c r="AG280" s="679"/>
      <c r="AH280" s="679"/>
      <c r="AI280" s="679"/>
      <c r="AJ280" s="680">
        <f t="shared" si="135"/>
        <v>0</v>
      </c>
      <c r="AK280" s="679"/>
      <c r="AL280" s="679"/>
      <c r="AM280" s="679"/>
      <c r="AN280" s="680">
        <f t="shared" si="136"/>
        <v>0</v>
      </c>
      <c r="AO280" s="680">
        <f t="shared" si="137"/>
        <v>0</v>
      </c>
      <c r="AP280" s="679"/>
      <c r="AQ280" s="679"/>
      <c r="AR280" s="679"/>
      <c r="AS280" s="680">
        <f t="shared" si="138"/>
        <v>0</v>
      </c>
      <c r="AT280" s="679"/>
      <c r="AU280" s="679"/>
      <c r="AV280" s="679"/>
      <c r="AW280" s="680">
        <f t="shared" si="139"/>
        <v>0</v>
      </c>
      <c r="AX280" s="679"/>
      <c r="AY280" s="679"/>
      <c r="AZ280" s="679"/>
      <c r="BA280" s="680">
        <f t="shared" si="140"/>
        <v>0</v>
      </c>
      <c r="BB280" s="679"/>
      <c r="BC280" s="679"/>
      <c r="BD280" s="679"/>
      <c r="BE280" s="680">
        <f t="shared" si="141"/>
        <v>0</v>
      </c>
      <c r="BF280" s="680">
        <f t="shared" si="142"/>
        <v>0</v>
      </c>
      <c r="BG280" s="680">
        <f t="shared" si="143"/>
        <v>0</v>
      </c>
      <c r="BH280" s="680">
        <f t="shared" si="144"/>
        <v>0</v>
      </c>
      <c r="BI280" s="680">
        <f t="shared" si="145"/>
        <v>0</v>
      </c>
      <c r="BJ280" s="681"/>
    </row>
    <row r="281" spans="2:62">
      <c r="B281" s="675"/>
      <c r="C281" s="676" t="s">
        <v>1005</v>
      </c>
      <c r="D281" s="677" t="s">
        <v>1006</v>
      </c>
      <c r="E281" s="678">
        <f t="shared" ref="E281:E284" si="163">T281</f>
        <v>0</v>
      </c>
      <c r="F281" s="679"/>
      <c r="G281" s="680">
        <f t="shared" si="130"/>
        <v>0</v>
      </c>
      <c r="H281" s="679"/>
      <c r="I281" s="679"/>
      <c r="J281" s="679"/>
      <c r="K281" s="679"/>
      <c r="L281" s="679"/>
      <c r="M281" s="679"/>
      <c r="N281" s="679"/>
      <c r="O281" s="679"/>
      <c r="P281" s="679"/>
      <c r="Q281" s="679"/>
      <c r="R281" s="679"/>
      <c r="S281" s="679"/>
      <c r="T281" s="673">
        <f t="shared" si="131"/>
        <v>0</v>
      </c>
      <c r="U281" s="679"/>
      <c r="V281" s="679"/>
      <c r="W281" s="679"/>
      <c r="X281" s="680">
        <f t="shared" si="132"/>
        <v>0</v>
      </c>
      <c r="Y281" s="679"/>
      <c r="Z281" s="679"/>
      <c r="AA281" s="679"/>
      <c r="AB281" s="680">
        <f t="shared" si="133"/>
        <v>0</v>
      </c>
      <c r="AC281" s="679"/>
      <c r="AD281" s="679"/>
      <c r="AE281" s="679"/>
      <c r="AF281" s="680">
        <f t="shared" si="134"/>
        <v>0</v>
      </c>
      <c r="AG281" s="679"/>
      <c r="AH281" s="679"/>
      <c r="AI281" s="679"/>
      <c r="AJ281" s="680">
        <f t="shared" si="135"/>
        <v>0</v>
      </c>
      <c r="AK281" s="679"/>
      <c r="AL281" s="679"/>
      <c r="AM281" s="679"/>
      <c r="AN281" s="680">
        <f t="shared" si="136"/>
        <v>0</v>
      </c>
      <c r="AO281" s="680">
        <f t="shared" si="137"/>
        <v>0</v>
      </c>
      <c r="AP281" s="679"/>
      <c r="AQ281" s="679"/>
      <c r="AR281" s="679"/>
      <c r="AS281" s="680">
        <f t="shared" si="138"/>
        <v>0</v>
      </c>
      <c r="AT281" s="679"/>
      <c r="AU281" s="679"/>
      <c r="AV281" s="679"/>
      <c r="AW281" s="680">
        <f t="shared" si="139"/>
        <v>0</v>
      </c>
      <c r="AX281" s="679"/>
      <c r="AY281" s="679"/>
      <c r="AZ281" s="679"/>
      <c r="BA281" s="680">
        <f t="shared" si="140"/>
        <v>0</v>
      </c>
      <c r="BB281" s="679"/>
      <c r="BC281" s="679"/>
      <c r="BD281" s="679"/>
      <c r="BE281" s="680">
        <f t="shared" si="141"/>
        <v>0</v>
      </c>
      <c r="BF281" s="680">
        <f t="shared" si="142"/>
        <v>0</v>
      </c>
      <c r="BG281" s="680">
        <f t="shared" si="143"/>
        <v>0</v>
      </c>
      <c r="BH281" s="680">
        <f t="shared" si="144"/>
        <v>0</v>
      </c>
      <c r="BI281" s="680">
        <f t="shared" si="145"/>
        <v>0</v>
      </c>
      <c r="BJ281" s="681"/>
    </row>
    <row r="282" spans="2:62">
      <c r="B282" s="675"/>
      <c r="C282" s="676" t="s">
        <v>1007</v>
      </c>
      <c r="D282" s="677" t="s">
        <v>1008</v>
      </c>
      <c r="E282" s="678">
        <f t="shared" si="163"/>
        <v>0</v>
      </c>
      <c r="F282" s="679"/>
      <c r="G282" s="680">
        <f t="shared" ref="G282:G289" si="164">E282+F282</f>
        <v>0</v>
      </c>
      <c r="H282" s="679"/>
      <c r="I282" s="679"/>
      <c r="J282" s="679"/>
      <c r="K282" s="679"/>
      <c r="L282" s="679"/>
      <c r="M282" s="679"/>
      <c r="N282" s="679"/>
      <c r="O282" s="679"/>
      <c r="P282" s="679"/>
      <c r="Q282" s="679"/>
      <c r="R282" s="679"/>
      <c r="S282" s="679"/>
      <c r="T282" s="673">
        <f t="shared" ref="T282:T289" si="165">SUM(H282:S282)</f>
        <v>0</v>
      </c>
      <c r="U282" s="679"/>
      <c r="V282" s="679"/>
      <c r="W282" s="679"/>
      <c r="X282" s="680">
        <f t="shared" ref="X282:X289" si="166">(T282+U282)-V282+W282</f>
        <v>0</v>
      </c>
      <c r="Y282" s="679"/>
      <c r="Z282" s="679"/>
      <c r="AA282" s="679"/>
      <c r="AB282" s="680">
        <f t="shared" ref="AB282:AB289" si="167">SUM(Y282:AA282)</f>
        <v>0</v>
      </c>
      <c r="AC282" s="679"/>
      <c r="AD282" s="679"/>
      <c r="AE282" s="679"/>
      <c r="AF282" s="680">
        <f t="shared" ref="AF282:AF289" si="168">SUM(AC282:AE282)</f>
        <v>0</v>
      </c>
      <c r="AG282" s="679"/>
      <c r="AH282" s="679"/>
      <c r="AI282" s="679"/>
      <c r="AJ282" s="680">
        <f t="shared" ref="AJ282:AJ289" si="169">SUM(AG282:AI282)</f>
        <v>0</v>
      </c>
      <c r="AK282" s="679"/>
      <c r="AL282" s="679"/>
      <c r="AM282" s="679"/>
      <c r="AN282" s="680">
        <f t="shared" ref="AN282:AN289" si="170">SUM(AK282:AM282)</f>
        <v>0</v>
      </c>
      <c r="AO282" s="680">
        <f t="shared" ref="AO282:AO289" si="171">AB282+AF282+AJ282+AN282</f>
        <v>0</v>
      </c>
      <c r="AP282" s="679"/>
      <c r="AQ282" s="679"/>
      <c r="AR282" s="679"/>
      <c r="AS282" s="680">
        <f t="shared" ref="AS282:AS289" si="172">SUM(AP282:AR282)</f>
        <v>0</v>
      </c>
      <c r="AT282" s="679"/>
      <c r="AU282" s="679"/>
      <c r="AV282" s="679"/>
      <c r="AW282" s="680">
        <f t="shared" ref="AW282:AW289" si="173">SUM(AT282:AV282)</f>
        <v>0</v>
      </c>
      <c r="AX282" s="679"/>
      <c r="AY282" s="679"/>
      <c r="AZ282" s="679"/>
      <c r="BA282" s="680">
        <f t="shared" ref="BA282:BA289" si="174">SUM(AX282:AZ282)</f>
        <v>0</v>
      </c>
      <c r="BB282" s="679"/>
      <c r="BC282" s="679"/>
      <c r="BD282" s="679"/>
      <c r="BE282" s="680">
        <f t="shared" ref="BE282:BE289" si="175">SUM(BB282:BD282)</f>
        <v>0</v>
      </c>
      <c r="BF282" s="680">
        <f t="shared" ref="BF282:BF289" si="176">AS282+AW282+BA282+BE282</f>
        <v>0</v>
      </c>
      <c r="BG282" s="680">
        <f t="shared" ref="BG282:BG289" si="177">G282-X282</f>
        <v>0</v>
      </c>
      <c r="BH282" s="680">
        <f t="shared" ref="BH282:BH289" si="178">X282-AO282</f>
        <v>0</v>
      </c>
      <c r="BI282" s="680">
        <f t="shared" ref="BI282:BI289" si="179">AO282-BF282</f>
        <v>0</v>
      </c>
      <c r="BJ282" s="681"/>
    </row>
    <row r="283" spans="2:62">
      <c r="B283" s="675"/>
      <c r="C283" s="676" t="s">
        <v>1009</v>
      </c>
      <c r="D283" s="677" t="s">
        <v>1010</v>
      </c>
      <c r="E283" s="678">
        <f t="shared" si="163"/>
        <v>0</v>
      </c>
      <c r="F283" s="679"/>
      <c r="G283" s="680">
        <f t="shared" si="164"/>
        <v>0</v>
      </c>
      <c r="H283" s="679"/>
      <c r="I283" s="679"/>
      <c r="J283" s="679"/>
      <c r="K283" s="679"/>
      <c r="L283" s="679"/>
      <c r="M283" s="679"/>
      <c r="N283" s="679"/>
      <c r="O283" s="679"/>
      <c r="P283" s="679"/>
      <c r="Q283" s="679"/>
      <c r="R283" s="679"/>
      <c r="S283" s="679"/>
      <c r="T283" s="673">
        <f t="shared" si="165"/>
        <v>0</v>
      </c>
      <c r="U283" s="679"/>
      <c r="V283" s="679"/>
      <c r="W283" s="679"/>
      <c r="X283" s="680">
        <f t="shared" si="166"/>
        <v>0</v>
      </c>
      <c r="Y283" s="679"/>
      <c r="Z283" s="679"/>
      <c r="AA283" s="679"/>
      <c r="AB283" s="680">
        <f t="shared" si="167"/>
        <v>0</v>
      </c>
      <c r="AC283" s="679"/>
      <c r="AD283" s="679"/>
      <c r="AE283" s="679"/>
      <c r="AF283" s="680">
        <f t="shared" si="168"/>
        <v>0</v>
      </c>
      <c r="AG283" s="679"/>
      <c r="AH283" s="679"/>
      <c r="AI283" s="679"/>
      <c r="AJ283" s="680">
        <f t="shared" si="169"/>
        <v>0</v>
      </c>
      <c r="AK283" s="679"/>
      <c r="AL283" s="679"/>
      <c r="AM283" s="679"/>
      <c r="AN283" s="680">
        <f t="shared" si="170"/>
        <v>0</v>
      </c>
      <c r="AO283" s="680">
        <f t="shared" si="171"/>
        <v>0</v>
      </c>
      <c r="AP283" s="679"/>
      <c r="AQ283" s="679"/>
      <c r="AR283" s="679"/>
      <c r="AS283" s="680">
        <f t="shared" si="172"/>
        <v>0</v>
      </c>
      <c r="AT283" s="679"/>
      <c r="AU283" s="679"/>
      <c r="AV283" s="679"/>
      <c r="AW283" s="680">
        <f t="shared" si="173"/>
        <v>0</v>
      </c>
      <c r="AX283" s="679"/>
      <c r="AY283" s="679"/>
      <c r="AZ283" s="679"/>
      <c r="BA283" s="680">
        <f t="shared" si="174"/>
        <v>0</v>
      </c>
      <c r="BB283" s="679"/>
      <c r="BC283" s="679"/>
      <c r="BD283" s="679"/>
      <c r="BE283" s="680">
        <f t="shared" si="175"/>
        <v>0</v>
      </c>
      <c r="BF283" s="680">
        <f t="shared" si="176"/>
        <v>0</v>
      </c>
      <c r="BG283" s="680">
        <f t="shared" si="177"/>
        <v>0</v>
      </c>
      <c r="BH283" s="680">
        <f t="shared" si="178"/>
        <v>0</v>
      </c>
      <c r="BI283" s="680">
        <f t="shared" si="179"/>
        <v>0</v>
      </c>
      <c r="BJ283" s="681"/>
    </row>
    <row r="284" spans="2:62">
      <c r="B284" s="675"/>
      <c r="C284" s="676" t="s">
        <v>1011</v>
      </c>
      <c r="D284" s="677" t="s">
        <v>1012</v>
      </c>
      <c r="E284" s="678">
        <f t="shared" si="163"/>
        <v>0</v>
      </c>
      <c r="F284" s="679"/>
      <c r="G284" s="680">
        <f t="shared" si="164"/>
        <v>0</v>
      </c>
      <c r="H284" s="679"/>
      <c r="I284" s="679"/>
      <c r="J284" s="679"/>
      <c r="K284" s="679"/>
      <c r="L284" s="679"/>
      <c r="M284" s="679"/>
      <c r="N284" s="679"/>
      <c r="O284" s="679"/>
      <c r="P284" s="679"/>
      <c r="Q284" s="679"/>
      <c r="R284" s="679"/>
      <c r="S284" s="679"/>
      <c r="T284" s="673">
        <f t="shared" si="165"/>
        <v>0</v>
      </c>
      <c r="U284" s="679"/>
      <c r="V284" s="679"/>
      <c r="W284" s="679"/>
      <c r="X284" s="680">
        <f t="shared" si="166"/>
        <v>0</v>
      </c>
      <c r="Y284" s="679"/>
      <c r="Z284" s="679"/>
      <c r="AA284" s="679"/>
      <c r="AB284" s="680">
        <f t="shared" si="167"/>
        <v>0</v>
      </c>
      <c r="AC284" s="679"/>
      <c r="AD284" s="679"/>
      <c r="AE284" s="679"/>
      <c r="AF284" s="680">
        <f t="shared" si="168"/>
        <v>0</v>
      </c>
      <c r="AG284" s="679"/>
      <c r="AH284" s="679"/>
      <c r="AI284" s="679"/>
      <c r="AJ284" s="680">
        <f t="shared" si="169"/>
        <v>0</v>
      </c>
      <c r="AK284" s="679"/>
      <c r="AL284" s="679"/>
      <c r="AM284" s="679"/>
      <c r="AN284" s="680">
        <f t="shared" si="170"/>
        <v>0</v>
      </c>
      <c r="AO284" s="680">
        <f t="shared" si="171"/>
        <v>0</v>
      </c>
      <c r="AP284" s="679"/>
      <c r="AQ284" s="679"/>
      <c r="AR284" s="679"/>
      <c r="AS284" s="680">
        <f t="shared" si="172"/>
        <v>0</v>
      </c>
      <c r="AT284" s="679"/>
      <c r="AU284" s="679"/>
      <c r="AV284" s="679"/>
      <c r="AW284" s="680">
        <f t="shared" si="173"/>
        <v>0</v>
      </c>
      <c r="AX284" s="679"/>
      <c r="AY284" s="679"/>
      <c r="AZ284" s="679"/>
      <c r="BA284" s="680">
        <f t="shared" si="174"/>
        <v>0</v>
      </c>
      <c r="BB284" s="679"/>
      <c r="BC284" s="679"/>
      <c r="BD284" s="679"/>
      <c r="BE284" s="680">
        <f t="shared" si="175"/>
        <v>0</v>
      </c>
      <c r="BF284" s="680">
        <f t="shared" si="176"/>
        <v>0</v>
      </c>
      <c r="BG284" s="680">
        <f t="shared" si="177"/>
        <v>0</v>
      </c>
      <c r="BH284" s="680">
        <f t="shared" si="178"/>
        <v>0</v>
      </c>
      <c r="BI284" s="680">
        <f t="shared" si="179"/>
        <v>0</v>
      </c>
      <c r="BJ284" s="681"/>
    </row>
    <row r="285" spans="2:62">
      <c r="B285" s="685" t="s">
        <v>1013</v>
      </c>
      <c r="C285" s="676"/>
      <c r="D285" s="677"/>
      <c r="E285" s="684"/>
      <c r="F285" s="680"/>
      <c r="G285" s="680"/>
      <c r="H285" s="680"/>
      <c r="I285" s="680"/>
      <c r="J285" s="680"/>
      <c r="K285" s="680"/>
      <c r="L285" s="680"/>
      <c r="M285" s="680"/>
      <c r="N285" s="680"/>
      <c r="O285" s="680"/>
      <c r="P285" s="680"/>
      <c r="Q285" s="680"/>
      <c r="R285" s="680"/>
      <c r="S285" s="680"/>
      <c r="T285" s="673"/>
      <c r="U285" s="680"/>
      <c r="V285" s="680"/>
      <c r="W285" s="680"/>
      <c r="X285" s="680"/>
      <c r="Y285" s="680"/>
      <c r="Z285" s="680"/>
      <c r="AA285" s="680"/>
      <c r="AB285" s="680"/>
      <c r="AC285" s="680"/>
      <c r="AD285" s="680"/>
      <c r="AE285" s="680"/>
      <c r="AF285" s="680"/>
      <c r="AG285" s="680"/>
      <c r="AH285" s="680"/>
      <c r="AI285" s="680"/>
      <c r="AJ285" s="680"/>
      <c r="AK285" s="680"/>
      <c r="AL285" s="680"/>
      <c r="AM285" s="680"/>
      <c r="AN285" s="680"/>
      <c r="AO285" s="680"/>
      <c r="AP285" s="680"/>
      <c r="AQ285" s="680"/>
      <c r="AR285" s="680"/>
      <c r="AS285" s="680"/>
      <c r="AT285" s="680"/>
      <c r="AU285" s="680"/>
      <c r="AV285" s="680"/>
      <c r="AW285" s="680"/>
      <c r="AX285" s="680"/>
      <c r="AY285" s="680"/>
      <c r="AZ285" s="680"/>
      <c r="BA285" s="680"/>
      <c r="BB285" s="680"/>
      <c r="BC285" s="680"/>
      <c r="BD285" s="680"/>
      <c r="BE285" s="680"/>
      <c r="BF285" s="680"/>
      <c r="BG285" s="680"/>
      <c r="BH285" s="680"/>
      <c r="BI285" s="680"/>
      <c r="BJ285" s="681"/>
    </row>
    <row r="286" spans="2:62">
      <c r="B286" s="675"/>
      <c r="C286" s="676" t="s">
        <v>1014</v>
      </c>
      <c r="D286" s="677" t="s">
        <v>1015</v>
      </c>
      <c r="E286" s="678">
        <f t="shared" ref="E286:E289" si="180">T286</f>
        <v>0</v>
      </c>
      <c r="F286" s="679"/>
      <c r="G286" s="680">
        <f t="shared" si="164"/>
        <v>0</v>
      </c>
      <c r="H286" s="679"/>
      <c r="I286" s="679"/>
      <c r="J286" s="679"/>
      <c r="K286" s="679"/>
      <c r="L286" s="679"/>
      <c r="M286" s="679"/>
      <c r="N286" s="679"/>
      <c r="O286" s="679"/>
      <c r="P286" s="679"/>
      <c r="Q286" s="679"/>
      <c r="R286" s="679"/>
      <c r="S286" s="679"/>
      <c r="T286" s="673">
        <f t="shared" si="165"/>
        <v>0</v>
      </c>
      <c r="U286" s="679"/>
      <c r="V286" s="679"/>
      <c r="W286" s="679"/>
      <c r="X286" s="680">
        <f t="shared" si="166"/>
        <v>0</v>
      </c>
      <c r="Y286" s="679"/>
      <c r="Z286" s="679"/>
      <c r="AA286" s="679"/>
      <c r="AB286" s="680">
        <f t="shared" si="167"/>
        <v>0</v>
      </c>
      <c r="AC286" s="679"/>
      <c r="AD286" s="679"/>
      <c r="AE286" s="679"/>
      <c r="AF286" s="680">
        <f t="shared" si="168"/>
        <v>0</v>
      </c>
      <c r="AG286" s="679"/>
      <c r="AH286" s="679"/>
      <c r="AI286" s="679"/>
      <c r="AJ286" s="680">
        <f t="shared" si="169"/>
        <v>0</v>
      </c>
      <c r="AK286" s="679"/>
      <c r="AL286" s="679"/>
      <c r="AM286" s="679"/>
      <c r="AN286" s="680">
        <f t="shared" si="170"/>
        <v>0</v>
      </c>
      <c r="AO286" s="680">
        <f t="shared" si="171"/>
        <v>0</v>
      </c>
      <c r="AP286" s="679"/>
      <c r="AQ286" s="679"/>
      <c r="AR286" s="679"/>
      <c r="AS286" s="680">
        <f t="shared" si="172"/>
        <v>0</v>
      </c>
      <c r="AT286" s="679"/>
      <c r="AU286" s="679"/>
      <c r="AV286" s="679"/>
      <c r="AW286" s="680">
        <f t="shared" si="173"/>
        <v>0</v>
      </c>
      <c r="AX286" s="679"/>
      <c r="AY286" s="679"/>
      <c r="AZ286" s="679"/>
      <c r="BA286" s="680">
        <f t="shared" si="174"/>
        <v>0</v>
      </c>
      <c r="BB286" s="679"/>
      <c r="BC286" s="679"/>
      <c r="BD286" s="679"/>
      <c r="BE286" s="680">
        <f t="shared" si="175"/>
        <v>0</v>
      </c>
      <c r="BF286" s="680">
        <f t="shared" si="176"/>
        <v>0</v>
      </c>
      <c r="BG286" s="680">
        <f t="shared" si="177"/>
        <v>0</v>
      </c>
      <c r="BH286" s="680">
        <f t="shared" si="178"/>
        <v>0</v>
      </c>
      <c r="BI286" s="680">
        <f t="shared" si="179"/>
        <v>0</v>
      </c>
      <c r="BJ286" s="681"/>
    </row>
    <row r="287" spans="2:62">
      <c r="B287" s="675"/>
      <c r="C287" s="676" t="s">
        <v>1016</v>
      </c>
      <c r="D287" s="677" t="s">
        <v>1017</v>
      </c>
      <c r="E287" s="678">
        <f t="shared" si="180"/>
        <v>0</v>
      </c>
      <c r="F287" s="679"/>
      <c r="G287" s="680">
        <f t="shared" si="164"/>
        <v>0</v>
      </c>
      <c r="H287" s="679"/>
      <c r="I287" s="679"/>
      <c r="J287" s="679"/>
      <c r="K287" s="679"/>
      <c r="L287" s="679"/>
      <c r="M287" s="679"/>
      <c r="N287" s="679"/>
      <c r="O287" s="679"/>
      <c r="P287" s="679"/>
      <c r="Q287" s="679"/>
      <c r="R287" s="679"/>
      <c r="S287" s="679"/>
      <c r="T287" s="673">
        <f t="shared" si="165"/>
        <v>0</v>
      </c>
      <c r="U287" s="679"/>
      <c r="V287" s="679"/>
      <c r="W287" s="679"/>
      <c r="X287" s="680">
        <f t="shared" si="166"/>
        <v>0</v>
      </c>
      <c r="Y287" s="679"/>
      <c r="Z287" s="679"/>
      <c r="AA287" s="679"/>
      <c r="AB287" s="680">
        <f t="shared" si="167"/>
        <v>0</v>
      </c>
      <c r="AC287" s="679"/>
      <c r="AD287" s="679"/>
      <c r="AE287" s="679"/>
      <c r="AF287" s="680">
        <f t="shared" si="168"/>
        <v>0</v>
      </c>
      <c r="AG287" s="679"/>
      <c r="AH287" s="679"/>
      <c r="AI287" s="679"/>
      <c r="AJ287" s="680">
        <f t="shared" si="169"/>
        <v>0</v>
      </c>
      <c r="AK287" s="679"/>
      <c r="AL287" s="679"/>
      <c r="AM287" s="679"/>
      <c r="AN287" s="680">
        <f t="shared" si="170"/>
        <v>0</v>
      </c>
      <c r="AO287" s="680">
        <f t="shared" si="171"/>
        <v>0</v>
      </c>
      <c r="AP287" s="679"/>
      <c r="AQ287" s="679"/>
      <c r="AR287" s="679"/>
      <c r="AS287" s="680">
        <f t="shared" si="172"/>
        <v>0</v>
      </c>
      <c r="AT287" s="679"/>
      <c r="AU287" s="679"/>
      <c r="AV287" s="679"/>
      <c r="AW287" s="680">
        <f t="shared" si="173"/>
        <v>0</v>
      </c>
      <c r="AX287" s="679"/>
      <c r="AY287" s="679"/>
      <c r="AZ287" s="679"/>
      <c r="BA287" s="680">
        <f t="shared" si="174"/>
        <v>0</v>
      </c>
      <c r="BB287" s="679"/>
      <c r="BC287" s="679"/>
      <c r="BD287" s="679"/>
      <c r="BE287" s="680">
        <f t="shared" si="175"/>
        <v>0</v>
      </c>
      <c r="BF287" s="680">
        <f t="shared" si="176"/>
        <v>0</v>
      </c>
      <c r="BG287" s="680">
        <f t="shared" si="177"/>
        <v>0</v>
      </c>
      <c r="BH287" s="680">
        <f t="shared" si="178"/>
        <v>0</v>
      </c>
      <c r="BI287" s="680">
        <f t="shared" si="179"/>
        <v>0</v>
      </c>
      <c r="BJ287" s="681"/>
    </row>
    <row r="288" spans="2:62">
      <c r="B288" s="675"/>
      <c r="C288" s="676" t="s">
        <v>503</v>
      </c>
      <c r="D288" s="677" t="s">
        <v>1018</v>
      </c>
      <c r="E288" s="678">
        <f t="shared" si="180"/>
        <v>0</v>
      </c>
      <c r="F288" s="679"/>
      <c r="G288" s="680">
        <f t="shared" si="164"/>
        <v>0</v>
      </c>
      <c r="H288" s="679"/>
      <c r="I288" s="679"/>
      <c r="J288" s="679"/>
      <c r="K288" s="679"/>
      <c r="L288" s="679"/>
      <c r="M288" s="679"/>
      <c r="N288" s="679"/>
      <c r="O288" s="679"/>
      <c r="P288" s="679"/>
      <c r="Q288" s="679"/>
      <c r="R288" s="679"/>
      <c r="S288" s="679"/>
      <c r="T288" s="673">
        <f t="shared" si="165"/>
        <v>0</v>
      </c>
      <c r="U288" s="679"/>
      <c r="V288" s="679"/>
      <c r="W288" s="679"/>
      <c r="X288" s="680">
        <f t="shared" si="166"/>
        <v>0</v>
      </c>
      <c r="Y288" s="679"/>
      <c r="Z288" s="679"/>
      <c r="AA288" s="679"/>
      <c r="AB288" s="680">
        <f t="shared" si="167"/>
        <v>0</v>
      </c>
      <c r="AC288" s="679"/>
      <c r="AD288" s="679"/>
      <c r="AE288" s="679"/>
      <c r="AF288" s="680">
        <f t="shared" si="168"/>
        <v>0</v>
      </c>
      <c r="AG288" s="679"/>
      <c r="AH288" s="679"/>
      <c r="AI288" s="679"/>
      <c r="AJ288" s="680">
        <f t="shared" si="169"/>
        <v>0</v>
      </c>
      <c r="AK288" s="679"/>
      <c r="AL288" s="679"/>
      <c r="AM288" s="679"/>
      <c r="AN288" s="680">
        <f t="shared" si="170"/>
        <v>0</v>
      </c>
      <c r="AO288" s="680">
        <f t="shared" si="171"/>
        <v>0</v>
      </c>
      <c r="AP288" s="679"/>
      <c r="AQ288" s="679"/>
      <c r="AR288" s="679"/>
      <c r="AS288" s="680">
        <f t="shared" si="172"/>
        <v>0</v>
      </c>
      <c r="AT288" s="679"/>
      <c r="AU288" s="679"/>
      <c r="AV288" s="679"/>
      <c r="AW288" s="680">
        <f t="shared" si="173"/>
        <v>0</v>
      </c>
      <c r="AX288" s="679"/>
      <c r="AY288" s="679"/>
      <c r="AZ288" s="679"/>
      <c r="BA288" s="680">
        <f t="shared" si="174"/>
        <v>0</v>
      </c>
      <c r="BB288" s="679"/>
      <c r="BC288" s="679"/>
      <c r="BD288" s="679"/>
      <c r="BE288" s="680">
        <f t="shared" si="175"/>
        <v>0</v>
      </c>
      <c r="BF288" s="680">
        <f t="shared" si="176"/>
        <v>0</v>
      </c>
      <c r="BG288" s="680">
        <f t="shared" si="177"/>
        <v>0</v>
      </c>
      <c r="BH288" s="680">
        <f t="shared" si="178"/>
        <v>0</v>
      </c>
      <c r="BI288" s="680">
        <f t="shared" si="179"/>
        <v>0</v>
      </c>
      <c r="BJ288" s="681"/>
    </row>
    <row r="289" spans="2:62" ht="19.5" thickBot="1">
      <c r="B289" s="710"/>
      <c r="C289" s="689" t="s">
        <v>1019</v>
      </c>
      <c r="D289" s="690" t="s">
        <v>1020</v>
      </c>
      <c r="E289" s="726">
        <f t="shared" si="180"/>
        <v>0</v>
      </c>
      <c r="F289" s="727"/>
      <c r="G289" s="680">
        <f t="shared" si="164"/>
        <v>0</v>
      </c>
      <c r="H289" s="679"/>
      <c r="I289" s="679"/>
      <c r="J289" s="679"/>
      <c r="K289" s="679"/>
      <c r="L289" s="679"/>
      <c r="M289" s="679"/>
      <c r="N289" s="679"/>
      <c r="O289" s="679"/>
      <c r="P289" s="679"/>
      <c r="Q289" s="679"/>
      <c r="R289" s="679"/>
      <c r="S289" s="679"/>
      <c r="T289" s="673">
        <f t="shared" si="165"/>
        <v>0</v>
      </c>
      <c r="U289" s="679"/>
      <c r="V289" s="679"/>
      <c r="W289" s="679"/>
      <c r="X289" s="680">
        <f t="shared" si="166"/>
        <v>0</v>
      </c>
      <c r="Y289" s="679"/>
      <c r="Z289" s="679"/>
      <c r="AA289" s="679"/>
      <c r="AB289" s="680">
        <f t="shared" si="167"/>
        <v>0</v>
      </c>
      <c r="AC289" s="679"/>
      <c r="AD289" s="679"/>
      <c r="AE289" s="679"/>
      <c r="AF289" s="680">
        <f t="shared" si="168"/>
        <v>0</v>
      </c>
      <c r="AG289" s="679"/>
      <c r="AH289" s="679"/>
      <c r="AI289" s="679"/>
      <c r="AJ289" s="680">
        <f t="shared" si="169"/>
        <v>0</v>
      </c>
      <c r="AK289" s="679"/>
      <c r="AL289" s="679"/>
      <c r="AM289" s="679"/>
      <c r="AN289" s="680">
        <f t="shared" si="170"/>
        <v>0</v>
      </c>
      <c r="AO289" s="680">
        <f t="shared" si="171"/>
        <v>0</v>
      </c>
      <c r="AP289" s="679"/>
      <c r="AQ289" s="679"/>
      <c r="AR289" s="679"/>
      <c r="AS289" s="680">
        <f t="shared" si="172"/>
        <v>0</v>
      </c>
      <c r="AT289" s="679"/>
      <c r="AU289" s="679"/>
      <c r="AV289" s="679"/>
      <c r="AW289" s="680">
        <f t="shared" si="173"/>
        <v>0</v>
      </c>
      <c r="AX289" s="679"/>
      <c r="AY289" s="679"/>
      <c r="AZ289" s="679"/>
      <c r="BA289" s="680">
        <f t="shared" si="174"/>
        <v>0</v>
      </c>
      <c r="BB289" s="679"/>
      <c r="BC289" s="679"/>
      <c r="BD289" s="679"/>
      <c r="BE289" s="680">
        <f t="shared" si="175"/>
        <v>0</v>
      </c>
      <c r="BF289" s="680">
        <f t="shared" si="176"/>
        <v>0</v>
      </c>
      <c r="BG289" s="680">
        <f t="shared" si="177"/>
        <v>0</v>
      </c>
      <c r="BH289" s="680">
        <f t="shared" si="178"/>
        <v>0</v>
      </c>
      <c r="BI289" s="680">
        <f t="shared" si="179"/>
        <v>0</v>
      </c>
      <c r="BJ289" s="691"/>
    </row>
    <row r="290" spans="2:62" ht="19.5" thickBot="1">
      <c r="B290" s="692" t="s">
        <v>1039</v>
      </c>
      <c r="C290" s="693"/>
      <c r="D290" s="694"/>
      <c r="E290" s="695">
        <f>SUM(E218:E289)</f>
        <v>1535809.7</v>
      </c>
      <c r="F290" s="695">
        <f t="shared" ref="F290:BJ290" si="181">SUM(F218:F289)</f>
        <v>0</v>
      </c>
      <c r="G290" s="695">
        <f t="shared" si="181"/>
        <v>1535809.7</v>
      </c>
      <c r="H290" s="695">
        <v>0</v>
      </c>
      <c r="I290" s="695">
        <v>25000</v>
      </c>
      <c r="J290" s="695">
        <v>1225000</v>
      </c>
      <c r="K290" s="695">
        <v>0</v>
      </c>
      <c r="L290" s="695">
        <f t="shared" si="181"/>
        <v>0</v>
      </c>
      <c r="M290" s="695">
        <f t="shared" si="181"/>
        <v>0</v>
      </c>
      <c r="N290" s="695">
        <f t="shared" si="181"/>
        <v>0</v>
      </c>
      <c r="O290" s="695">
        <f t="shared" si="181"/>
        <v>285809.7</v>
      </c>
      <c r="P290" s="695">
        <f t="shared" si="181"/>
        <v>0</v>
      </c>
      <c r="Q290" s="695">
        <f t="shared" si="181"/>
        <v>0</v>
      </c>
      <c r="R290" s="695">
        <f t="shared" si="181"/>
        <v>0</v>
      </c>
      <c r="S290" s="695">
        <f t="shared" si="181"/>
        <v>0</v>
      </c>
      <c r="T290" s="695">
        <f t="shared" si="181"/>
        <v>1535809.7</v>
      </c>
      <c r="U290" s="695">
        <f t="shared" si="181"/>
        <v>0</v>
      </c>
      <c r="V290" s="695">
        <f t="shared" si="181"/>
        <v>0</v>
      </c>
      <c r="W290" s="695">
        <f t="shared" si="181"/>
        <v>0</v>
      </c>
      <c r="X290" s="695">
        <f t="shared" si="181"/>
        <v>1535809.7</v>
      </c>
      <c r="Y290" s="695">
        <f t="shared" si="181"/>
        <v>0</v>
      </c>
      <c r="Z290" s="695">
        <f t="shared" si="181"/>
        <v>0</v>
      </c>
      <c r="AA290" s="695">
        <v>42115</v>
      </c>
      <c r="AB290" s="695">
        <f t="shared" si="181"/>
        <v>42115</v>
      </c>
      <c r="AC290" s="695">
        <v>59143.54</v>
      </c>
      <c r="AD290" s="695">
        <f t="shared" si="181"/>
        <v>243011.78</v>
      </c>
      <c r="AE290" s="695">
        <f t="shared" si="181"/>
        <v>805018.83000000007</v>
      </c>
      <c r="AF290" s="695">
        <f t="shared" si="181"/>
        <v>1107174.1500000001</v>
      </c>
      <c r="AG290" s="695">
        <f t="shared" si="181"/>
        <v>48605.5</v>
      </c>
      <c r="AH290" s="695">
        <f t="shared" si="181"/>
        <v>57795</v>
      </c>
      <c r="AI290" s="695">
        <f t="shared" si="181"/>
        <v>52289.760000000002</v>
      </c>
      <c r="AJ290" s="695">
        <f t="shared" si="181"/>
        <v>158690.26</v>
      </c>
      <c r="AK290" s="695">
        <f t="shared" si="181"/>
        <v>0</v>
      </c>
      <c r="AL290" s="695">
        <f t="shared" si="181"/>
        <v>0</v>
      </c>
      <c r="AM290" s="695">
        <f t="shared" si="181"/>
        <v>0</v>
      </c>
      <c r="AN290" s="695">
        <f t="shared" si="181"/>
        <v>0</v>
      </c>
      <c r="AO290" s="695">
        <f t="shared" si="181"/>
        <v>1307979.4100000001</v>
      </c>
      <c r="AP290" s="695">
        <f t="shared" si="181"/>
        <v>0</v>
      </c>
      <c r="AQ290" s="695">
        <f t="shared" si="181"/>
        <v>0</v>
      </c>
      <c r="AR290" s="695">
        <f t="shared" si="181"/>
        <v>19705</v>
      </c>
      <c r="AS290" s="695">
        <f t="shared" si="181"/>
        <v>19705</v>
      </c>
      <c r="AT290" s="695">
        <f t="shared" si="181"/>
        <v>22744.27</v>
      </c>
      <c r="AU290" s="695">
        <f t="shared" si="181"/>
        <v>102388.78</v>
      </c>
      <c r="AV290" s="695">
        <f t="shared" si="181"/>
        <v>1003251.1</v>
      </c>
      <c r="AW290" s="695">
        <f t="shared" si="181"/>
        <v>1128384.1499999999</v>
      </c>
      <c r="AX290" s="695">
        <f t="shared" si="181"/>
        <v>44083</v>
      </c>
      <c r="AY290" s="695">
        <f t="shared" si="181"/>
        <v>63517.5</v>
      </c>
      <c r="AZ290" s="695">
        <f t="shared" si="181"/>
        <v>38239.760000000002</v>
      </c>
      <c r="BA290" s="695">
        <f t="shared" si="181"/>
        <v>145840.26</v>
      </c>
      <c r="BB290" s="695">
        <f t="shared" si="181"/>
        <v>0</v>
      </c>
      <c r="BC290" s="695">
        <f t="shared" si="181"/>
        <v>0</v>
      </c>
      <c r="BD290" s="695">
        <f t="shared" si="181"/>
        <v>0</v>
      </c>
      <c r="BE290" s="695">
        <f t="shared" si="181"/>
        <v>0</v>
      </c>
      <c r="BF290" s="695">
        <f t="shared" si="181"/>
        <v>1293929.4099999999</v>
      </c>
      <c r="BG290" s="695">
        <f t="shared" si="181"/>
        <v>0</v>
      </c>
      <c r="BH290" s="695">
        <f t="shared" si="181"/>
        <v>227830.2899999998</v>
      </c>
      <c r="BI290" s="695">
        <f t="shared" si="181"/>
        <v>14050.000000000233</v>
      </c>
      <c r="BJ290" s="695">
        <f t="shared" si="181"/>
        <v>0</v>
      </c>
    </row>
    <row r="291" spans="2:62" ht="19.5" thickBot="1">
      <c r="B291" s="733"/>
      <c r="C291" s="718"/>
      <c r="D291" s="698"/>
      <c r="E291" s="734"/>
      <c r="F291" s="735"/>
      <c r="G291" s="720"/>
      <c r="H291" s="720"/>
      <c r="I291" s="720"/>
      <c r="J291" s="720"/>
      <c r="K291" s="720"/>
      <c r="L291" s="720"/>
      <c r="M291" s="720"/>
      <c r="N291" s="720"/>
      <c r="O291" s="720"/>
      <c r="P291" s="720"/>
      <c r="Q291" s="720"/>
      <c r="R291" s="720"/>
      <c r="S291" s="720"/>
      <c r="T291" s="720"/>
      <c r="U291" s="720"/>
      <c r="V291" s="720"/>
      <c r="W291" s="720"/>
      <c r="X291" s="720"/>
      <c r="Y291" s="720"/>
      <c r="Z291" s="720"/>
      <c r="AA291" s="720"/>
      <c r="AB291" s="720"/>
      <c r="AC291" s="720"/>
      <c r="AD291" s="720"/>
      <c r="AE291" s="720"/>
      <c r="AF291" s="720"/>
      <c r="AG291" s="720"/>
      <c r="AH291" s="720"/>
      <c r="AI291" s="720"/>
      <c r="AJ291" s="720"/>
      <c r="AK291" s="720"/>
      <c r="AL291" s="720"/>
      <c r="AM291" s="720"/>
      <c r="AN291" s="720"/>
      <c r="AO291" s="720"/>
      <c r="AP291" s="720"/>
      <c r="AQ291" s="720"/>
      <c r="AR291" s="720"/>
      <c r="AS291" s="720"/>
      <c r="AT291" s="720"/>
      <c r="AU291" s="720"/>
      <c r="AV291" s="720"/>
      <c r="AW291" s="720"/>
      <c r="AX291" s="720"/>
      <c r="AY291" s="720"/>
      <c r="AZ291" s="720"/>
      <c r="BA291" s="720"/>
      <c r="BB291" s="720"/>
      <c r="BC291" s="720"/>
      <c r="BD291" s="720"/>
      <c r="BE291" s="720"/>
      <c r="BF291" s="720"/>
      <c r="BG291" s="720"/>
      <c r="BH291" s="720"/>
      <c r="BI291" s="720"/>
      <c r="BJ291" s="701"/>
    </row>
    <row r="292" spans="2:62" ht="19.5" thickBot="1">
      <c r="B292" s="663" t="s">
        <v>1040</v>
      </c>
      <c r="C292" s="664"/>
      <c r="D292" s="665"/>
      <c r="E292" s="666"/>
      <c r="F292" s="667"/>
      <c r="G292" s="667"/>
      <c r="H292" s="667"/>
      <c r="I292" s="667"/>
      <c r="J292" s="667"/>
      <c r="K292" s="667"/>
      <c r="L292" s="667"/>
      <c r="M292" s="667"/>
      <c r="N292" s="667"/>
      <c r="O292" s="667"/>
      <c r="P292" s="667"/>
      <c r="Q292" s="667"/>
      <c r="R292" s="667"/>
      <c r="S292" s="667"/>
      <c r="T292" s="667"/>
      <c r="U292" s="667"/>
      <c r="V292" s="667"/>
      <c r="W292" s="667"/>
      <c r="X292" s="667"/>
      <c r="Y292" s="667"/>
      <c r="Z292" s="667"/>
      <c r="AA292" s="667"/>
      <c r="AB292" s="667"/>
      <c r="AC292" s="667"/>
      <c r="AD292" s="667"/>
      <c r="AE292" s="667"/>
      <c r="AF292" s="667"/>
      <c r="AG292" s="667"/>
      <c r="AH292" s="667"/>
      <c r="AI292" s="667"/>
      <c r="AJ292" s="667"/>
      <c r="AK292" s="667"/>
      <c r="AL292" s="667"/>
      <c r="AM292" s="667"/>
      <c r="AN292" s="667"/>
      <c r="AO292" s="667"/>
      <c r="AP292" s="667"/>
      <c r="AQ292" s="667"/>
      <c r="AR292" s="667"/>
      <c r="AS292" s="667"/>
      <c r="AT292" s="667"/>
      <c r="AU292" s="667"/>
      <c r="AV292" s="667"/>
      <c r="AW292" s="667"/>
      <c r="AX292" s="667"/>
      <c r="AY292" s="667"/>
      <c r="AZ292" s="667"/>
      <c r="BA292" s="667"/>
      <c r="BB292" s="667"/>
      <c r="BC292" s="667"/>
      <c r="BD292" s="667"/>
      <c r="BE292" s="667"/>
      <c r="BF292" s="667"/>
      <c r="BG292" s="667"/>
      <c r="BH292" s="667"/>
      <c r="BI292" s="667"/>
      <c r="BJ292" s="668"/>
    </row>
    <row r="293" spans="2:62">
      <c r="B293" s="702" t="s">
        <v>208</v>
      </c>
      <c r="C293" s="703"/>
      <c r="D293" s="671"/>
      <c r="E293" s="736"/>
      <c r="F293" s="737"/>
      <c r="G293" s="673"/>
      <c r="H293" s="673"/>
      <c r="I293" s="673"/>
      <c r="J293" s="673"/>
      <c r="K293" s="673"/>
      <c r="L293" s="673"/>
      <c r="M293" s="673"/>
      <c r="N293" s="673"/>
      <c r="O293" s="673"/>
      <c r="P293" s="673"/>
      <c r="Q293" s="673"/>
      <c r="R293" s="673"/>
      <c r="S293" s="673"/>
      <c r="T293" s="673"/>
      <c r="U293" s="673"/>
      <c r="V293" s="673"/>
      <c r="W293" s="673"/>
      <c r="X293" s="673"/>
      <c r="Y293" s="673"/>
      <c r="Z293" s="673"/>
      <c r="AA293" s="673"/>
      <c r="AB293" s="673"/>
      <c r="AC293" s="673"/>
      <c r="AD293" s="673"/>
      <c r="AE293" s="673"/>
      <c r="AF293" s="673"/>
      <c r="AG293" s="673"/>
      <c r="AH293" s="673"/>
      <c r="AI293" s="673"/>
      <c r="AJ293" s="673"/>
      <c r="AK293" s="673"/>
      <c r="AL293" s="673"/>
      <c r="AM293" s="673"/>
      <c r="AN293" s="673"/>
      <c r="AO293" s="673"/>
      <c r="AP293" s="673"/>
      <c r="AQ293" s="673"/>
      <c r="AR293" s="673"/>
      <c r="AS293" s="673"/>
      <c r="AT293" s="673"/>
      <c r="AU293" s="673"/>
      <c r="AV293" s="673"/>
      <c r="AW293" s="673"/>
      <c r="AX293" s="673"/>
      <c r="AY293" s="673"/>
      <c r="AZ293" s="673"/>
      <c r="BA293" s="673"/>
      <c r="BB293" s="673"/>
      <c r="BC293" s="673"/>
      <c r="BD293" s="673"/>
      <c r="BE293" s="673"/>
      <c r="BF293" s="673"/>
      <c r="BG293" s="673"/>
      <c r="BH293" s="673"/>
      <c r="BI293" s="673"/>
      <c r="BJ293" s="674"/>
    </row>
    <row r="294" spans="2:62">
      <c r="B294" s="704" t="s">
        <v>921</v>
      </c>
      <c r="C294" s="705"/>
      <c r="D294" s="677"/>
      <c r="E294" s="738"/>
      <c r="F294" s="739"/>
      <c r="G294" s="680"/>
      <c r="H294" s="680"/>
      <c r="I294" s="680"/>
      <c r="J294" s="680"/>
      <c r="K294" s="680"/>
      <c r="L294" s="680"/>
      <c r="M294" s="680"/>
      <c r="N294" s="680"/>
      <c r="O294" s="680"/>
      <c r="P294" s="680"/>
      <c r="Q294" s="680"/>
      <c r="R294" s="680"/>
      <c r="S294" s="680"/>
      <c r="T294" s="680"/>
      <c r="U294" s="680"/>
      <c r="V294" s="680"/>
      <c r="W294" s="680"/>
      <c r="X294" s="680"/>
      <c r="Y294" s="680"/>
      <c r="Z294" s="680"/>
      <c r="AA294" s="680"/>
      <c r="AB294" s="680"/>
      <c r="AC294" s="680"/>
      <c r="AD294" s="680"/>
      <c r="AE294" s="680"/>
      <c r="AF294" s="680"/>
      <c r="AG294" s="680"/>
      <c r="AH294" s="680"/>
      <c r="AI294" s="680"/>
      <c r="AJ294" s="680"/>
      <c r="AK294" s="680"/>
      <c r="AL294" s="680"/>
      <c r="AM294" s="680"/>
      <c r="AN294" s="680"/>
      <c r="AO294" s="680"/>
      <c r="AP294" s="680"/>
      <c r="AQ294" s="680"/>
      <c r="AR294" s="680"/>
      <c r="AS294" s="680"/>
      <c r="AT294" s="680"/>
      <c r="AU294" s="680"/>
      <c r="AV294" s="680"/>
      <c r="AW294" s="680"/>
      <c r="AX294" s="680"/>
      <c r="AY294" s="680"/>
      <c r="AZ294" s="680"/>
      <c r="BA294" s="680"/>
      <c r="BB294" s="680"/>
      <c r="BC294" s="680"/>
      <c r="BD294" s="680"/>
      <c r="BE294" s="680"/>
      <c r="BF294" s="680"/>
      <c r="BG294" s="680"/>
      <c r="BH294" s="680"/>
      <c r="BI294" s="680"/>
      <c r="BJ294" s="681"/>
    </row>
    <row r="295" spans="2:62">
      <c r="B295" s="675"/>
      <c r="C295" s="676" t="s">
        <v>922</v>
      </c>
      <c r="D295" s="677" t="s">
        <v>923</v>
      </c>
      <c r="E295" s="740">
        <f t="shared" ref="E295:E296" si="182">T295</f>
        <v>0</v>
      </c>
      <c r="F295" s="741"/>
      <c r="G295" s="680">
        <f t="shared" ref="G295:G358" si="183">E295+F295</f>
        <v>0</v>
      </c>
      <c r="H295" s="679"/>
      <c r="I295" s="679"/>
      <c r="J295" s="679"/>
      <c r="K295" s="679"/>
      <c r="L295" s="679"/>
      <c r="M295" s="679"/>
      <c r="N295" s="679"/>
      <c r="O295" s="679"/>
      <c r="P295" s="679"/>
      <c r="Q295" s="679"/>
      <c r="R295" s="679"/>
      <c r="S295" s="679"/>
      <c r="T295" s="673">
        <f t="shared" ref="T295:T358" si="184">SUM(H295:S295)</f>
        <v>0</v>
      </c>
      <c r="U295" s="679"/>
      <c r="V295" s="679"/>
      <c r="W295" s="679"/>
      <c r="X295" s="680">
        <f t="shared" ref="X295:X358" si="185">(T295+U295)-V295+W295</f>
        <v>0</v>
      </c>
      <c r="Y295" s="679"/>
      <c r="Z295" s="679"/>
      <c r="AA295" s="679"/>
      <c r="AB295" s="680">
        <f t="shared" ref="AB295:AB358" si="186">SUM(Y295:AA295)</f>
        <v>0</v>
      </c>
      <c r="AC295" s="679"/>
      <c r="AD295" s="679"/>
      <c r="AE295" s="679"/>
      <c r="AF295" s="680">
        <f t="shared" ref="AF295:AF358" si="187">SUM(AC295:AE295)</f>
        <v>0</v>
      </c>
      <c r="AG295" s="679"/>
      <c r="AH295" s="679"/>
      <c r="AI295" s="679"/>
      <c r="AJ295" s="680">
        <f t="shared" ref="AJ295:AJ358" si="188">SUM(AG295:AI295)</f>
        <v>0</v>
      </c>
      <c r="AK295" s="679"/>
      <c r="AL295" s="679"/>
      <c r="AM295" s="679"/>
      <c r="AN295" s="680">
        <f t="shared" ref="AN295:AN358" si="189">SUM(AK295:AM295)</f>
        <v>0</v>
      </c>
      <c r="AO295" s="680">
        <f t="shared" ref="AO295:AO358" si="190">AB295+AF295+AJ295+AN295</f>
        <v>0</v>
      </c>
      <c r="AP295" s="679"/>
      <c r="AQ295" s="679"/>
      <c r="AR295" s="679"/>
      <c r="AS295" s="680">
        <f t="shared" ref="AS295:AS358" si="191">SUM(AP295:AR295)</f>
        <v>0</v>
      </c>
      <c r="AT295" s="679"/>
      <c r="AU295" s="679"/>
      <c r="AV295" s="679"/>
      <c r="AW295" s="680">
        <f t="shared" ref="AW295:AW358" si="192">SUM(AT295:AV295)</f>
        <v>0</v>
      </c>
      <c r="AX295" s="679"/>
      <c r="AY295" s="679"/>
      <c r="AZ295" s="679"/>
      <c r="BA295" s="680">
        <f t="shared" ref="BA295:BA358" si="193">SUM(AX295:AZ295)</f>
        <v>0</v>
      </c>
      <c r="BB295" s="679"/>
      <c r="BC295" s="679"/>
      <c r="BD295" s="679"/>
      <c r="BE295" s="680">
        <f t="shared" ref="BE295:BE358" si="194">SUM(BB295:BD295)</f>
        <v>0</v>
      </c>
      <c r="BF295" s="680">
        <f t="shared" ref="BF295:BF358" si="195">AS295+AW295+BA295+BE295</f>
        <v>0</v>
      </c>
      <c r="BG295" s="680">
        <f t="shared" ref="BG295:BG358" si="196">G295-X295</f>
        <v>0</v>
      </c>
      <c r="BH295" s="680">
        <f t="shared" ref="BH295:BH358" si="197">X295-AO295</f>
        <v>0</v>
      </c>
      <c r="BI295" s="680">
        <f t="shared" ref="BI295:BI358" si="198">AO295-BF295</f>
        <v>0</v>
      </c>
      <c r="BJ295" s="681"/>
    </row>
    <row r="296" spans="2:62">
      <c r="B296" s="675"/>
      <c r="C296" s="676" t="s">
        <v>924</v>
      </c>
      <c r="D296" s="677" t="s">
        <v>925</v>
      </c>
      <c r="E296" s="740">
        <f t="shared" si="182"/>
        <v>0</v>
      </c>
      <c r="F296" s="741"/>
      <c r="G296" s="680">
        <f t="shared" si="183"/>
        <v>0</v>
      </c>
      <c r="H296" s="679"/>
      <c r="I296" s="679"/>
      <c r="J296" s="679"/>
      <c r="K296" s="679"/>
      <c r="L296" s="679"/>
      <c r="M296" s="679"/>
      <c r="N296" s="679"/>
      <c r="O296" s="679"/>
      <c r="P296" s="679"/>
      <c r="Q296" s="679"/>
      <c r="R296" s="679"/>
      <c r="S296" s="679"/>
      <c r="T296" s="673">
        <f t="shared" si="184"/>
        <v>0</v>
      </c>
      <c r="U296" s="679"/>
      <c r="V296" s="679"/>
      <c r="W296" s="679"/>
      <c r="X296" s="680">
        <f t="shared" si="185"/>
        <v>0</v>
      </c>
      <c r="Y296" s="679"/>
      <c r="Z296" s="679"/>
      <c r="AA296" s="679"/>
      <c r="AB296" s="680">
        <f t="shared" si="186"/>
        <v>0</v>
      </c>
      <c r="AC296" s="679"/>
      <c r="AD296" s="679"/>
      <c r="AE296" s="679"/>
      <c r="AF296" s="680">
        <f t="shared" si="187"/>
        <v>0</v>
      </c>
      <c r="AG296" s="679"/>
      <c r="AH296" s="679"/>
      <c r="AI296" s="679"/>
      <c r="AJ296" s="680">
        <f t="shared" si="188"/>
        <v>0</v>
      </c>
      <c r="AK296" s="679"/>
      <c r="AL296" s="679"/>
      <c r="AM296" s="679"/>
      <c r="AN296" s="680">
        <f t="shared" si="189"/>
        <v>0</v>
      </c>
      <c r="AO296" s="680">
        <f t="shared" si="190"/>
        <v>0</v>
      </c>
      <c r="AP296" s="679"/>
      <c r="AQ296" s="679"/>
      <c r="AR296" s="679"/>
      <c r="AS296" s="680">
        <f t="shared" si="191"/>
        <v>0</v>
      </c>
      <c r="AT296" s="679"/>
      <c r="AU296" s="679"/>
      <c r="AV296" s="679"/>
      <c r="AW296" s="680">
        <f t="shared" si="192"/>
        <v>0</v>
      </c>
      <c r="AX296" s="679"/>
      <c r="AY296" s="679"/>
      <c r="AZ296" s="679"/>
      <c r="BA296" s="680">
        <f t="shared" si="193"/>
        <v>0</v>
      </c>
      <c r="BB296" s="679"/>
      <c r="BC296" s="679"/>
      <c r="BD296" s="679"/>
      <c r="BE296" s="680">
        <f t="shared" si="194"/>
        <v>0</v>
      </c>
      <c r="BF296" s="680">
        <f t="shared" si="195"/>
        <v>0</v>
      </c>
      <c r="BG296" s="680">
        <f t="shared" si="196"/>
        <v>0</v>
      </c>
      <c r="BH296" s="680">
        <f t="shared" si="197"/>
        <v>0</v>
      </c>
      <c r="BI296" s="680">
        <f t="shared" si="198"/>
        <v>0</v>
      </c>
      <c r="BJ296" s="681"/>
    </row>
    <row r="297" spans="2:62">
      <c r="B297" s="685" t="s">
        <v>926</v>
      </c>
      <c r="C297" s="676"/>
      <c r="D297" s="677"/>
      <c r="E297" s="738"/>
      <c r="F297" s="739"/>
      <c r="G297" s="680"/>
      <c r="H297" s="680"/>
      <c r="I297" s="680"/>
      <c r="J297" s="680"/>
      <c r="K297" s="680"/>
      <c r="L297" s="680"/>
      <c r="M297" s="680"/>
      <c r="N297" s="680"/>
      <c r="O297" s="680"/>
      <c r="P297" s="680"/>
      <c r="Q297" s="680"/>
      <c r="R297" s="680"/>
      <c r="S297" s="680"/>
      <c r="T297" s="673"/>
      <c r="U297" s="680"/>
      <c r="V297" s="680"/>
      <c r="W297" s="680"/>
      <c r="X297" s="680"/>
      <c r="Y297" s="680"/>
      <c r="Z297" s="680"/>
      <c r="AA297" s="680"/>
      <c r="AB297" s="680"/>
      <c r="AC297" s="680"/>
      <c r="AD297" s="680"/>
      <c r="AE297" s="680"/>
      <c r="AF297" s="680"/>
      <c r="AG297" s="680"/>
      <c r="AH297" s="680"/>
      <c r="AI297" s="680"/>
      <c r="AJ297" s="680"/>
      <c r="AK297" s="680"/>
      <c r="AL297" s="680"/>
      <c r="AM297" s="680"/>
      <c r="AN297" s="680"/>
      <c r="AO297" s="680"/>
      <c r="AP297" s="680"/>
      <c r="AQ297" s="680"/>
      <c r="AR297" s="680"/>
      <c r="AS297" s="680"/>
      <c r="AT297" s="680"/>
      <c r="AU297" s="680"/>
      <c r="AV297" s="680"/>
      <c r="AW297" s="680"/>
      <c r="AX297" s="680"/>
      <c r="AY297" s="680"/>
      <c r="AZ297" s="680"/>
      <c r="BA297" s="680"/>
      <c r="BB297" s="680"/>
      <c r="BC297" s="680"/>
      <c r="BD297" s="680"/>
      <c r="BE297" s="680"/>
      <c r="BF297" s="680"/>
      <c r="BG297" s="680"/>
      <c r="BH297" s="680"/>
      <c r="BI297" s="680"/>
      <c r="BJ297" s="681"/>
    </row>
    <row r="298" spans="2:62">
      <c r="B298" s="675"/>
      <c r="C298" s="676" t="s">
        <v>218</v>
      </c>
      <c r="D298" s="677" t="s">
        <v>927</v>
      </c>
      <c r="E298" s="740">
        <f>T298</f>
        <v>2382800</v>
      </c>
      <c r="F298" s="741"/>
      <c r="G298" s="680">
        <f t="shared" si="183"/>
        <v>2382800</v>
      </c>
      <c r="H298" s="679"/>
      <c r="I298" s="679">
        <v>450000</v>
      </c>
      <c r="J298" s="679">
        <v>700000</v>
      </c>
      <c r="K298" s="679"/>
      <c r="L298" s="679">
        <v>1232800</v>
      </c>
      <c r="M298" s="679"/>
      <c r="N298" s="679"/>
      <c r="O298" s="679"/>
      <c r="P298" s="679"/>
      <c r="Q298" s="679"/>
      <c r="R298" s="679"/>
      <c r="S298" s="679"/>
      <c r="T298" s="673">
        <f t="shared" si="184"/>
        <v>2382800</v>
      </c>
      <c r="U298" s="679"/>
      <c r="V298" s="679"/>
      <c r="W298" s="679"/>
      <c r="X298" s="680">
        <f t="shared" si="185"/>
        <v>2382800</v>
      </c>
      <c r="Y298" s="679"/>
      <c r="Z298" s="679"/>
      <c r="AA298" s="679">
        <v>337318</v>
      </c>
      <c r="AB298" s="680">
        <f t="shared" si="186"/>
        <v>337318</v>
      </c>
      <c r="AC298" s="679">
        <v>41842.559999999998</v>
      </c>
      <c r="AD298" s="679">
        <v>356179.09</v>
      </c>
      <c r="AE298" s="679">
        <v>1643268.71</v>
      </c>
      <c r="AF298" s="680">
        <f t="shared" si="187"/>
        <v>2041290.3599999999</v>
      </c>
      <c r="AG298" s="679">
        <v>4191.6400000000003</v>
      </c>
      <c r="AH298" s="679"/>
      <c r="AI298" s="679"/>
      <c r="AJ298" s="680">
        <f t="shared" si="188"/>
        <v>4191.6400000000003</v>
      </c>
      <c r="AK298" s="679"/>
      <c r="AL298" s="679"/>
      <c r="AM298" s="679"/>
      <c r="AN298" s="680">
        <f t="shared" si="189"/>
        <v>0</v>
      </c>
      <c r="AO298" s="680">
        <f t="shared" si="190"/>
        <v>2382800</v>
      </c>
      <c r="AP298" s="679"/>
      <c r="AQ298" s="679"/>
      <c r="AR298" s="679">
        <v>337318</v>
      </c>
      <c r="AS298" s="680">
        <f t="shared" si="191"/>
        <v>337318</v>
      </c>
      <c r="AT298" s="679">
        <v>19529.560000000001</v>
      </c>
      <c r="AU298" s="679">
        <v>298063.09000000003</v>
      </c>
      <c r="AV298" s="679">
        <v>1719687.71</v>
      </c>
      <c r="AW298" s="680">
        <f t="shared" si="192"/>
        <v>2037280.3599999999</v>
      </c>
      <c r="AX298" s="679">
        <v>8191.6400000001304</v>
      </c>
      <c r="AY298" s="679"/>
      <c r="AZ298" s="679"/>
      <c r="BA298" s="680">
        <f t="shared" si="193"/>
        <v>8191.6400000001304</v>
      </c>
      <c r="BB298" s="679"/>
      <c r="BC298" s="679"/>
      <c r="BD298" s="679"/>
      <c r="BE298" s="680">
        <f t="shared" si="194"/>
        <v>0</v>
      </c>
      <c r="BF298" s="680">
        <f t="shared" si="195"/>
        <v>2382790</v>
      </c>
      <c r="BG298" s="680">
        <f t="shared" si="196"/>
        <v>0</v>
      </c>
      <c r="BH298" s="680">
        <f t="shared" si="197"/>
        <v>0</v>
      </c>
      <c r="BI298" s="680">
        <f t="shared" si="198"/>
        <v>10</v>
      </c>
      <c r="BJ298" s="681"/>
    </row>
    <row r="299" spans="2:62">
      <c r="B299" s="675"/>
      <c r="C299" s="676" t="s">
        <v>220</v>
      </c>
      <c r="D299" s="677" t="s">
        <v>928</v>
      </c>
      <c r="E299" s="740">
        <f t="shared" ref="E299" si="199">T299</f>
        <v>0</v>
      </c>
      <c r="F299" s="741"/>
      <c r="G299" s="680">
        <f t="shared" si="183"/>
        <v>0</v>
      </c>
      <c r="H299" s="679"/>
      <c r="I299" s="679"/>
      <c r="J299" s="679"/>
      <c r="K299" s="679"/>
      <c r="L299" s="679"/>
      <c r="M299" s="679"/>
      <c r="N299" s="679"/>
      <c r="O299" s="679"/>
      <c r="P299" s="679"/>
      <c r="Q299" s="679"/>
      <c r="R299" s="679"/>
      <c r="S299" s="679"/>
      <c r="T299" s="673">
        <f t="shared" si="184"/>
        <v>0</v>
      </c>
      <c r="U299" s="679"/>
      <c r="V299" s="679"/>
      <c r="W299" s="679"/>
      <c r="X299" s="680">
        <f t="shared" si="185"/>
        <v>0</v>
      </c>
      <c r="Y299" s="679"/>
      <c r="Z299" s="679"/>
      <c r="AA299" s="679"/>
      <c r="AB299" s="680">
        <f t="shared" si="186"/>
        <v>0</v>
      </c>
      <c r="AC299" s="679"/>
      <c r="AD299" s="679"/>
      <c r="AE299" s="679"/>
      <c r="AF299" s="680">
        <f t="shared" si="187"/>
        <v>0</v>
      </c>
      <c r="AG299" s="679"/>
      <c r="AH299" s="679"/>
      <c r="AI299" s="679"/>
      <c r="AJ299" s="680">
        <f t="shared" si="188"/>
        <v>0</v>
      </c>
      <c r="AK299" s="679"/>
      <c r="AL299" s="679"/>
      <c r="AM299" s="679"/>
      <c r="AN299" s="680">
        <f t="shared" si="189"/>
        <v>0</v>
      </c>
      <c r="AO299" s="680">
        <f t="shared" si="190"/>
        <v>0</v>
      </c>
      <c r="AP299" s="679"/>
      <c r="AQ299" s="679"/>
      <c r="AR299" s="679"/>
      <c r="AS299" s="680">
        <f t="shared" si="191"/>
        <v>0</v>
      </c>
      <c r="AT299" s="679"/>
      <c r="AU299" s="679"/>
      <c r="AV299" s="679"/>
      <c r="AW299" s="680">
        <f t="shared" si="192"/>
        <v>0</v>
      </c>
      <c r="AX299" s="679"/>
      <c r="AY299" s="679"/>
      <c r="AZ299" s="679"/>
      <c r="BA299" s="680">
        <f t="shared" si="193"/>
        <v>0</v>
      </c>
      <c r="BB299" s="679"/>
      <c r="BC299" s="679"/>
      <c r="BD299" s="679"/>
      <c r="BE299" s="680">
        <f t="shared" si="194"/>
        <v>0</v>
      </c>
      <c r="BF299" s="680">
        <f t="shared" si="195"/>
        <v>0</v>
      </c>
      <c r="BG299" s="680">
        <f t="shared" si="196"/>
        <v>0</v>
      </c>
      <c r="BH299" s="680">
        <f t="shared" si="197"/>
        <v>0</v>
      </c>
      <c r="BI299" s="680">
        <f t="shared" si="198"/>
        <v>0</v>
      </c>
      <c r="BJ299" s="681"/>
    </row>
    <row r="300" spans="2:62">
      <c r="B300" s="685" t="s">
        <v>929</v>
      </c>
      <c r="C300" s="676"/>
      <c r="D300" s="677"/>
      <c r="E300" s="738"/>
      <c r="F300" s="739"/>
      <c r="G300" s="680"/>
      <c r="H300" s="680"/>
      <c r="I300" s="680"/>
      <c r="J300" s="680"/>
      <c r="K300" s="680"/>
      <c r="L300" s="680"/>
      <c r="M300" s="680"/>
      <c r="N300" s="680"/>
      <c r="O300" s="680"/>
      <c r="P300" s="680"/>
      <c r="Q300" s="680"/>
      <c r="R300" s="680"/>
      <c r="S300" s="680"/>
      <c r="T300" s="673"/>
      <c r="U300" s="680"/>
      <c r="V300" s="680"/>
      <c r="W300" s="680"/>
      <c r="X300" s="680"/>
      <c r="Y300" s="680"/>
      <c r="Z300" s="680"/>
      <c r="AA300" s="680"/>
      <c r="AB300" s="680"/>
      <c r="AC300" s="680"/>
      <c r="AD300" s="680"/>
      <c r="AE300" s="680"/>
      <c r="AF300" s="680"/>
      <c r="AG300" s="680"/>
      <c r="AH300" s="680"/>
      <c r="AI300" s="680"/>
      <c r="AJ300" s="680"/>
      <c r="AK300" s="680"/>
      <c r="AL300" s="680"/>
      <c r="AM300" s="680"/>
      <c r="AN300" s="680"/>
      <c r="AO300" s="680"/>
      <c r="AP300" s="680"/>
      <c r="AQ300" s="680"/>
      <c r="AR300" s="680"/>
      <c r="AS300" s="680"/>
      <c r="AT300" s="680"/>
      <c r="AU300" s="680"/>
      <c r="AV300" s="680"/>
      <c r="AW300" s="680"/>
      <c r="AX300" s="680"/>
      <c r="AY300" s="680"/>
      <c r="AZ300" s="680"/>
      <c r="BA300" s="680"/>
      <c r="BB300" s="680"/>
      <c r="BC300" s="680"/>
      <c r="BD300" s="680"/>
      <c r="BE300" s="680"/>
      <c r="BF300" s="680"/>
      <c r="BG300" s="680"/>
      <c r="BH300" s="680"/>
      <c r="BI300" s="680"/>
      <c r="BJ300" s="681"/>
    </row>
    <row r="301" spans="2:62">
      <c r="B301" s="675"/>
      <c r="C301" s="676" t="s">
        <v>930</v>
      </c>
      <c r="D301" s="677" t="s">
        <v>931</v>
      </c>
      <c r="E301" s="740">
        <f t="shared" ref="E301:E304" si="200">T301</f>
        <v>0</v>
      </c>
      <c r="F301" s="741"/>
      <c r="G301" s="680">
        <f t="shared" si="183"/>
        <v>0</v>
      </c>
      <c r="H301" s="679"/>
      <c r="I301" s="679"/>
      <c r="J301" s="679"/>
      <c r="K301" s="679"/>
      <c r="L301" s="679"/>
      <c r="M301" s="679"/>
      <c r="N301" s="679"/>
      <c r="O301" s="679"/>
      <c r="P301" s="679"/>
      <c r="Q301" s="679"/>
      <c r="R301" s="679"/>
      <c r="S301" s="679"/>
      <c r="T301" s="673">
        <f t="shared" si="184"/>
        <v>0</v>
      </c>
      <c r="U301" s="679"/>
      <c r="V301" s="679"/>
      <c r="W301" s="679"/>
      <c r="X301" s="680">
        <f t="shared" si="185"/>
        <v>0</v>
      </c>
      <c r="Y301" s="679"/>
      <c r="Z301" s="679"/>
      <c r="AA301" s="679"/>
      <c r="AB301" s="680">
        <f t="shared" si="186"/>
        <v>0</v>
      </c>
      <c r="AC301" s="679"/>
      <c r="AD301" s="679"/>
      <c r="AE301" s="679"/>
      <c r="AF301" s="680">
        <f t="shared" si="187"/>
        <v>0</v>
      </c>
      <c r="AG301" s="679"/>
      <c r="AH301" s="679"/>
      <c r="AI301" s="679"/>
      <c r="AJ301" s="680">
        <f t="shared" si="188"/>
        <v>0</v>
      </c>
      <c r="AK301" s="679"/>
      <c r="AL301" s="679"/>
      <c r="AM301" s="679"/>
      <c r="AN301" s="680">
        <f t="shared" si="189"/>
        <v>0</v>
      </c>
      <c r="AO301" s="680">
        <f t="shared" si="190"/>
        <v>0</v>
      </c>
      <c r="AP301" s="679"/>
      <c r="AQ301" s="679"/>
      <c r="AR301" s="679"/>
      <c r="AS301" s="680">
        <f t="shared" si="191"/>
        <v>0</v>
      </c>
      <c r="AT301" s="679"/>
      <c r="AU301" s="679"/>
      <c r="AV301" s="679"/>
      <c r="AW301" s="680">
        <f t="shared" si="192"/>
        <v>0</v>
      </c>
      <c r="AX301" s="679"/>
      <c r="AY301" s="679"/>
      <c r="AZ301" s="679"/>
      <c r="BA301" s="680">
        <f t="shared" si="193"/>
        <v>0</v>
      </c>
      <c r="BB301" s="679"/>
      <c r="BC301" s="679"/>
      <c r="BD301" s="679"/>
      <c r="BE301" s="680">
        <f t="shared" si="194"/>
        <v>0</v>
      </c>
      <c r="BF301" s="680">
        <f t="shared" si="195"/>
        <v>0</v>
      </c>
      <c r="BG301" s="680">
        <f t="shared" si="196"/>
        <v>0</v>
      </c>
      <c r="BH301" s="680">
        <f t="shared" si="197"/>
        <v>0</v>
      </c>
      <c r="BI301" s="680">
        <f t="shared" si="198"/>
        <v>0</v>
      </c>
      <c r="BJ301" s="681"/>
    </row>
    <row r="302" spans="2:62">
      <c r="B302" s="675"/>
      <c r="C302" s="676" t="s">
        <v>226</v>
      </c>
      <c r="D302" s="677" t="s">
        <v>932</v>
      </c>
      <c r="E302" s="740">
        <f t="shared" si="200"/>
        <v>0</v>
      </c>
      <c r="F302" s="741"/>
      <c r="G302" s="680">
        <f t="shared" si="183"/>
        <v>0</v>
      </c>
      <c r="H302" s="679"/>
      <c r="I302" s="679"/>
      <c r="J302" s="679"/>
      <c r="K302" s="679"/>
      <c r="L302" s="679"/>
      <c r="M302" s="679"/>
      <c r="N302" s="679"/>
      <c r="O302" s="679"/>
      <c r="P302" s="679"/>
      <c r="Q302" s="679"/>
      <c r="R302" s="679"/>
      <c r="S302" s="679"/>
      <c r="T302" s="673">
        <f t="shared" si="184"/>
        <v>0</v>
      </c>
      <c r="U302" s="679"/>
      <c r="V302" s="679"/>
      <c r="W302" s="679"/>
      <c r="X302" s="680">
        <f t="shared" si="185"/>
        <v>0</v>
      </c>
      <c r="Y302" s="679"/>
      <c r="Z302" s="679"/>
      <c r="AA302" s="679"/>
      <c r="AB302" s="680">
        <f t="shared" si="186"/>
        <v>0</v>
      </c>
      <c r="AC302" s="679"/>
      <c r="AD302" s="679"/>
      <c r="AE302" s="679"/>
      <c r="AF302" s="680">
        <f t="shared" si="187"/>
        <v>0</v>
      </c>
      <c r="AG302" s="679"/>
      <c r="AH302" s="679"/>
      <c r="AI302" s="679"/>
      <c r="AJ302" s="680">
        <f t="shared" si="188"/>
        <v>0</v>
      </c>
      <c r="AK302" s="679"/>
      <c r="AL302" s="679"/>
      <c r="AM302" s="679"/>
      <c r="AN302" s="680">
        <f t="shared" si="189"/>
        <v>0</v>
      </c>
      <c r="AO302" s="680">
        <f t="shared" si="190"/>
        <v>0</v>
      </c>
      <c r="AP302" s="679"/>
      <c r="AQ302" s="679"/>
      <c r="AR302" s="679"/>
      <c r="AS302" s="680">
        <f t="shared" si="191"/>
        <v>0</v>
      </c>
      <c r="AT302" s="679"/>
      <c r="AU302" s="679"/>
      <c r="AV302" s="679"/>
      <c r="AW302" s="680">
        <f t="shared" si="192"/>
        <v>0</v>
      </c>
      <c r="AX302" s="679"/>
      <c r="AY302" s="679"/>
      <c r="AZ302" s="679"/>
      <c r="BA302" s="680">
        <f t="shared" si="193"/>
        <v>0</v>
      </c>
      <c r="BB302" s="679"/>
      <c r="BC302" s="679"/>
      <c r="BD302" s="679"/>
      <c r="BE302" s="680">
        <f t="shared" si="194"/>
        <v>0</v>
      </c>
      <c r="BF302" s="680">
        <f t="shared" si="195"/>
        <v>0</v>
      </c>
      <c r="BG302" s="680">
        <f t="shared" si="196"/>
        <v>0</v>
      </c>
      <c r="BH302" s="680">
        <f t="shared" si="197"/>
        <v>0</v>
      </c>
      <c r="BI302" s="680">
        <f t="shared" si="198"/>
        <v>0</v>
      </c>
      <c r="BJ302" s="681"/>
    </row>
    <row r="303" spans="2:62">
      <c r="B303" s="675"/>
      <c r="C303" s="676" t="s">
        <v>240</v>
      </c>
      <c r="D303" s="677" t="s">
        <v>933</v>
      </c>
      <c r="E303" s="740">
        <f t="shared" si="200"/>
        <v>6000</v>
      </c>
      <c r="F303" s="741"/>
      <c r="G303" s="680">
        <f t="shared" si="183"/>
        <v>6000</v>
      </c>
      <c r="H303" s="679"/>
      <c r="I303" s="679"/>
      <c r="J303" s="679"/>
      <c r="K303" s="679"/>
      <c r="L303" s="679">
        <v>6000</v>
      </c>
      <c r="M303" s="679"/>
      <c r="N303" s="679"/>
      <c r="O303" s="679"/>
      <c r="P303" s="679"/>
      <c r="Q303" s="679"/>
      <c r="R303" s="679"/>
      <c r="S303" s="679"/>
      <c r="T303" s="673">
        <f t="shared" si="184"/>
        <v>6000</v>
      </c>
      <c r="U303" s="679"/>
      <c r="V303" s="679"/>
      <c r="W303" s="679"/>
      <c r="X303" s="680">
        <f t="shared" si="185"/>
        <v>6000</v>
      </c>
      <c r="Y303" s="679"/>
      <c r="Z303" s="679"/>
      <c r="AA303" s="679"/>
      <c r="AB303" s="680">
        <f t="shared" si="186"/>
        <v>0</v>
      </c>
      <c r="AC303" s="679"/>
      <c r="AD303" s="679"/>
      <c r="AE303" s="679"/>
      <c r="AF303" s="680">
        <f t="shared" si="187"/>
        <v>0</v>
      </c>
      <c r="AG303" s="679"/>
      <c r="AH303" s="679"/>
      <c r="AI303" s="679"/>
      <c r="AJ303" s="680">
        <f t="shared" si="188"/>
        <v>0</v>
      </c>
      <c r="AK303" s="679"/>
      <c r="AL303" s="679"/>
      <c r="AM303" s="679"/>
      <c r="AN303" s="680">
        <f t="shared" si="189"/>
        <v>0</v>
      </c>
      <c r="AO303" s="680">
        <f t="shared" si="190"/>
        <v>0</v>
      </c>
      <c r="AP303" s="679"/>
      <c r="AQ303" s="679"/>
      <c r="AR303" s="679"/>
      <c r="AS303" s="680">
        <f t="shared" si="191"/>
        <v>0</v>
      </c>
      <c r="AT303" s="679"/>
      <c r="AU303" s="679"/>
      <c r="AV303" s="679"/>
      <c r="AW303" s="680">
        <f t="shared" si="192"/>
        <v>0</v>
      </c>
      <c r="AX303" s="679"/>
      <c r="AY303" s="679"/>
      <c r="AZ303" s="679"/>
      <c r="BA303" s="680">
        <f t="shared" si="193"/>
        <v>0</v>
      </c>
      <c r="BB303" s="679"/>
      <c r="BC303" s="679"/>
      <c r="BD303" s="679"/>
      <c r="BE303" s="680">
        <f t="shared" si="194"/>
        <v>0</v>
      </c>
      <c r="BF303" s="680">
        <f t="shared" si="195"/>
        <v>0</v>
      </c>
      <c r="BG303" s="680">
        <f t="shared" si="196"/>
        <v>0</v>
      </c>
      <c r="BH303" s="680">
        <f t="shared" si="197"/>
        <v>6000</v>
      </c>
      <c r="BI303" s="680">
        <f t="shared" si="198"/>
        <v>0</v>
      </c>
      <c r="BJ303" s="681"/>
    </row>
    <row r="304" spans="2:62">
      <c r="B304" s="675"/>
      <c r="C304" s="676" t="s">
        <v>242</v>
      </c>
      <c r="D304" s="677" t="s">
        <v>934</v>
      </c>
      <c r="E304" s="678">
        <f t="shared" si="200"/>
        <v>0</v>
      </c>
      <c r="F304" s="679"/>
      <c r="G304" s="680">
        <f t="shared" si="183"/>
        <v>0</v>
      </c>
      <c r="H304" s="679"/>
      <c r="I304" s="679"/>
      <c r="J304" s="679"/>
      <c r="K304" s="679"/>
      <c r="L304" s="679"/>
      <c r="M304" s="679"/>
      <c r="N304" s="679"/>
      <c r="O304" s="679"/>
      <c r="P304" s="679"/>
      <c r="Q304" s="679"/>
      <c r="R304" s="679"/>
      <c r="S304" s="679"/>
      <c r="T304" s="673">
        <f t="shared" si="184"/>
        <v>0</v>
      </c>
      <c r="U304" s="679"/>
      <c r="V304" s="679"/>
      <c r="W304" s="679"/>
      <c r="X304" s="680">
        <f t="shared" si="185"/>
        <v>0</v>
      </c>
      <c r="Y304" s="679"/>
      <c r="Z304" s="679"/>
      <c r="AA304" s="679"/>
      <c r="AB304" s="680">
        <f t="shared" si="186"/>
        <v>0</v>
      </c>
      <c r="AC304" s="679"/>
      <c r="AD304" s="679"/>
      <c r="AE304" s="679"/>
      <c r="AF304" s="680">
        <f t="shared" si="187"/>
        <v>0</v>
      </c>
      <c r="AG304" s="679"/>
      <c r="AH304" s="679"/>
      <c r="AI304" s="679"/>
      <c r="AJ304" s="680">
        <f t="shared" si="188"/>
        <v>0</v>
      </c>
      <c r="AK304" s="679"/>
      <c r="AL304" s="679"/>
      <c r="AM304" s="679"/>
      <c r="AN304" s="680">
        <f t="shared" si="189"/>
        <v>0</v>
      </c>
      <c r="AO304" s="680">
        <f t="shared" si="190"/>
        <v>0</v>
      </c>
      <c r="AP304" s="679"/>
      <c r="AQ304" s="679"/>
      <c r="AR304" s="679"/>
      <c r="AS304" s="680">
        <f t="shared" si="191"/>
        <v>0</v>
      </c>
      <c r="AT304" s="679"/>
      <c r="AU304" s="679"/>
      <c r="AV304" s="679"/>
      <c r="AW304" s="680">
        <f t="shared" si="192"/>
        <v>0</v>
      </c>
      <c r="AX304" s="679"/>
      <c r="AY304" s="679"/>
      <c r="AZ304" s="679"/>
      <c r="BA304" s="680">
        <f t="shared" si="193"/>
        <v>0</v>
      </c>
      <c r="BB304" s="679"/>
      <c r="BC304" s="679"/>
      <c r="BD304" s="679"/>
      <c r="BE304" s="680">
        <f t="shared" si="194"/>
        <v>0</v>
      </c>
      <c r="BF304" s="680">
        <f t="shared" si="195"/>
        <v>0</v>
      </c>
      <c r="BG304" s="680">
        <f t="shared" si="196"/>
        <v>0</v>
      </c>
      <c r="BH304" s="680">
        <f t="shared" si="197"/>
        <v>0</v>
      </c>
      <c r="BI304" s="680">
        <f t="shared" si="198"/>
        <v>0</v>
      </c>
      <c r="BJ304" s="681"/>
    </row>
    <row r="305" spans="2:62">
      <c r="B305" s="675" t="s">
        <v>935</v>
      </c>
      <c r="C305" s="676"/>
      <c r="D305" s="677"/>
      <c r="E305" s="678"/>
      <c r="F305" s="679"/>
      <c r="G305" s="680">
        <f t="shared" si="183"/>
        <v>0</v>
      </c>
      <c r="H305" s="679"/>
      <c r="I305" s="679"/>
      <c r="J305" s="679"/>
      <c r="K305" s="679"/>
      <c r="L305" s="679"/>
      <c r="M305" s="679"/>
      <c r="N305" s="679"/>
      <c r="O305" s="679"/>
      <c r="P305" s="679"/>
      <c r="Q305" s="679"/>
      <c r="R305" s="679"/>
      <c r="S305" s="679"/>
      <c r="T305" s="673">
        <f t="shared" si="184"/>
        <v>0</v>
      </c>
      <c r="U305" s="679"/>
      <c r="V305" s="679"/>
      <c r="W305" s="679"/>
      <c r="X305" s="680">
        <f t="shared" si="185"/>
        <v>0</v>
      </c>
      <c r="Y305" s="679"/>
      <c r="Z305" s="679"/>
      <c r="AA305" s="679"/>
      <c r="AB305" s="680">
        <f t="shared" si="186"/>
        <v>0</v>
      </c>
      <c r="AC305" s="679"/>
      <c r="AD305" s="679"/>
      <c r="AE305" s="679"/>
      <c r="AF305" s="680">
        <f t="shared" si="187"/>
        <v>0</v>
      </c>
      <c r="AG305" s="679"/>
      <c r="AH305" s="679"/>
      <c r="AI305" s="679"/>
      <c r="AJ305" s="680">
        <f t="shared" si="188"/>
        <v>0</v>
      </c>
      <c r="AK305" s="679"/>
      <c r="AL305" s="679"/>
      <c r="AM305" s="679"/>
      <c r="AN305" s="680">
        <f t="shared" si="189"/>
        <v>0</v>
      </c>
      <c r="AO305" s="680">
        <f t="shared" si="190"/>
        <v>0</v>
      </c>
      <c r="AP305" s="679"/>
      <c r="AQ305" s="679"/>
      <c r="AR305" s="679"/>
      <c r="AS305" s="680">
        <f t="shared" si="191"/>
        <v>0</v>
      </c>
      <c r="AT305" s="679"/>
      <c r="AU305" s="679"/>
      <c r="AV305" s="679"/>
      <c r="AW305" s="680">
        <f t="shared" si="192"/>
        <v>0</v>
      </c>
      <c r="AX305" s="679"/>
      <c r="AY305" s="679"/>
      <c r="AZ305" s="679"/>
      <c r="BA305" s="680">
        <f t="shared" si="193"/>
        <v>0</v>
      </c>
      <c r="BB305" s="679"/>
      <c r="BC305" s="679"/>
      <c r="BD305" s="679"/>
      <c r="BE305" s="680">
        <f t="shared" si="194"/>
        <v>0</v>
      </c>
      <c r="BF305" s="680">
        <f t="shared" si="195"/>
        <v>0</v>
      </c>
      <c r="BG305" s="680">
        <f t="shared" si="196"/>
        <v>0</v>
      </c>
      <c r="BH305" s="680">
        <f t="shared" si="197"/>
        <v>0</v>
      </c>
      <c r="BI305" s="680">
        <f t="shared" si="198"/>
        <v>0</v>
      </c>
      <c r="BJ305" s="681"/>
    </row>
    <row r="306" spans="2:62">
      <c r="B306" s="675"/>
      <c r="C306" s="676" t="s">
        <v>248</v>
      </c>
      <c r="D306" s="677" t="s">
        <v>936</v>
      </c>
      <c r="E306" s="678">
        <f t="shared" ref="E306" si="201">T306</f>
        <v>0</v>
      </c>
      <c r="F306" s="679"/>
      <c r="G306" s="680">
        <f t="shared" si="183"/>
        <v>0</v>
      </c>
      <c r="H306" s="679"/>
      <c r="I306" s="679"/>
      <c r="J306" s="679"/>
      <c r="K306" s="679"/>
      <c r="L306" s="679"/>
      <c r="M306" s="679"/>
      <c r="N306" s="679"/>
      <c r="O306" s="679"/>
      <c r="P306" s="679"/>
      <c r="Q306" s="679"/>
      <c r="R306" s="679"/>
      <c r="S306" s="679"/>
      <c r="T306" s="673">
        <f t="shared" si="184"/>
        <v>0</v>
      </c>
      <c r="U306" s="679"/>
      <c r="V306" s="679"/>
      <c r="W306" s="679"/>
      <c r="X306" s="680">
        <f t="shared" si="185"/>
        <v>0</v>
      </c>
      <c r="Y306" s="679"/>
      <c r="Z306" s="679"/>
      <c r="AA306" s="679"/>
      <c r="AB306" s="680">
        <f t="shared" si="186"/>
        <v>0</v>
      </c>
      <c r="AC306" s="679"/>
      <c r="AD306" s="679"/>
      <c r="AE306" s="679"/>
      <c r="AF306" s="680">
        <f t="shared" si="187"/>
        <v>0</v>
      </c>
      <c r="AG306" s="679"/>
      <c r="AH306" s="679"/>
      <c r="AI306" s="679"/>
      <c r="AJ306" s="680">
        <f t="shared" si="188"/>
        <v>0</v>
      </c>
      <c r="AK306" s="679"/>
      <c r="AL306" s="679"/>
      <c r="AM306" s="679"/>
      <c r="AN306" s="680">
        <f t="shared" si="189"/>
        <v>0</v>
      </c>
      <c r="AO306" s="680">
        <f t="shared" si="190"/>
        <v>0</v>
      </c>
      <c r="AP306" s="679"/>
      <c r="AQ306" s="679"/>
      <c r="AR306" s="679"/>
      <c r="AS306" s="680">
        <f t="shared" si="191"/>
        <v>0</v>
      </c>
      <c r="AT306" s="679"/>
      <c r="AU306" s="679"/>
      <c r="AV306" s="679"/>
      <c r="AW306" s="680">
        <f t="shared" si="192"/>
        <v>0</v>
      </c>
      <c r="AX306" s="679"/>
      <c r="AY306" s="679"/>
      <c r="AZ306" s="679"/>
      <c r="BA306" s="680">
        <f t="shared" si="193"/>
        <v>0</v>
      </c>
      <c r="BB306" s="679"/>
      <c r="BC306" s="679"/>
      <c r="BD306" s="679"/>
      <c r="BE306" s="680">
        <f t="shared" si="194"/>
        <v>0</v>
      </c>
      <c r="BF306" s="680">
        <f t="shared" si="195"/>
        <v>0</v>
      </c>
      <c r="BG306" s="680">
        <f t="shared" si="196"/>
        <v>0</v>
      </c>
      <c r="BH306" s="680">
        <f t="shared" si="197"/>
        <v>0</v>
      </c>
      <c r="BI306" s="680">
        <f t="shared" si="198"/>
        <v>0</v>
      </c>
      <c r="BJ306" s="681"/>
    </row>
    <row r="307" spans="2:62">
      <c r="B307" s="685" t="s">
        <v>937</v>
      </c>
      <c r="C307" s="676"/>
      <c r="D307" s="677"/>
      <c r="E307" s="740"/>
      <c r="F307" s="741"/>
      <c r="G307" s="680">
        <f t="shared" si="183"/>
        <v>0</v>
      </c>
      <c r="H307" s="679"/>
      <c r="I307" s="679"/>
      <c r="J307" s="679"/>
      <c r="K307" s="679"/>
      <c r="L307" s="679"/>
      <c r="M307" s="679"/>
      <c r="N307" s="679"/>
      <c r="O307" s="679"/>
      <c r="P307" s="679"/>
      <c r="Q307" s="679"/>
      <c r="R307" s="679"/>
      <c r="S307" s="679"/>
      <c r="T307" s="673">
        <f t="shared" si="184"/>
        <v>0</v>
      </c>
      <c r="U307" s="679"/>
      <c r="V307" s="679"/>
      <c r="W307" s="679"/>
      <c r="X307" s="680">
        <f t="shared" si="185"/>
        <v>0</v>
      </c>
      <c r="Y307" s="679"/>
      <c r="Z307" s="679"/>
      <c r="AA307" s="679"/>
      <c r="AB307" s="680">
        <f t="shared" si="186"/>
        <v>0</v>
      </c>
      <c r="AC307" s="679"/>
      <c r="AD307" s="679"/>
      <c r="AE307" s="679"/>
      <c r="AF307" s="680">
        <f t="shared" si="187"/>
        <v>0</v>
      </c>
      <c r="AG307" s="679"/>
      <c r="AH307" s="679"/>
      <c r="AI307" s="679"/>
      <c r="AJ307" s="680">
        <f t="shared" si="188"/>
        <v>0</v>
      </c>
      <c r="AK307" s="679"/>
      <c r="AL307" s="679"/>
      <c r="AM307" s="679"/>
      <c r="AN307" s="680">
        <f t="shared" si="189"/>
        <v>0</v>
      </c>
      <c r="AO307" s="680">
        <f t="shared" si="190"/>
        <v>0</v>
      </c>
      <c r="AP307" s="679"/>
      <c r="AQ307" s="679"/>
      <c r="AR307" s="679"/>
      <c r="AS307" s="680">
        <f t="shared" si="191"/>
        <v>0</v>
      </c>
      <c r="AT307" s="679"/>
      <c r="AU307" s="679"/>
      <c r="AV307" s="679"/>
      <c r="AW307" s="680">
        <f t="shared" si="192"/>
        <v>0</v>
      </c>
      <c r="AX307" s="679"/>
      <c r="AY307" s="679"/>
      <c r="AZ307" s="679"/>
      <c r="BA307" s="680">
        <f t="shared" si="193"/>
        <v>0</v>
      </c>
      <c r="BB307" s="679"/>
      <c r="BC307" s="679"/>
      <c r="BD307" s="679"/>
      <c r="BE307" s="680">
        <f t="shared" si="194"/>
        <v>0</v>
      </c>
      <c r="BF307" s="680">
        <f t="shared" si="195"/>
        <v>0</v>
      </c>
      <c r="BG307" s="680">
        <f t="shared" si="196"/>
        <v>0</v>
      </c>
      <c r="BH307" s="680">
        <f t="shared" si="197"/>
        <v>0</v>
      </c>
      <c r="BI307" s="680">
        <f t="shared" si="198"/>
        <v>0</v>
      </c>
      <c r="BJ307" s="681"/>
    </row>
    <row r="308" spans="2:62">
      <c r="B308" s="675"/>
      <c r="C308" s="676" t="s">
        <v>252</v>
      </c>
      <c r="D308" s="677" t="s">
        <v>938</v>
      </c>
      <c r="E308" s="740">
        <f t="shared" ref="E308:E309" si="202">T308</f>
        <v>0</v>
      </c>
      <c r="F308" s="741"/>
      <c r="G308" s="680">
        <f t="shared" si="183"/>
        <v>0</v>
      </c>
      <c r="H308" s="679"/>
      <c r="I308" s="679"/>
      <c r="J308" s="679"/>
      <c r="K308" s="679"/>
      <c r="L308" s="679"/>
      <c r="M308" s="679"/>
      <c r="N308" s="679"/>
      <c r="O308" s="679"/>
      <c r="P308" s="679"/>
      <c r="Q308" s="679"/>
      <c r="R308" s="679"/>
      <c r="S308" s="679"/>
      <c r="T308" s="673">
        <f t="shared" si="184"/>
        <v>0</v>
      </c>
      <c r="U308" s="679"/>
      <c r="V308" s="679"/>
      <c r="W308" s="679"/>
      <c r="X308" s="680">
        <f t="shared" si="185"/>
        <v>0</v>
      </c>
      <c r="Y308" s="679"/>
      <c r="Z308" s="679"/>
      <c r="AA308" s="679"/>
      <c r="AB308" s="680">
        <f t="shared" si="186"/>
        <v>0</v>
      </c>
      <c r="AC308" s="679"/>
      <c r="AD308" s="679"/>
      <c r="AE308" s="679"/>
      <c r="AF308" s="680">
        <f t="shared" si="187"/>
        <v>0</v>
      </c>
      <c r="AG308" s="679"/>
      <c r="AH308" s="679"/>
      <c r="AI308" s="679"/>
      <c r="AJ308" s="680">
        <f t="shared" si="188"/>
        <v>0</v>
      </c>
      <c r="AK308" s="679"/>
      <c r="AL308" s="679"/>
      <c r="AM308" s="679"/>
      <c r="AN308" s="680">
        <f t="shared" si="189"/>
        <v>0</v>
      </c>
      <c r="AO308" s="680">
        <f t="shared" si="190"/>
        <v>0</v>
      </c>
      <c r="AP308" s="679"/>
      <c r="AQ308" s="679"/>
      <c r="AR308" s="679"/>
      <c r="AS308" s="680">
        <f t="shared" si="191"/>
        <v>0</v>
      </c>
      <c r="AT308" s="679"/>
      <c r="AU308" s="679"/>
      <c r="AV308" s="679"/>
      <c r="AW308" s="680">
        <f t="shared" si="192"/>
        <v>0</v>
      </c>
      <c r="AX308" s="679"/>
      <c r="AY308" s="679"/>
      <c r="AZ308" s="679"/>
      <c r="BA308" s="680">
        <f t="shared" si="193"/>
        <v>0</v>
      </c>
      <c r="BB308" s="679"/>
      <c r="BC308" s="679"/>
      <c r="BD308" s="679"/>
      <c r="BE308" s="680">
        <f t="shared" si="194"/>
        <v>0</v>
      </c>
      <c r="BF308" s="680">
        <f t="shared" si="195"/>
        <v>0</v>
      </c>
      <c r="BG308" s="680">
        <f t="shared" si="196"/>
        <v>0</v>
      </c>
      <c r="BH308" s="680">
        <f t="shared" si="197"/>
        <v>0</v>
      </c>
      <c r="BI308" s="680">
        <f t="shared" si="198"/>
        <v>0</v>
      </c>
      <c r="BJ308" s="681"/>
    </row>
    <row r="309" spans="2:62">
      <c r="B309" s="675"/>
      <c r="C309" s="676" t="s">
        <v>254</v>
      </c>
      <c r="D309" s="677" t="s">
        <v>939</v>
      </c>
      <c r="E309" s="740">
        <f t="shared" si="202"/>
        <v>0</v>
      </c>
      <c r="F309" s="741"/>
      <c r="G309" s="680">
        <f t="shared" si="183"/>
        <v>0</v>
      </c>
      <c r="H309" s="679"/>
      <c r="I309" s="679"/>
      <c r="J309" s="679"/>
      <c r="K309" s="679"/>
      <c r="L309" s="679"/>
      <c r="M309" s="679"/>
      <c r="N309" s="679"/>
      <c r="O309" s="679"/>
      <c r="P309" s="679"/>
      <c r="Q309" s="679"/>
      <c r="R309" s="679"/>
      <c r="S309" s="679"/>
      <c r="T309" s="673">
        <f t="shared" si="184"/>
        <v>0</v>
      </c>
      <c r="U309" s="679"/>
      <c r="V309" s="679"/>
      <c r="W309" s="679"/>
      <c r="X309" s="680">
        <f t="shared" si="185"/>
        <v>0</v>
      </c>
      <c r="Y309" s="679"/>
      <c r="Z309" s="679"/>
      <c r="AA309" s="679"/>
      <c r="AB309" s="680">
        <f t="shared" si="186"/>
        <v>0</v>
      </c>
      <c r="AC309" s="679"/>
      <c r="AD309" s="679"/>
      <c r="AE309" s="679"/>
      <c r="AF309" s="680">
        <f t="shared" si="187"/>
        <v>0</v>
      </c>
      <c r="AG309" s="679"/>
      <c r="AH309" s="679"/>
      <c r="AI309" s="679"/>
      <c r="AJ309" s="680">
        <f t="shared" si="188"/>
        <v>0</v>
      </c>
      <c r="AK309" s="679"/>
      <c r="AL309" s="679"/>
      <c r="AM309" s="679"/>
      <c r="AN309" s="680">
        <f t="shared" si="189"/>
        <v>0</v>
      </c>
      <c r="AO309" s="680">
        <f t="shared" si="190"/>
        <v>0</v>
      </c>
      <c r="AP309" s="679"/>
      <c r="AQ309" s="679"/>
      <c r="AR309" s="679"/>
      <c r="AS309" s="680">
        <f t="shared" si="191"/>
        <v>0</v>
      </c>
      <c r="AT309" s="679"/>
      <c r="AU309" s="679"/>
      <c r="AV309" s="679"/>
      <c r="AW309" s="680">
        <f t="shared" si="192"/>
        <v>0</v>
      </c>
      <c r="AX309" s="679"/>
      <c r="AY309" s="679"/>
      <c r="AZ309" s="679"/>
      <c r="BA309" s="680">
        <f t="shared" si="193"/>
        <v>0</v>
      </c>
      <c r="BB309" s="679"/>
      <c r="BC309" s="679"/>
      <c r="BD309" s="679"/>
      <c r="BE309" s="680">
        <f t="shared" si="194"/>
        <v>0</v>
      </c>
      <c r="BF309" s="680">
        <f t="shared" si="195"/>
        <v>0</v>
      </c>
      <c r="BG309" s="680">
        <f t="shared" si="196"/>
        <v>0</v>
      </c>
      <c r="BH309" s="680">
        <f t="shared" si="197"/>
        <v>0</v>
      </c>
      <c r="BI309" s="680">
        <f t="shared" si="198"/>
        <v>0</v>
      </c>
      <c r="BJ309" s="681"/>
    </row>
    <row r="310" spans="2:62">
      <c r="B310" s="685" t="s">
        <v>940</v>
      </c>
      <c r="C310" s="676"/>
      <c r="D310" s="677"/>
      <c r="E310" s="738"/>
      <c r="F310" s="739"/>
      <c r="G310" s="680"/>
      <c r="H310" s="680"/>
      <c r="I310" s="680"/>
      <c r="J310" s="680"/>
      <c r="K310" s="680"/>
      <c r="L310" s="680"/>
      <c r="M310" s="680"/>
      <c r="N310" s="680"/>
      <c r="O310" s="680"/>
      <c r="P310" s="680"/>
      <c r="Q310" s="680"/>
      <c r="R310" s="680"/>
      <c r="S310" s="680"/>
      <c r="T310" s="673"/>
      <c r="U310" s="680"/>
      <c r="V310" s="680"/>
      <c r="W310" s="680"/>
      <c r="X310" s="680"/>
      <c r="Y310" s="680"/>
      <c r="Z310" s="680"/>
      <c r="AA310" s="680"/>
      <c r="AB310" s="680"/>
      <c r="AC310" s="680"/>
      <c r="AD310" s="680"/>
      <c r="AE310" s="680"/>
      <c r="AF310" s="680"/>
      <c r="AG310" s="680"/>
      <c r="AH310" s="680"/>
      <c r="AI310" s="680"/>
      <c r="AJ310" s="680"/>
      <c r="AK310" s="680"/>
      <c r="AL310" s="680"/>
      <c r="AM310" s="680"/>
      <c r="AN310" s="680"/>
      <c r="AO310" s="680"/>
      <c r="AP310" s="680"/>
      <c r="AQ310" s="680"/>
      <c r="AR310" s="680"/>
      <c r="AS310" s="680"/>
      <c r="AT310" s="680"/>
      <c r="AU310" s="680"/>
      <c r="AV310" s="680"/>
      <c r="AW310" s="680"/>
      <c r="AX310" s="680"/>
      <c r="AY310" s="680"/>
      <c r="AZ310" s="680"/>
      <c r="BA310" s="680"/>
      <c r="BB310" s="680"/>
      <c r="BC310" s="680"/>
      <c r="BD310" s="680"/>
      <c r="BE310" s="680"/>
      <c r="BF310" s="680"/>
      <c r="BG310" s="680"/>
      <c r="BH310" s="680"/>
      <c r="BI310" s="680"/>
      <c r="BJ310" s="681"/>
    </row>
    <row r="311" spans="2:62">
      <c r="B311" s="675"/>
      <c r="C311" s="676" t="s">
        <v>941</v>
      </c>
      <c r="D311" s="677" t="s">
        <v>942</v>
      </c>
      <c r="E311" s="740">
        <f t="shared" ref="E311" si="203">T311</f>
        <v>0</v>
      </c>
      <c r="F311" s="741"/>
      <c r="G311" s="680">
        <f t="shared" si="183"/>
        <v>0</v>
      </c>
      <c r="H311" s="679"/>
      <c r="I311" s="679"/>
      <c r="J311" s="679"/>
      <c r="K311" s="679"/>
      <c r="L311" s="679"/>
      <c r="M311" s="679"/>
      <c r="N311" s="679"/>
      <c r="O311" s="679"/>
      <c r="P311" s="679"/>
      <c r="Q311" s="679"/>
      <c r="R311" s="679"/>
      <c r="S311" s="679"/>
      <c r="T311" s="673">
        <f t="shared" si="184"/>
        <v>0</v>
      </c>
      <c r="U311" s="679"/>
      <c r="V311" s="679"/>
      <c r="W311" s="679"/>
      <c r="X311" s="680">
        <f t="shared" si="185"/>
        <v>0</v>
      </c>
      <c r="Y311" s="679"/>
      <c r="Z311" s="679"/>
      <c r="AA311" s="679"/>
      <c r="AB311" s="680">
        <f t="shared" si="186"/>
        <v>0</v>
      </c>
      <c r="AC311" s="679"/>
      <c r="AD311" s="679"/>
      <c r="AE311" s="679"/>
      <c r="AF311" s="680">
        <f t="shared" si="187"/>
        <v>0</v>
      </c>
      <c r="AG311" s="679"/>
      <c r="AH311" s="679"/>
      <c r="AI311" s="679"/>
      <c r="AJ311" s="680">
        <f t="shared" si="188"/>
        <v>0</v>
      </c>
      <c r="AK311" s="679"/>
      <c r="AL311" s="679"/>
      <c r="AM311" s="679"/>
      <c r="AN311" s="680">
        <f t="shared" si="189"/>
        <v>0</v>
      </c>
      <c r="AO311" s="680">
        <f t="shared" si="190"/>
        <v>0</v>
      </c>
      <c r="AP311" s="679"/>
      <c r="AQ311" s="679"/>
      <c r="AR311" s="679"/>
      <c r="AS311" s="680">
        <f t="shared" si="191"/>
        <v>0</v>
      </c>
      <c r="AT311" s="679"/>
      <c r="AU311" s="679"/>
      <c r="AV311" s="679"/>
      <c r="AW311" s="680">
        <f t="shared" si="192"/>
        <v>0</v>
      </c>
      <c r="AX311" s="679"/>
      <c r="AY311" s="679"/>
      <c r="AZ311" s="679"/>
      <c r="BA311" s="680">
        <f t="shared" si="193"/>
        <v>0</v>
      </c>
      <c r="BB311" s="679"/>
      <c r="BC311" s="679"/>
      <c r="BD311" s="679"/>
      <c r="BE311" s="680">
        <f t="shared" si="194"/>
        <v>0</v>
      </c>
      <c r="BF311" s="680">
        <f t="shared" si="195"/>
        <v>0</v>
      </c>
      <c r="BG311" s="680">
        <f t="shared" si="196"/>
        <v>0</v>
      </c>
      <c r="BH311" s="680">
        <f t="shared" si="197"/>
        <v>0</v>
      </c>
      <c r="BI311" s="680">
        <f t="shared" si="198"/>
        <v>0</v>
      </c>
      <c r="BJ311" s="681"/>
    </row>
    <row r="312" spans="2:62">
      <c r="B312" s="685" t="s">
        <v>943</v>
      </c>
      <c r="C312" s="676"/>
      <c r="D312" s="677"/>
      <c r="E312" s="738"/>
      <c r="F312" s="739"/>
      <c r="G312" s="680"/>
      <c r="H312" s="680"/>
      <c r="I312" s="680"/>
      <c r="J312" s="680"/>
      <c r="K312" s="680"/>
      <c r="L312" s="680"/>
      <c r="M312" s="680"/>
      <c r="N312" s="680"/>
      <c r="O312" s="680"/>
      <c r="P312" s="680"/>
      <c r="Q312" s="680"/>
      <c r="R312" s="680"/>
      <c r="S312" s="680"/>
      <c r="T312" s="673"/>
      <c r="U312" s="680"/>
      <c r="V312" s="680"/>
      <c r="W312" s="680"/>
      <c r="X312" s="680"/>
      <c r="Y312" s="680"/>
      <c r="Z312" s="680"/>
      <c r="AA312" s="680"/>
      <c r="AB312" s="680"/>
      <c r="AC312" s="680"/>
      <c r="AD312" s="680"/>
      <c r="AE312" s="680"/>
      <c r="AF312" s="680"/>
      <c r="AG312" s="680"/>
      <c r="AH312" s="680"/>
      <c r="AI312" s="680"/>
      <c r="AJ312" s="680"/>
      <c r="AK312" s="680"/>
      <c r="AL312" s="680"/>
      <c r="AM312" s="680"/>
      <c r="AN312" s="680"/>
      <c r="AO312" s="680"/>
      <c r="AP312" s="680"/>
      <c r="AQ312" s="680"/>
      <c r="AR312" s="680"/>
      <c r="AS312" s="680"/>
      <c r="AT312" s="680"/>
      <c r="AU312" s="680"/>
      <c r="AV312" s="680"/>
      <c r="AW312" s="680"/>
      <c r="AX312" s="680"/>
      <c r="AY312" s="680"/>
      <c r="AZ312" s="680"/>
      <c r="BA312" s="680"/>
      <c r="BB312" s="680"/>
      <c r="BC312" s="680"/>
      <c r="BD312" s="680"/>
      <c r="BE312" s="680"/>
      <c r="BF312" s="680"/>
      <c r="BG312" s="680"/>
      <c r="BH312" s="680"/>
      <c r="BI312" s="680"/>
      <c r="BJ312" s="681"/>
    </row>
    <row r="313" spans="2:62">
      <c r="B313" s="675"/>
      <c r="C313" s="676" t="s">
        <v>944</v>
      </c>
      <c r="D313" s="677" t="s">
        <v>945</v>
      </c>
      <c r="E313" s="740">
        <f t="shared" ref="E313:E316" si="204">T313</f>
        <v>11200</v>
      </c>
      <c r="F313" s="741"/>
      <c r="G313" s="680">
        <f t="shared" si="183"/>
        <v>11200</v>
      </c>
      <c r="H313" s="679"/>
      <c r="I313" s="679"/>
      <c r="J313" s="679"/>
      <c r="K313" s="679"/>
      <c r="L313" s="679">
        <v>11200</v>
      </c>
      <c r="M313" s="679"/>
      <c r="N313" s="679"/>
      <c r="O313" s="679"/>
      <c r="P313" s="679"/>
      <c r="Q313" s="679"/>
      <c r="R313" s="679"/>
      <c r="S313" s="679"/>
      <c r="T313" s="673">
        <f t="shared" si="184"/>
        <v>11200</v>
      </c>
      <c r="U313" s="679"/>
      <c r="V313" s="679"/>
      <c r="W313" s="679"/>
      <c r="X313" s="680">
        <f t="shared" si="185"/>
        <v>11200</v>
      </c>
      <c r="Y313" s="679"/>
      <c r="Z313" s="679"/>
      <c r="AA313" s="679"/>
      <c r="AB313" s="680">
        <f t="shared" si="186"/>
        <v>0</v>
      </c>
      <c r="AC313" s="679"/>
      <c r="AD313" s="679"/>
      <c r="AE313" s="679"/>
      <c r="AF313" s="680">
        <f t="shared" si="187"/>
        <v>0</v>
      </c>
      <c r="AG313" s="679">
        <v>1471.32</v>
      </c>
      <c r="AH313" s="679"/>
      <c r="AI313" s="679"/>
      <c r="AJ313" s="680">
        <f t="shared" si="188"/>
        <v>1471.32</v>
      </c>
      <c r="AK313" s="679"/>
      <c r="AL313" s="679"/>
      <c r="AM313" s="679"/>
      <c r="AN313" s="680">
        <f t="shared" si="189"/>
        <v>0</v>
      </c>
      <c r="AO313" s="680">
        <f t="shared" si="190"/>
        <v>1471.32</v>
      </c>
      <c r="AP313" s="679"/>
      <c r="AQ313" s="679"/>
      <c r="AR313" s="679"/>
      <c r="AS313" s="680">
        <f t="shared" si="191"/>
        <v>0</v>
      </c>
      <c r="AT313" s="679"/>
      <c r="AU313" s="679"/>
      <c r="AV313" s="679"/>
      <c r="AW313" s="680">
        <f t="shared" si="192"/>
        <v>0</v>
      </c>
      <c r="AX313" s="679">
        <v>1471.32</v>
      </c>
      <c r="AY313" s="679"/>
      <c r="AZ313" s="679"/>
      <c r="BA313" s="680">
        <f t="shared" si="193"/>
        <v>1471.32</v>
      </c>
      <c r="BB313" s="679"/>
      <c r="BC313" s="679"/>
      <c r="BD313" s="679"/>
      <c r="BE313" s="680">
        <f t="shared" si="194"/>
        <v>0</v>
      </c>
      <c r="BF313" s="680">
        <f t="shared" si="195"/>
        <v>1471.32</v>
      </c>
      <c r="BG313" s="680">
        <f t="shared" si="196"/>
        <v>0</v>
      </c>
      <c r="BH313" s="680">
        <f t="shared" si="197"/>
        <v>9728.68</v>
      </c>
      <c r="BI313" s="680">
        <f t="shared" si="198"/>
        <v>0</v>
      </c>
      <c r="BJ313" s="681"/>
    </row>
    <row r="314" spans="2:62">
      <c r="B314" s="675"/>
      <c r="C314" s="676" t="s">
        <v>946</v>
      </c>
      <c r="D314" s="677" t="s">
        <v>947</v>
      </c>
      <c r="E314" s="740">
        <f t="shared" si="204"/>
        <v>0</v>
      </c>
      <c r="F314" s="741"/>
      <c r="G314" s="680">
        <f t="shared" si="183"/>
        <v>0</v>
      </c>
      <c r="H314" s="679"/>
      <c r="I314" s="679"/>
      <c r="J314" s="679"/>
      <c r="K314" s="679"/>
      <c r="L314" s="679"/>
      <c r="M314" s="679"/>
      <c r="N314" s="679"/>
      <c r="O314" s="679"/>
      <c r="P314" s="679"/>
      <c r="Q314" s="679"/>
      <c r="R314" s="679"/>
      <c r="S314" s="679"/>
      <c r="T314" s="673">
        <f t="shared" si="184"/>
        <v>0</v>
      </c>
      <c r="U314" s="679"/>
      <c r="V314" s="679"/>
      <c r="W314" s="679"/>
      <c r="X314" s="680">
        <f t="shared" si="185"/>
        <v>0</v>
      </c>
      <c r="Y314" s="679"/>
      <c r="Z314" s="679"/>
      <c r="AA314" s="679"/>
      <c r="AB314" s="680">
        <f t="shared" si="186"/>
        <v>0</v>
      </c>
      <c r="AC314" s="679"/>
      <c r="AD314" s="679"/>
      <c r="AE314" s="679"/>
      <c r="AF314" s="680">
        <f t="shared" si="187"/>
        <v>0</v>
      </c>
      <c r="AG314" s="679"/>
      <c r="AH314" s="679"/>
      <c r="AI314" s="679"/>
      <c r="AJ314" s="680">
        <f t="shared" si="188"/>
        <v>0</v>
      </c>
      <c r="AK314" s="679"/>
      <c r="AL314" s="679"/>
      <c r="AM314" s="679"/>
      <c r="AN314" s="680">
        <f t="shared" si="189"/>
        <v>0</v>
      </c>
      <c r="AO314" s="680">
        <f t="shared" si="190"/>
        <v>0</v>
      </c>
      <c r="AP314" s="679"/>
      <c r="AQ314" s="679"/>
      <c r="AR314" s="679"/>
      <c r="AS314" s="680">
        <f t="shared" si="191"/>
        <v>0</v>
      </c>
      <c r="AT314" s="679"/>
      <c r="AU314" s="679"/>
      <c r="AV314" s="679"/>
      <c r="AW314" s="680">
        <f t="shared" si="192"/>
        <v>0</v>
      </c>
      <c r="AX314" s="679"/>
      <c r="AY314" s="679"/>
      <c r="AZ314" s="679"/>
      <c r="BA314" s="680">
        <f t="shared" si="193"/>
        <v>0</v>
      </c>
      <c r="BB314" s="679"/>
      <c r="BC314" s="679"/>
      <c r="BD314" s="679"/>
      <c r="BE314" s="680">
        <f t="shared" si="194"/>
        <v>0</v>
      </c>
      <c r="BF314" s="680">
        <f t="shared" si="195"/>
        <v>0</v>
      </c>
      <c r="BG314" s="680">
        <f t="shared" si="196"/>
        <v>0</v>
      </c>
      <c r="BH314" s="680">
        <f t="shared" si="197"/>
        <v>0</v>
      </c>
      <c r="BI314" s="680">
        <f t="shared" si="198"/>
        <v>0</v>
      </c>
      <c r="BJ314" s="681"/>
    </row>
    <row r="315" spans="2:62">
      <c r="B315" s="675"/>
      <c r="C315" s="676" t="s">
        <v>264</v>
      </c>
      <c r="D315" s="677" t="s">
        <v>948</v>
      </c>
      <c r="E315" s="740">
        <f t="shared" si="204"/>
        <v>0</v>
      </c>
      <c r="F315" s="741"/>
      <c r="G315" s="680">
        <f t="shared" si="183"/>
        <v>0</v>
      </c>
      <c r="H315" s="679"/>
      <c r="I315" s="679"/>
      <c r="J315" s="679"/>
      <c r="K315" s="679"/>
      <c r="L315" s="679"/>
      <c r="M315" s="679"/>
      <c r="N315" s="679"/>
      <c r="O315" s="679"/>
      <c r="P315" s="679"/>
      <c r="Q315" s="679"/>
      <c r="R315" s="679"/>
      <c r="S315" s="679"/>
      <c r="T315" s="673">
        <f t="shared" si="184"/>
        <v>0</v>
      </c>
      <c r="U315" s="679"/>
      <c r="V315" s="679"/>
      <c r="W315" s="679"/>
      <c r="X315" s="680">
        <f t="shared" si="185"/>
        <v>0</v>
      </c>
      <c r="Y315" s="679"/>
      <c r="Z315" s="679"/>
      <c r="AA315" s="679"/>
      <c r="AB315" s="680">
        <f t="shared" si="186"/>
        <v>0</v>
      </c>
      <c r="AC315" s="679"/>
      <c r="AD315" s="679"/>
      <c r="AE315" s="679"/>
      <c r="AF315" s="680">
        <f t="shared" si="187"/>
        <v>0</v>
      </c>
      <c r="AG315" s="679"/>
      <c r="AH315" s="679"/>
      <c r="AI315" s="679"/>
      <c r="AJ315" s="680">
        <f t="shared" si="188"/>
        <v>0</v>
      </c>
      <c r="AK315" s="679"/>
      <c r="AL315" s="679"/>
      <c r="AM315" s="679"/>
      <c r="AN315" s="680">
        <f t="shared" si="189"/>
        <v>0</v>
      </c>
      <c r="AO315" s="680">
        <f t="shared" si="190"/>
        <v>0</v>
      </c>
      <c r="AP315" s="679"/>
      <c r="AQ315" s="679"/>
      <c r="AR315" s="679"/>
      <c r="AS315" s="680">
        <f t="shared" si="191"/>
        <v>0</v>
      </c>
      <c r="AT315" s="679"/>
      <c r="AU315" s="679"/>
      <c r="AV315" s="679"/>
      <c r="AW315" s="680">
        <f t="shared" si="192"/>
        <v>0</v>
      </c>
      <c r="AX315" s="679"/>
      <c r="AY315" s="679"/>
      <c r="AZ315" s="679"/>
      <c r="BA315" s="680">
        <f t="shared" si="193"/>
        <v>0</v>
      </c>
      <c r="BB315" s="679"/>
      <c r="BC315" s="679"/>
      <c r="BD315" s="679"/>
      <c r="BE315" s="680">
        <f t="shared" si="194"/>
        <v>0</v>
      </c>
      <c r="BF315" s="680">
        <f t="shared" si="195"/>
        <v>0</v>
      </c>
      <c r="BG315" s="680">
        <f t="shared" si="196"/>
        <v>0</v>
      </c>
      <c r="BH315" s="680">
        <f t="shared" si="197"/>
        <v>0</v>
      </c>
      <c r="BI315" s="680">
        <f t="shared" si="198"/>
        <v>0</v>
      </c>
      <c r="BJ315" s="681"/>
    </row>
    <row r="316" spans="2:62">
      <c r="B316" s="675"/>
      <c r="C316" s="676" t="s">
        <v>949</v>
      </c>
      <c r="D316" s="677" t="s">
        <v>950</v>
      </c>
      <c r="E316" s="740">
        <f t="shared" si="204"/>
        <v>0</v>
      </c>
      <c r="F316" s="741"/>
      <c r="G316" s="680">
        <f t="shared" si="183"/>
        <v>0</v>
      </c>
      <c r="H316" s="679"/>
      <c r="I316" s="679"/>
      <c r="J316" s="679"/>
      <c r="K316" s="679"/>
      <c r="L316" s="679"/>
      <c r="M316" s="679"/>
      <c r="N316" s="679"/>
      <c r="O316" s="679"/>
      <c r="P316" s="679"/>
      <c r="Q316" s="679"/>
      <c r="R316" s="679"/>
      <c r="S316" s="679"/>
      <c r="T316" s="673">
        <f t="shared" si="184"/>
        <v>0</v>
      </c>
      <c r="U316" s="679"/>
      <c r="V316" s="679"/>
      <c r="W316" s="679"/>
      <c r="X316" s="680">
        <f t="shared" si="185"/>
        <v>0</v>
      </c>
      <c r="Y316" s="679"/>
      <c r="Z316" s="679"/>
      <c r="AA316" s="679"/>
      <c r="AB316" s="680">
        <f t="shared" si="186"/>
        <v>0</v>
      </c>
      <c r="AC316" s="679"/>
      <c r="AD316" s="679"/>
      <c r="AE316" s="679"/>
      <c r="AF316" s="680">
        <f t="shared" si="187"/>
        <v>0</v>
      </c>
      <c r="AG316" s="679"/>
      <c r="AH316" s="679"/>
      <c r="AI316" s="679"/>
      <c r="AJ316" s="680">
        <f t="shared" si="188"/>
        <v>0</v>
      </c>
      <c r="AK316" s="679"/>
      <c r="AL316" s="679"/>
      <c r="AM316" s="679"/>
      <c r="AN316" s="680">
        <f t="shared" si="189"/>
        <v>0</v>
      </c>
      <c r="AO316" s="680">
        <f t="shared" si="190"/>
        <v>0</v>
      </c>
      <c r="AP316" s="679"/>
      <c r="AQ316" s="679"/>
      <c r="AR316" s="679"/>
      <c r="AS316" s="680">
        <f t="shared" si="191"/>
        <v>0</v>
      </c>
      <c r="AT316" s="679"/>
      <c r="AU316" s="679"/>
      <c r="AV316" s="679"/>
      <c r="AW316" s="680">
        <f t="shared" si="192"/>
        <v>0</v>
      </c>
      <c r="AX316" s="679"/>
      <c r="AY316" s="679"/>
      <c r="AZ316" s="679"/>
      <c r="BA316" s="680">
        <f t="shared" si="193"/>
        <v>0</v>
      </c>
      <c r="BB316" s="679"/>
      <c r="BC316" s="679"/>
      <c r="BD316" s="679"/>
      <c r="BE316" s="680">
        <f t="shared" si="194"/>
        <v>0</v>
      </c>
      <c r="BF316" s="680">
        <f t="shared" si="195"/>
        <v>0</v>
      </c>
      <c r="BG316" s="680">
        <f t="shared" si="196"/>
        <v>0</v>
      </c>
      <c r="BH316" s="680">
        <f t="shared" si="197"/>
        <v>0</v>
      </c>
      <c r="BI316" s="680">
        <f t="shared" si="198"/>
        <v>0</v>
      </c>
      <c r="BJ316" s="681"/>
    </row>
    <row r="317" spans="2:62">
      <c r="B317" s="675" t="s">
        <v>951</v>
      </c>
      <c r="C317" s="676"/>
      <c r="D317" s="677"/>
      <c r="E317" s="738"/>
      <c r="F317" s="739"/>
      <c r="G317" s="680"/>
      <c r="H317" s="680"/>
      <c r="I317" s="680"/>
      <c r="J317" s="680"/>
      <c r="K317" s="680"/>
      <c r="L317" s="680"/>
      <c r="M317" s="680"/>
      <c r="N317" s="680"/>
      <c r="O317" s="680"/>
      <c r="P317" s="680"/>
      <c r="Q317" s="680"/>
      <c r="R317" s="680"/>
      <c r="S317" s="680"/>
      <c r="T317" s="673"/>
      <c r="U317" s="680"/>
      <c r="V317" s="680"/>
      <c r="W317" s="680"/>
      <c r="X317" s="680"/>
      <c r="Y317" s="680"/>
      <c r="Z317" s="680"/>
      <c r="AA317" s="680"/>
      <c r="AB317" s="680"/>
      <c r="AC317" s="680"/>
      <c r="AD317" s="680"/>
      <c r="AE317" s="680"/>
      <c r="AF317" s="680"/>
      <c r="AG317" s="680"/>
      <c r="AH317" s="680"/>
      <c r="AI317" s="680"/>
      <c r="AJ317" s="680"/>
      <c r="AK317" s="680"/>
      <c r="AL317" s="680"/>
      <c r="AM317" s="680"/>
      <c r="AN317" s="680"/>
      <c r="AO317" s="680"/>
      <c r="AP317" s="680"/>
      <c r="AQ317" s="680"/>
      <c r="AR317" s="680"/>
      <c r="AS317" s="680"/>
      <c r="AT317" s="680"/>
      <c r="AU317" s="680"/>
      <c r="AV317" s="680"/>
      <c r="AW317" s="680"/>
      <c r="AX317" s="680"/>
      <c r="AY317" s="680"/>
      <c r="AZ317" s="680"/>
      <c r="BA317" s="680"/>
      <c r="BB317" s="680"/>
      <c r="BC317" s="680"/>
      <c r="BD317" s="680"/>
      <c r="BE317" s="680"/>
      <c r="BF317" s="680"/>
      <c r="BG317" s="680"/>
      <c r="BH317" s="680"/>
      <c r="BI317" s="680"/>
      <c r="BJ317" s="681"/>
    </row>
    <row r="318" spans="2:62">
      <c r="B318" s="675"/>
      <c r="C318" s="676" t="s">
        <v>276</v>
      </c>
      <c r="D318" s="677" t="s">
        <v>952</v>
      </c>
      <c r="E318" s="740">
        <f t="shared" ref="E318" si="205">T318</f>
        <v>1000</v>
      </c>
      <c r="F318" s="741"/>
      <c r="G318" s="680">
        <f t="shared" si="183"/>
        <v>1000</v>
      </c>
      <c r="H318" s="679"/>
      <c r="I318" s="679">
        <v>1000</v>
      </c>
      <c r="J318" s="679"/>
      <c r="K318" s="679"/>
      <c r="L318" s="679"/>
      <c r="M318" s="679"/>
      <c r="N318" s="679"/>
      <c r="O318" s="679"/>
      <c r="P318" s="679"/>
      <c r="Q318" s="679"/>
      <c r="R318" s="679"/>
      <c r="S318" s="679"/>
      <c r="T318" s="673">
        <f t="shared" si="184"/>
        <v>1000</v>
      </c>
      <c r="U318" s="679"/>
      <c r="V318" s="679"/>
      <c r="W318" s="679"/>
      <c r="X318" s="680">
        <f t="shared" si="185"/>
        <v>1000</v>
      </c>
      <c r="Y318" s="679"/>
      <c r="Z318" s="679"/>
      <c r="AA318" s="679">
        <v>1000</v>
      </c>
      <c r="AB318" s="680">
        <f t="shared" si="186"/>
        <v>1000</v>
      </c>
      <c r="AC318" s="679"/>
      <c r="AD318" s="679"/>
      <c r="AE318" s="679"/>
      <c r="AF318" s="680">
        <f t="shared" si="187"/>
        <v>0</v>
      </c>
      <c r="AG318" s="679"/>
      <c r="AH318" s="679"/>
      <c r="AI318" s="679"/>
      <c r="AJ318" s="680">
        <f t="shared" si="188"/>
        <v>0</v>
      </c>
      <c r="AK318" s="679"/>
      <c r="AL318" s="679"/>
      <c r="AM318" s="679"/>
      <c r="AN318" s="680">
        <f t="shared" si="189"/>
        <v>0</v>
      </c>
      <c r="AO318" s="680">
        <f t="shared" si="190"/>
        <v>1000</v>
      </c>
      <c r="AP318" s="679"/>
      <c r="AQ318" s="679"/>
      <c r="AR318" s="679">
        <v>1000</v>
      </c>
      <c r="AS318" s="680">
        <f t="shared" si="191"/>
        <v>1000</v>
      </c>
      <c r="AT318" s="679"/>
      <c r="AU318" s="679"/>
      <c r="AV318" s="679"/>
      <c r="AW318" s="680">
        <f t="shared" si="192"/>
        <v>0</v>
      </c>
      <c r="AX318" s="679"/>
      <c r="AY318" s="679"/>
      <c r="AZ318" s="679"/>
      <c r="BA318" s="680">
        <f t="shared" si="193"/>
        <v>0</v>
      </c>
      <c r="BB318" s="679"/>
      <c r="BC318" s="679"/>
      <c r="BD318" s="679"/>
      <c r="BE318" s="680">
        <f t="shared" si="194"/>
        <v>0</v>
      </c>
      <c r="BF318" s="680">
        <f t="shared" si="195"/>
        <v>1000</v>
      </c>
      <c r="BG318" s="680">
        <f t="shared" si="196"/>
        <v>0</v>
      </c>
      <c r="BH318" s="680">
        <f t="shared" si="197"/>
        <v>0</v>
      </c>
      <c r="BI318" s="680">
        <f t="shared" si="198"/>
        <v>0</v>
      </c>
      <c r="BJ318" s="681"/>
    </row>
    <row r="319" spans="2:62">
      <c r="B319" s="685" t="s">
        <v>953</v>
      </c>
      <c r="C319" s="676"/>
      <c r="D319" s="677"/>
      <c r="E319" s="740"/>
      <c r="F319" s="741"/>
      <c r="G319" s="680">
        <f t="shared" si="183"/>
        <v>0</v>
      </c>
      <c r="H319" s="679"/>
      <c r="I319" s="679"/>
      <c r="J319" s="679"/>
      <c r="K319" s="679"/>
      <c r="L319" s="679"/>
      <c r="M319" s="679"/>
      <c r="N319" s="679"/>
      <c r="O319" s="679"/>
      <c r="P319" s="679"/>
      <c r="Q319" s="679"/>
      <c r="R319" s="679"/>
      <c r="S319" s="679"/>
      <c r="T319" s="673">
        <f t="shared" si="184"/>
        <v>0</v>
      </c>
      <c r="U319" s="679"/>
      <c r="V319" s="679"/>
      <c r="W319" s="679"/>
      <c r="X319" s="680">
        <f t="shared" si="185"/>
        <v>0</v>
      </c>
      <c r="Y319" s="679"/>
      <c r="Z319" s="679"/>
      <c r="AA319" s="679"/>
      <c r="AB319" s="680">
        <f t="shared" si="186"/>
        <v>0</v>
      </c>
      <c r="AC319" s="679"/>
      <c r="AD319" s="679"/>
      <c r="AE319" s="679"/>
      <c r="AF319" s="680">
        <f t="shared" si="187"/>
        <v>0</v>
      </c>
      <c r="AG319" s="679"/>
      <c r="AH319" s="679"/>
      <c r="AI319" s="679"/>
      <c r="AJ319" s="680">
        <f t="shared" si="188"/>
        <v>0</v>
      </c>
      <c r="AK319" s="679"/>
      <c r="AL319" s="679"/>
      <c r="AM319" s="679"/>
      <c r="AN319" s="680">
        <f t="shared" si="189"/>
        <v>0</v>
      </c>
      <c r="AO319" s="680">
        <f t="shared" si="190"/>
        <v>0</v>
      </c>
      <c r="AP319" s="679"/>
      <c r="AQ319" s="679"/>
      <c r="AR319" s="679"/>
      <c r="AS319" s="680">
        <f t="shared" si="191"/>
        <v>0</v>
      </c>
      <c r="AT319" s="679"/>
      <c r="AU319" s="679"/>
      <c r="AV319" s="679"/>
      <c r="AW319" s="680">
        <f t="shared" si="192"/>
        <v>0</v>
      </c>
      <c r="AX319" s="679"/>
      <c r="AY319" s="679"/>
      <c r="AZ319" s="679"/>
      <c r="BA319" s="680">
        <f t="shared" si="193"/>
        <v>0</v>
      </c>
      <c r="BB319" s="679"/>
      <c r="BC319" s="679"/>
      <c r="BD319" s="679"/>
      <c r="BE319" s="680">
        <f t="shared" si="194"/>
        <v>0</v>
      </c>
      <c r="BF319" s="680">
        <f t="shared" si="195"/>
        <v>0</v>
      </c>
      <c r="BG319" s="680">
        <f t="shared" si="196"/>
        <v>0</v>
      </c>
      <c r="BH319" s="680">
        <f t="shared" si="197"/>
        <v>0</v>
      </c>
      <c r="BI319" s="680">
        <f t="shared" si="198"/>
        <v>0</v>
      </c>
      <c r="BJ319" s="681"/>
    </row>
    <row r="320" spans="2:62">
      <c r="B320" s="675"/>
      <c r="C320" s="676" t="s">
        <v>299</v>
      </c>
      <c r="D320" s="677" t="s">
        <v>954</v>
      </c>
      <c r="E320" s="740">
        <f t="shared" ref="E320" si="206">T320</f>
        <v>0</v>
      </c>
      <c r="F320" s="741"/>
      <c r="G320" s="680">
        <f t="shared" si="183"/>
        <v>0</v>
      </c>
      <c r="H320" s="679"/>
      <c r="I320" s="679"/>
      <c r="J320" s="679"/>
      <c r="K320" s="679"/>
      <c r="L320" s="679"/>
      <c r="M320" s="679"/>
      <c r="N320" s="679"/>
      <c r="O320" s="679"/>
      <c r="P320" s="679"/>
      <c r="Q320" s="679"/>
      <c r="R320" s="679"/>
      <c r="S320" s="679"/>
      <c r="T320" s="673">
        <f t="shared" si="184"/>
        <v>0</v>
      </c>
      <c r="U320" s="679"/>
      <c r="V320" s="679"/>
      <c r="W320" s="679"/>
      <c r="X320" s="680">
        <f t="shared" si="185"/>
        <v>0</v>
      </c>
      <c r="Y320" s="679"/>
      <c r="Z320" s="679"/>
      <c r="AA320" s="679"/>
      <c r="AB320" s="680">
        <f t="shared" si="186"/>
        <v>0</v>
      </c>
      <c r="AC320" s="679"/>
      <c r="AD320" s="679"/>
      <c r="AE320" s="679"/>
      <c r="AF320" s="680">
        <f t="shared" si="187"/>
        <v>0</v>
      </c>
      <c r="AG320" s="679"/>
      <c r="AH320" s="679"/>
      <c r="AI320" s="679"/>
      <c r="AJ320" s="680">
        <f t="shared" si="188"/>
        <v>0</v>
      </c>
      <c r="AK320" s="679"/>
      <c r="AL320" s="679"/>
      <c r="AM320" s="679"/>
      <c r="AN320" s="680">
        <f t="shared" si="189"/>
        <v>0</v>
      </c>
      <c r="AO320" s="680">
        <f t="shared" si="190"/>
        <v>0</v>
      </c>
      <c r="AP320" s="679"/>
      <c r="AQ320" s="679"/>
      <c r="AR320" s="679"/>
      <c r="AS320" s="680">
        <f t="shared" si="191"/>
        <v>0</v>
      </c>
      <c r="AT320" s="679"/>
      <c r="AU320" s="679"/>
      <c r="AV320" s="679"/>
      <c r="AW320" s="680">
        <f t="shared" si="192"/>
        <v>0</v>
      </c>
      <c r="AX320" s="679"/>
      <c r="AY320" s="679"/>
      <c r="AZ320" s="679"/>
      <c r="BA320" s="680">
        <f t="shared" si="193"/>
        <v>0</v>
      </c>
      <c r="BB320" s="679"/>
      <c r="BC320" s="679"/>
      <c r="BD320" s="679"/>
      <c r="BE320" s="680">
        <f t="shared" si="194"/>
        <v>0</v>
      </c>
      <c r="BF320" s="680">
        <f t="shared" si="195"/>
        <v>0</v>
      </c>
      <c r="BG320" s="680">
        <f t="shared" si="196"/>
        <v>0</v>
      </c>
      <c r="BH320" s="680">
        <f t="shared" si="197"/>
        <v>0</v>
      </c>
      <c r="BI320" s="680">
        <f t="shared" si="198"/>
        <v>0</v>
      </c>
      <c r="BJ320" s="681"/>
    </row>
    <row r="321" spans="2:62">
      <c r="B321" s="685" t="s">
        <v>955</v>
      </c>
      <c r="C321" s="676"/>
      <c r="D321" s="677"/>
      <c r="E321" s="740"/>
      <c r="F321" s="741"/>
      <c r="G321" s="680">
        <f t="shared" si="183"/>
        <v>0</v>
      </c>
      <c r="H321" s="679"/>
      <c r="I321" s="679"/>
      <c r="J321" s="679"/>
      <c r="K321" s="679"/>
      <c r="L321" s="679"/>
      <c r="M321" s="679"/>
      <c r="N321" s="679"/>
      <c r="O321" s="679"/>
      <c r="P321" s="679"/>
      <c r="Q321" s="679"/>
      <c r="R321" s="679"/>
      <c r="S321" s="679"/>
      <c r="T321" s="673">
        <f t="shared" si="184"/>
        <v>0</v>
      </c>
      <c r="U321" s="679"/>
      <c r="V321" s="679"/>
      <c r="W321" s="679"/>
      <c r="X321" s="680">
        <f t="shared" si="185"/>
        <v>0</v>
      </c>
      <c r="Y321" s="679"/>
      <c r="Z321" s="679"/>
      <c r="AA321" s="679"/>
      <c r="AB321" s="680">
        <f t="shared" si="186"/>
        <v>0</v>
      </c>
      <c r="AC321" s="679"/>
      <c r="AD321" s="679"/>
      <c r="AE321" s="679"/>
      <c r="AF321" s="680">
        <f t="shared" si="187"/>
        <v>0</v>
      </c>
      <c r="AG321" s="679"/>
      <c r="AH321" s="679"/>
      <c r="AI321" s="679"/>
      <c r="AJ321" s="680">
        <f t="shared" si="188"/>
        <v>0</v>
      </c>
      <c r="AK321" s="679"/>
      <c r="AL321" s="679"/>
      <c r="AM321" s="679"/>
      <c r="AN321" s="680">
        <f t="shared" si="189"/>
        <v>0</v>
      </c>
      <c r="AO321" s="680">
        <f t="shared" si="190"/>
        <v>0</v>
      </c>
      <c r="AP321" s="679"/>
      <c r="AQ321" s="679"/>
      <c r="AR321" s="679"/>
      <c r="AS321" s="680">
        <f t="shared" si="191"/>
        <v>0</v>
      </c>
      <c r="AT321" s="679"/>
      <c r="AU321" s="679"/>
      <c r="AV321" s="679"/>
      <c r="AW321" s="680">
        <f t="shared" si="192"/>
        <v>0</v>
      </c>
      <c r="AX321" s="679"/>
      <c r="AY321" s="679"/>
      <c r="AZ321" s="679"/>
      <c r="BA321" s="680">
        <f t="shared" si="193"/>
        <v>0</v>
      </c>
      <c r="BB321" s="679"/>
      <c r="BC321" s="679"/>
      <c r="BD321" s="679"/>
      <c r="BE321" s="680">
        <f t="shared" si="194"/>
        <v>0</v>
      </c>
      <c r="BF321" s="680">
        <f t="shared" si="195"/>
        <v>0</v>
      </c>
      <c r="BG321" s="680">
        <f t="shared" si="196"/>
        <v>0</v>
      </c>
      <c r="BH321" s="680">
        <f t="shared" si="197"/>
        <v>0</v>
      </c>
      <c r="BI321" s="680">
        <f t="shared" si="198"/>
        <v>0</v>
      </c>
      <c r="BJ321" s="681"/>
    </row>
    <row r="322" spans="2:62">
      <c r="B322" s="675"/>
      <c r="C322" s="676" t="s">
        <v>303</v>
      </c>
      <c r="D322" s="677" t="s">
        <v>956</v>
      </c>
      <c r="E322" s="740">
        <f t="shared" ref="E322:E323" si="207">T322</f>
        <v>0</v>
      </c>
      <c r="F322" s="741"/>
      <c r="G322" s="680">
        <f t="shared" si="183"/>
        <v>0</v>
      </c>
      <c r="H322" s="679"/>
      <c r="I322" s="679"/>
      <c r="J322" s="679"/>
      <c r="K322" s="679"/>
      <c r="L322" s="679"/>
      <c r="M322" s="679"/>
      <c r="N322" s="679"/>
      <c r="O322" s="679"/>
      <c r="P322" s="679"/>
      <c r="Q322" s="679"/>
      <c r="R322" s="679"/>
      <c r="S322" s="679"/>
      <c r="T322" s="673">
        <f t="shared" si="184"/>
        <v>0</v>
      </c>
      <c r="U322" s="679"/>
      <c r="V322" s="679"/>
      <c r="W322" s="679"/>
      <c r="X322" s="680">
        <f t="shared" si="185"/>
        <v>0</v>
      </c>
      <c r="Y322" s="679"/>
      <c r="Z322" s="679"/>
      <c r="AA322" s="679"/>
      <c r="AB322" s="680">
        <f t="shared" si="186"/>
        <v>0</v>
      </c>
      <c r="AC322" s="679"/>
      <c r="AD322" s="679"/>
      <c r="AE322" s="679"/>
      <c r="AF322" s="680">
        <f t="shared" si="187"/>
        <v>0</v>
      </c>
      <c r="AG322" s="679"/>
      <c r="AH322" s="679"/>
      <c r="AI322" s="679"/>
      <c r="AJ322" s="680">
        <f t="shared" si="188"/>
        <v>0</v>
      </c>
      <c r="AK322" s="679"/>
      <c r="AL322" s="679"/>
      <c r="AM322" s="679"/>
      <c r="AN322" s="680">
        <f t="shared" si="189"/>
        <v>0</v>
      </c>
      <c r="AO322" s="680">
        <f t="shared" si="190"/>
        <v>0</v>
      </c>
      <c r="AP322" s="679"/>
      <c r="AQ322" s="679"/>
      <c r="AR322" s="679"/>
      <c r="AS322" s="680">
        <f t="shared" si="191"/>
        <v>0</v>
      </c>
      <c r="AT322" s="679"/>
      <c r="AU322" s="679"/>
      <c r="AV322" s="679"/>
      <c r="AW322" s="680">
        <f t="shared" si="192"/>
        <v>0</v>
      </c>
      <c r="AX322" s="679"/>
      <c r="AY322" s="679"/>
      <c r="AZ322" s="679"/>
      <c r="BA322" s="680">
        <f t="shared" si="193"/>
        <v>0</v>
      </c>
      <c r="BB322" s="679"/>
      <c r="BC322" s="679"/>
      <c r="BD322" s="679"/>
      <c r="BE322" s="680">
        <f t="shared" si="194"/>
        <v>0</v>
      </c>
      <c r="BF322" s="680">
        <f t="shared" si="195"/>
        <v>0</v>
      </c>
      <c r="BG322" s="680">
        <f t="shared" si="196"/>
        <v>0</v>
      </c>
      <c r="BH322" s="680">
        <f t="shared" si="197"/>
        <v>0</v>
      </c>
      <c r="BI322" s="680">
        <f t="shared" si="198"/>
        <v>0</v>
      </c>
      <c r="BJ322" s="681"/>
    </row>
    <row r="323" spans="2:62">
      <c r="B323" s="675"/>
      <c r="C323" s="676" t="s">
        <v>305</v>
      </c>
      <c r="D323" s="677" t="s">
        <v>957</v>
      </c>
      <c r="E323" s="740">
        <f t="shared" si="207"/>
        <v>0</v>
      </c>
      <c r="F323" s="741"/>
      <c r="G323" s="680">
        <f t="shared" si="183"/>
        <v>0</v>
      </c>
      <c r="H323" s="679"/>
      <c r="I323" s="679"/>
      <c r="J323" s="679"/>
      <c r="K323" s="679"/>
      <c r="L323" s="679"/>
      <c r="M323" s="679"/>
      <c r="N323" s="679"/>
      <c r="O323" s="679"/>
      <c r="P323" s="679"/>
      <c r="Q323" s="679"/>
      <c r="R323" s="679"/>
      <c r="S323" s="679"/>
      <c r="T323" s="673">
        <f t="shared" si="184"/>
        <v>0</v>
      </c>
      <c r="U323" s="679"/>
      <c r="V323" s="679"/>
      <c r="W323" s="679"/>
      <c r="X323" s="680">
        <f t="shared" si="185"/>
        <v>0</v>
      </c>
      <c r="Y323" s="679"/>
      <c r="Z323" s="679"/>
      <c r="AA323" s="679"/>
      <c r="AB323" s="680">
        <f t="shared" si="186"/>
        <v>0</v>
      </c>
      <c r="AC323" s="679"/>
      <c r="AD323" s="679"/>
      <c r="AE323" s="679"/>
      <c r="AF323" s="680">
        <f t="shared" si="187"/>
        <v>0</v>
      </c>
      <c r="AG323" s="679"/>
      <c r="AH323" s="679"/>
      <c r="AI323" s="679"/>
      <c r="AJ323" s="680">
        <f t="shared" si="188"/>
        <v>0</v>
      </c>
      <c r="AK323" s="679"/>
      <c r="AL323" s="679"/>
      <c r="AM323" s="679"/>
      <c r="AN323" s="680">
        <f t="shared" si="189"/>
        <v>0</v>
      </c>
      <c r="AO323" s="680">
        <f t="shared" si="190"/>
        <v>0</v>
      </c>
      <c r="AP323" s="679"/>
      <c r="AQ323" s="679"/>
      <c r="AR323" s="679"/>
      <c r="AS323" s="680">
        <f t="shared" si="191"/>
        <v>0</v>
      </c>
      <c r="AT323" s="679"/>
      <c r="AU323" s="679"/>
      <c r="AV323" s="679"/>
      <c r="AW323" s="680">
        <f t="shared" si="192"/>
        <v>0</v>
      </c>
      <c r="AX323" s="679"/>
      <c r="AY323" s="679"/>
      <c r="AZ323" s="679"/>
      <c r="BA323" s="680">
        <f t="shared" si="193"/>
        <v>0</v>
      </c>
      <c r="BB323" s="679"/>
      <c r="BC323" s="679"/>
      <c r="BD323" s="679"/>
      <c r="BE323" s="680">
        <f t="shared" si="194"/>
        <v>0</v>
      </c>
      <c r="BF323" s="680">
        <f t="shared" si="195"/>
        <v>0</v>
      </c>
      <c r="BG323" s="680">
        <f t="shared" si="196"/>
        <v>0</v>
      </c>
      <c r="BH323" s="680">
        <f t="shared" si="197"/>
        <v>0</v>
      </c>
      <c r="BI323" s="680">
        <f t="shared" si="198"/>
        <v>0</v>
      </c>
      <c r="BJ323" s="681"/>
    </row>
    <row r="324" spans="2:62">
      <c r="B324" s="685" t="s">
        <v>958</v>
      </c>
      <c r="C324" s="676"/>
      <c r="D324" s="677"/>
      <c r="E324" s="738"/>
      <c r="F324" s="739"/>
      <c r="G324" s="680"/>
      <c r="H324" s="680"/>
      <c r="I324" s="680"/>
      <c r="J324" s="680"/>
      <c r="K324" s="680"/>
      <c r="L324" s="680"/>
      <c r="M324" s="680"/>
      <c r="N324" s="680"/>
      <c r="O324" s="680"/>
      <c r="P324" s="680"/>
      <c r="Q324" s="680"/>
      <c r="R324" s="680"/>
      <c r="S324" s="680"/>
      <c r="T324" s="673"/>
      <c r="U324" s="680"/>
      <c r="V324" s="680"/>
      <c r="W324" s="680"/>
      <c r="X324" s="680"/>
      <c r="Y324" s="680"/>
      <c r="Z324" s="680"/>
      <c r="AA324" s="680"/>
      <c r="AB324" s="680"/>
      <c r="AC324" s="680"/>
      <c r="AD324" s="680"/>
      <c r="AE324" s="680"/>
      <c r="AF324" s="680"/>
      <c r="AG324" s="680"/>
      <c r="AH324" s="680"/>
      <c r="AI324" s="680"/>
      <c r="AJ324" s="680"/>
      <c r="AK324" s="680"/>
      <c r="AL324" s="680"/>
      <c r="AM324" s="680"/>
      <c r="AN324" s="680"/>
      <c r="AO324" s="680"/>
      <c r="AP324" s="680"/>
      <c r="AQ324" s="680"/>
      <c r="AR324" s="680"/>
      <c r="AS324" s="680"/>
      <c r="AT324" s="680"/>
      <c r="AU324" s="680"/>
      <c r="AV324" s="680"/>
      <c r="AW324" s="680"/>
      <c r="AX324" s="680"/>
      <c r="AY324" s="680"/>
      <c r="AZ324" s="680"/>
      <c r="BA324" s="680"/>
      <c r="BB324" s="680"/>
      <c r="BC324" s="680"/>
      <c r="BD324" s="680"/>
      <c r="BE324" s="680"/>
      <c r="BF324" s="680"/>
      <c r="BG324" s="680"/>
      <c r="BH324" s="680"/>
      <c r="BI324" s="680"/>
      <c r="BJ324" s="681"/>
    </row>
    <row r="325" spans="2:62">
      <c r="B325" s="675"/>
      <c r="C325" s="676" t="s">
        <v>307</v>
      </c>
      <c r="D325" s="677" t="s">
        <v>959</v>
      </c>
      <c r="E325" s="740">
        <f t="shared" ref="E325:E326" si="208">T325</f>
        <v>0</v>
      </c>
      <c r="F325" s="741"/>
      <c r="G325" s="680">
        <f t="shared" si="183"/>
        <v>0</v>
      </c>
      <c r="H325" s="679"/>
      <c r="I325" s="679"/>
      <c r="J325" s="679"/>
      <c r="K325" s="679"/>
      <c r="L325" s="679"/>
      <c r="M325" s="679"/>
      <c r="N325" s="679"/>
      <c r="O325" s="679"/>
      <c r="P325" s="679"/>
      <c r="Q325" s="679"/>
      <c r="R325" s="679"/>
      <c r="S325" s="679"/>
      <c r="T325" s="673">
        <f t="shared" si="184"/>
        <v>0</v>
      </c>
      <c r="U325" s="679"/>
      <c r="V325" s="679"/>
      <c r="W325" s="679"/>
      <c r="X325" s="680">
        <f t="shared" si="185"/>
        <v>0</v>
      </c>
      <c r="Y325" s="679"/>
      <c r="Z325" s="679"/>
      <c r="AA325" s="679"/>
      <c r="AB325" s="680">
        <f t="shared" si="186"/>
        <v>0</v>
      </c>
      <c r="AC325" s="679"/>
      <c r="AD325" s="679"/>
      <c r="AE325" s="679"/>
      <c r="AF325" s="680">
        <f t="shared" si="187"/>
        <v>0</v>
      </c>
      <c r="AG325" s="679"/>
      <c r="AH325" s="679"/>
      <c r="AI325" s="679"/>
      <c r="AJ325" s="680">
        <f t="shared" si="188"/>
        <v>0</v>
      </c>
      <c r="AK325" s="679"/>
      <c r="AL325" s="679"/>
      <c r="AM325" s="679"/>
      <c r="AN325" s="680">
        <f t="shared" si="189"/>
        <v>0</v>
      </c>
      <c r="AO325" s="680">
        <f t="shared" si="190"/>
        <v>0</v>
      </c>
      <c r="AP325" s="679"/>
      <c r="AQ325" s="679"/>
      <c r="AR325" s="679"/>
      <c r="AS325" s="680">
        <f t="shared" si="191"/>
        <v>0</v>
      </c>
      <c r="AT325" s="679"/>
      <c r="AU325" s="679"/>
      <c r="AV325" s="679"/>
      <c r="AW325" s="680">
        <f t="shared" si="192"/>
        <v>0</v>
      </c>
      <c r="AX325" s="679"/>
      <c r="AY325" s="679"/>
      <c r="AZ325" s="679"/>
      <c r="BA325" s="680">
        <f t="shared" si="193"/>
        <v>0</v>
      </c>
      <c r="BB325" s="679"/>
      <c r="BC325" s="679"/>
      <c r="BD325" s="679"/>
      <c r="BE325" s="680">
        <f t="shared" si="194"/>
        <v>0</v>
      </c>
      <c r="BF325" s="680">
        <f t="shared" si="195"/>
        <v>0</v>
      </c>
      <c r="BG325" s="680">
        <f t="shared" si="196"/>
        <v>0</v>
      </c>
      <c r="BH325" s="680">
        <f t="shared" si="197"/>
        <v>0</v>
      </c>
      <c r="BI325" s="680">
        <f t="shared" si="198"/>
        <v>0</v>
      </c>
      <c r="BJ325" s="681"/>
    </row>
    <row r="326" spans="2:62">
      <c r="B326" s="675"/>
      <c r="C326" s="676" t="s">
        <v>309</v>
      </c>
      <c r="D326" s="677" t="s">
        <v>960</v>
      </c>
      <c r="E326" s="740">
        <f t="shared" si="208"/>
        <v>0</v>
      </c>
      <c r="F326" s="741"/>
      <c r="G326" s="680">
        <f t="shared" si="183"/>
        <v>0</v>
      </c>
      <c r="H326" s="679"/>
      <c r="I326" s="679"/>
      <c r="J326" s="679"/>
      <c r="K326" s="679"/>
      <c r="L326" s="679"/>
      <c r="M326" s="679"/>
      <c r="N326" s="679"/>
      <c r="O326" s="679"/>
      <c r="P326" s="679"/>
      <c r="Q326" s="679"/>
      <c r="R326" s="679"/>
      <c r="S326" s="679"/>
      <c r="T326" s="673">
        <f t="shared" si="184"/>
        <v>0</v>
      </c>
      <c r="U326" s="679"/>
      <c r="V326" s="679"/>
      <c r="W326" s="679"/>
      <c r="X326" s="680">
        <f t="shared" si="185"/>
        <v>0</v>
      </c>
      <c r="Y326" s="679"/>
      <c r="Z326" s="679"/>
      <c r="AA326" s="679"/>
      <c r="AB326" s="680">
        <f t="shared" si="186"/>
        <v>0</v>
      </c>
      <c r="AC326" s="679"/>
      <c r="AD326" s="679"/>
      <c r="AE326" s="679"/>
      <c r="AF326" s="680">
        <f t="shared" si="187"/>
        <v>0</v>
      </c>
      <c r="AG326" s="679"/>
      <c r="AH326" s="679"/>
      <c r="AI326" s="679"/>
      <c r="AJ326" s="680">
        <f t="shared" si="188"/>
        <v>0</v>
      </c>
      <c r="AK326" s="679"/>
      <c r="AL326" s="679"/>
      <c r="AM326" s="679"/>
      <c r="AN326" s="680">
        <f t="shared" si="189"/>
        <v>0</v>
      </c>
      <c r="AO326" s="680">
        <f t="shared" si="190"/>
        <v>0</v>
      </c>
      <c r="AP326" s="679"/>
      <c r="AQ326" s="679"/>
      <c r="AR326" s="679"/>
      <c r="AS326" s="680">
        <f t="shared" si="191"/>
        <v>0</v>
      </c>
      <c r="AT326" s="679"/>
      <c r="AU326" s="679"/>
      <c r="AV326" s="679"/>
      <c r="AW326" s="680">
        <f t="shared" si="192"/>
        <v>0</v>
      </c>
      <c r="AX326" s="679"/>
      <c r="AY326" s="679"/>
      <c r="AZ326" s="679"/>
      <c r="BA326" s="680">
        <f t="shared" si="193"/>
        <v>0</v>
      </c>
      <c r="BB326" s="679"/>
      <c r="BC326" s="679"/>
      <c r="BD326" s="679"/>
      <c r="BE326" s="680">
        <f t="shared" si="194"/>
        <v>0</v>
      </c>
      <c r="BF326" s="680">
        <f t="shared" si="195"/>
        <v>0</v>
      </c>
      <c r="BG326" s="680">
        <f t="shared" si="196"/>
        <v>0</v>
      </c>
      <c r="BH326" s="680">
        <f t="shared" si="197"/>
        <v>0</v>
      </c>
      <c r="BI326" s="680">
        <f t="shared" si="198"/>
        <v>0</v>
      </c>
      <c r="BJ326" s="681"/>
    </row>
    <row r="327" spans="2:62">
      <c r="B327" s="685" t="s">
        <v>961</v>
      </c>
      <c r="C327" s="676"/>
      <c r="D327" s="677"/>
      <c r="E327" s="740"/>
      <c r="F327" s="741"/>
      <c r="G327" s="680">
        <f t="shared" si="183"/>
        <v>0</v>
      </c>
      <c r="H327" s="679"/>
      <c r="I327" s="679"/>
      <c r="J327" s="679"/>
      <c r="K327" s="679"/>
      <c r="L327" s="679"/>
      <c r="M327" s="679"/>
      <c r="N327" s="679"/>
      <c r="O327" s="679"/>
      <c r="P327" s="679"/>
      <c r="Q327" s="679"/>
      <c r="R327" s="679"/>
      <c r="S327" s="679"/>
      <c r="T327" s="673">
        <f t="shared" si="184"/>
        <v>0</v>
      </c>
      <c r="U327" s="679"/>
      <c r="V327" s="679"/>
      <c r="W327" s="679"/>
      <c r="X327" s="680">
        <f t="shared" si="185"/>
        <v>0</v>
      </c>
      <c r="Y327" s="679"/>
      <c r="Z327" s="679"/>
      <c r="AA327" s="679"/>
      <c r="AB327" s="680">
        <f t="shared" si="186"/>
        <v>0</v>
      </c>
      <c r="AC327" s="679"/>
      <c r="AD327" s="679"/>
      <c r="AE327" s="679"/>
      <c r="AF327" s="680">
        <f t="shared" si="187"/>
        <v>0</v>
      </c>
      <c r="AG327" s="679"/>
      <c r="AH327" s="679"/>
      <c r="AI327" s="679"/>
      <c r="AJ327" s="680">
        <f t="shared" si="188"/>
        <v>0</v>
      </c>
      <c r="AK327" s="679"/>
      <c r="AL327" s="679"/>
      <c r="AM327" s="679"/>
      <c r="AN327" s="680">
        <f t="shared" si="189"/>
        <v>0</v>
      </c>
      <c r="AO327" s="680">
        <f t="shared" si="190"/>
        <v>0</v>
      </c>
      <c r="AP327" s="679"/>
      <c r="AQ327" s="679"/>
      <c r="AR327" s="679"/>
      <c r="AS327" s="680">
        <f t="shared" si="191"/>
        <v>0</v>
      </c>
      <c r="AT327" s="679"/>
      <c r="AU327" s="679"/>
      <c r="AV327" s="679"/>
      <c r="AW327" s="680">
        <f t="shared" si="192"/>
        <v>0</v>
      </c>
      <c r="AX327" s="679"/>
      <c r="AY327" s="679"/>
      <c r="AZ327" s="679"/>
      <c r="BA327" s="680">
        <f t="shared" si="193"/>
        <v>0</v>
      </c>
      <c r="BB327" s="679"/>
      <c r="BC327" s="679"/>
      <c r="BD327" s="679"/>
      <c r="BE327" s="680">
        <f t="shared" si="194"/>
        <v>0</v>
      </c>
      <c r="BF327" s="680">
        <f t="shared" si="195"/>
        <v>0</v>
      </c>
      <c r="BG327" s="680">
        <f t="shared" si="196"/>
        <v>0</v>
      </c>
      <c r="BH327" s="680">
        <f t="shared" si="197"/>
        <v>0</v>
      </c>
      <c r="BI327" s="680">
        <f t="shared" si="198"/>
        <v>0</v>
      </c>
      <c r="BJ327" s="681"/>
    </row>
    <row r="328" spans="2:62">
      <c r="B328" s="675"/>
      <c r="C328" s="676" t="s">
        <v>315</v>
      </c>
      <c r="D328" s="677" t="s">
        <v>962</v>
      </c>
      <c r="E328" s="740">
        <f t="shared" ref="E328:E329" si="209">T328</f>
        <v>0</v>
      </c>
      <c r="F328" s="741"/>
      <c r="G328" s="680">
        <f t="shared" si="183"/>
        <v>0</v>
      </c>
      <c r="H328" s="679"/>
      <c r="I328" s="679"/>
      <c r="J328" s="679"/>
      <c r="K328" s="679"/>
      <c r="L328" s="679"/>
      <c r="M328" s="679"/>
      <c r="N328" s="679"/>
      <c r="O328" s="679"/>
      <c r="P328" s="679"/>
      <c r="Q328" s="679"/>
      <c r="R328" s="679"/>
      <c r="S328" s="679"/>
      <c r="T328" s="673">
        <f t="shared" si="184"/>
        <v>0</v>
      </c>
      <c r="U328" s="679"/>
      <c r="V328" s="679"/>
      <c r="W328" s="679"/>
      <c r="X328" s="680">
        <f t="shared" si="185"/>
        <v>0</v>
      </c>
      <c r="Y328" s="679"/>
      <c r="Z328" s="679"/>
      <c r="AA328" s="679"/>
      <c r="AB328" s="680">
        <f t="shared" si="186"/>
        <v>0</v>
      </c>
      <c r="AC328" s="679"/>
      <c r="AD328" s="679"/>
      <c r="AE328" s="679"/>
      <c r="AF328" s="680">
        <f t="shared" si="187"/>
        <v>0</v>
      </c>
      <c r="AG328" s="679"/>
      <c r="AH328" s="679"/>
      <c r="AI328" s="679"/>
      <c r="AJ328" s="680">
        <f t="shared" si="188"/>
        <v>0</v>
      </c>
      <c r="AK328" s="679"/>
      <c r="AL328" s="679"/>
      <c r="AM328" s="679"/>
      <c r="AN328" s="680">
        <f t="shared" si="189"/>
        <v>0</v>
      </c>
      <c r="AO328" s="680">
        <f t="shared" si="190"/>
        <v>0</v>
      </c>
      <c r="AP328" s="679"/>
      <c r="AQ328" s="679"/>
      <c r="AR328" s="679"/>
      <c r="AS328" s="680">
        <f t="shared" si="191"/>
        <v>0</v>
      </c>
      <c r="AT328" s="679"/>
      <c r="AU328" s="679"/>
      <c r="AV328" s="679"/>
      <c r="AW328" s="680">
        <f t="shared" si="192"/>
        <v>0</v>
      </c>
      <c r="AX328" s="679"/>
      <c r="AY328" s="679"/>
      <c r="AZ328" s="679"/>
      <c r="BA328" s="680">
        <f t="shared" si="193"/>
        <v>0</v>
      </c>
      <c r="BB328" s="679"/>
      <c r="BC328" s="679"/>
      <c r="BD328" s="679"/>
      <c r="BE328" s="680">
        <f t="shared" si="194"/>
        <v>0</v>
      </c>
      <c r="BF328" s="680">
        <f t="shared" si="195"/>
        <v>0</v>
      </c>
      <c r="BG328" s="680">
        <f t="shared" si="196"/>
        <v>0</v>
      </c>
      <c r="BH328" s="680">
        <f t="shared" si="197"/>
        <v>0</v>
      </c>
      <c r="BI328" s="680">
        <f t="shared" si="198"/>
        <v>0</v>
      </c>
      <c r="BJ328" s="681"/>
    </row>
    <row r="329" spans="2:62">
      <c r="B329" s="675"/>
      <c r="C329" s="676" t="s">
        <v>317</v>
      </c>
      <c r="D329" s="677" t="s">
        <v>963</v>
      </c>
      <c r="E329" s="678">
        <f t="shared" si="209"/>
        <v>0</v>
      </c>
      <c r="F329" s="679"/>
      <c r="G329" s="680">
        <f t="shared" si="183"/>
        <v>0</v>
      </c>
      <c r="H329" s="679"/>
      <c r="I329" s="679"/>
      <c r="J329" s="679"/>
      <c r="K329" s="679"/>
      <c r="L329" s="679"/>
      <c r="M329" s="679"/>
      <c r="N329" s="679"/>
      <c r="O329" s="679"/>
      <c r="P329" s="679"/>
      <c r="Q329" s="679"/>
      <c r="R329" s="679"/>
      <c r="S329" s="679"/>
      <c r="T329" s="673">
        <f t="shared" si="184"/>
        <v>0</v>
      </c>
      <c r="U329" s="679"/>
      <c r="V329" s="679"/>
      <c r="W329" s="679"/>
      <c r="X329" s="680">
        <f t="shared" si="185"/>
        <v>0</v>
      </c>
      <c r="Y329" s="679"/>
      <c r="Z329" s="679"/>
      <c r="AA329" s="679"/>
      <c r="AB329" s="680">
        <f t="shared" si="186"/>
        <v>0</v>
      </c>
      <c r="AC329" s="679"/>
      <c r="AD329" s="679"/>
      <c r="AE329" s="679"/>
      <c r="AF329" s="680">
        <f t="shared" si="187"/>
        <v>0</v>
      </c>
      <c r="AG329" s="679"/>
      <c r="AH329" s="679"/>
      <c r="AI329" s="679"/>
      <c r="AJ329" s="680">
        <f t="shared" si="188"/>
        <v>0</v>
      </c>
      <c r="AK329" s="679"/>
      <c r="AL329" s="679"/>
      <c r="AM329" s="679"/>
      <c r="AN329" s="680">
        <f t="shared" si="189"/>
        <v>0</v>
      </c>
      <c r="AO329" s="680">
        <f t="shared" si="190"/>
        <v>0</v>
      </c>
      <c r="AP329" s="679"/>
      <c r="AQ329" s="679"/>
      <c r="AR329" s="679"/>
      <c r="AS329" s="680">
        <f t="shared" si="191"/>
        <v>0</v>
      </c>
      <c r="AT329" s="679"/>
      <c r="AU329" s="679"/>
      <c r="AV329" s="679"/>
      <c r="AW329" s="680">
        <f t="shared" si="192"/>
        <v>0</v>
      </c>
      <c r="AX329" s="679"/>
      <c r="AY329" s="679"/>
      <c r="AZ329" s="679"/>
      <c r="BA329" s="680">
        <f t="shared" si="193"/>
        <v>0</v>
      </c>
      <c r="BB329" s="679"/>
      <c r="BC329" s="679"/>
      <c r="BD329" s="679"/>
      <c r="BE329" s="680">
        <f t="shared" si="194"/>
        <v>0</v>
      </c>
      <c r="BF329" s="680">
        <f t="shared" si="195"/>
        <v>0</v>
      </c>
      <c r="BG329" s="680">
        <f t="shared" si="196"/>
        <v>0</v>
      </c>
      <c r="BH329" s="680">
        <f t="shared" si="197"/>
        <v>0</v>
      </c>
      <c r="BI329" s="680">
        <f t="shared" si="198"/>
        <v>0</v>
      </c>
      <c r="BJ329" s="681"/>
    </row>
    <row r="330" spans="2:62">
      <c r="B330" s="685" t="s">
        <v>964</v>
      </c>
      <c r="C330" s="676"/>
      <c r="D330" s="677"/>
      <c r="E330" s="678"/>
      <c r="F330" s="679"/>
      <c r="G330" s="680">
        <f t="shared" si="183"/>
        <v>0</v>
      </c>
      <c r="H330" s="679"/>
      <c r="I330" s="679"/>
      <c r="J330" s="679"/>
      <c r="K330" s="679"/>
      <c r="L330" s="679"/>
      <c r="M330" s="679"/>
      <c r="N330" s="679"/>
      <c r="O330" s="679"/>
      <c r="P330" s="679"/>
      <c r="Q330" s="679"/>
      <c r="R330" s="679"/>
      <c r="S330" s="679"/>
      <c r="T330" s="673">
        <f t="shared" si="184"/>
        <v>0</v>
      </c>
      <c r="U330" s="679"/>
      <c r="V330" s="679"/>
      <c r="W330" s="679"/>
      <c r="X330" s="680">
        <f t="shared" si="185"/>
        <v>0</v>
      </c>
      <c r="Y330" s="679"/>
      <c r="Z330" s="679"/>
      <c r="AA330" s="679"/>
      <c r="AB330" s="680">
        <f t="shared" si="186"/>
        <v>0</v>
      </c>
      <c r="AC330" s="679"/>
      <c r="AD330" s="679"/>
      <c r="AE330" s="679"/>
      <c r="AF330" s="680">
        <f t="shared" si="187"/>
        <v>0</v>
      </c>
      <c r="AG330" s="679"/>
      <c r="AH330" s="679"/>
      <c r="AI330" s="679"/>
      <c r="AJ330" s="680">
        <f t="shared" si="188"/>
        <v>0</v>
      </c>
      <c r="AK330" s="679"/>
      <c r="AL330" s="679"/>
      <c r="AM330" s="679"/>
      <c r="AN330" s="680">
        <f t="shared" si="189"/>
        <v>0</v>
      </c>
      <c r="AO330" s="680">
        <f t="shared" si="190"/>
        <v>0</v>
      </c>
      <c r="AP330" s="679"/>
      <c r="AQ330" s="679"/>
      <c r="AR330" s="679"/>
      <c r="AS330" s="680">
        <f t="shared" si="191"/>
        <v>0</v>
      </c>
      <c r="AT330" s="679"/>
      <c r="AU330" s="679"/>
      <c r="AV330" s="679"/>
      <c r="AW330" s="680">
        <f t="shared" si="192"/>
        <v>0</v>
      </c>
      <c r="AX330" s="679"/>
      <c r="AY330" s="679"/>
      <c r="AZ330" s="679"/>
      <c r="BA330" s="680">
        <f t="shared" si="193"/>
        <v>0</v>
      </c>
      <c r="BB330" s="679"/>
      <c r="BC330" s="679"/>
      <c r="BD330" s="679"/>
      <c r="BE330" s="680">
        <f t="shared" si="194"/>
        <v>0</v>
      </c>
      <c r="BF330" s="680">
        <f t="shared" si="195"/>
        <v>0</v>
      </c>
      <c r="BG330" s="680">
        <f t="shared" si="196"/>
        <v>0</v>
      </c>
      <c r="BH330" s="680">
        <f t="shared" si="197"/>
        <v>0</v>
      </c>
      <c r="BI330" s="680">
        <f t="shared" si="198"/>
        <v>0</v>
      </c>
      <c r="BJ330" s="681"/>
    </row>
    <row r="331" spans="2:62">
      <c r="B331" s="675"/>
      <c r="C331" s="676" t="s">
        <v>319</v>
      </c>
      <c r="D331" s="677" t="s">
        <v>965</v>
      </c>
      <c r="E331" s="678">
        <f t="shared" ref="E331" si="210">T331</f>
        <v>0</v>
      </c>
      <c r="F331" s="679"/>
      <c r="G331" s="680">
        <f t="shared" si="183"/>
        <v>0</v>
      </c>
      <c r="H331" s="679"/>
      <c r="I331" s="679"/>
      <c r="J331" s="679"/>
      <c r="K331" s="679"/>
      <c r="L331" s="679"/>
      <c r="M331" s="679"/>
      <c r="N331" s="679"/>
      <c r="O331" s="679"/>
      <c r="P331" s="679"/>
      <c r="Q331" s="679"/>
      <c r="R331" s="679"/>
      <c r="S331" s="679"/>
      <c r="T331" s="673">
        <f t="shared" si="184"/>
        <v>0</v>
      </c>
      <c r="U331" s="679"/>
      <c r="V331" s="679"/>
      <c r="W331" s="679"/>
      <c r="X331" s="680">
        <f t="shared" si="185"/>
        <v>0</v>
      </c>
      <c r="Y331" s="679"/>
      <c r="Z331" s="679"/>
      <c r="AA331" s="679"/>
      <c r="AB331" s="680">
        <f t="shared" si="186"/>
        <v>0</v>
      </c>
      <c r="AC331" s="679"/>
      <c r="AD331" s="679"/>
      <c r="AE331" s="679"/>
      <c r="AF331" s="680">
        <f t="shared" si="187"/>
        <v>0</v>
      </c>
      <c r="AG331" s="679"/>
      <c r="AH331" s="679"/>
      <c r="AI331" s="679"/>
      <c r="AJ331" s="680">
        <f t="shared" si="188"/>
        <v>0</v>
      </c>
      <c r="AK331" s="679"/>
      <c r="AL331" s="679"/>
      <c r="AM331" s="679"/>
      <c r="AN331" s="680">
        <f t="shared" si="189"/>
        <v>0</v>
      </c>
      <c r="AO331" s="680">
        <f t="shared" si="190"/>
        <v>0</v>
      </c>
      <c r="AP331" s="679"/>
      <c r="AQ331" s="679"/>
      <c r="AR331" s="679"/>
      <c r="AS331" s="680">
        <f t="shared" si="191"/>
        <v>0</v>
      </c>
      <c r="AT331" s="679"/>
      <c r="AU331" s="679"/>
      <c r="AV331" s="679"/>
      <c r="AW331" s="680">
        <f t="shared" si="192"/>
        <v>0</v>
      </c>
      <c r="AX331" s="679"/>
      <c r="AY331" s="679"/>
      <c r="AZ331" s="679"/>
      <c r="BA331" s="680">
        <f t="shared" si="193"/>
        <v>0</v>
      </c>
      <c r="BB331" s="679"/>
      <c r="BC331" s="679"/>
      <c r="BD331" s="679"/>
      <c r="BE331" s="680">
        <f t="shared" si="194"/>
        <v>0</v>
      </c>
      <c r="BF331" s="680">
        <f t="shared" si="195"/>
        <v>0</v>
      </c>
      <c r="BG331" s="680">
        <f t="shared" si="196"/>
        <v>0</v>
      </c>
      <c r="BH331" s="680">
        <f t="shared" si="197"/>
        <v>0</v>
      </c>
      <c r="BI331" s="680">
        <f t="shared" si="198"/>
        <v>0</v>
      </c>
      <c r="BJ331" s="681"/>
    </row>
    <row r="332" spans="2:62">
      <c r="B332" s="685" t="s">
        <v>966</v>
      </c>
      <c r="C332" s="676"/>
      <c r="D332" s="677"/>
      <c r="E332" s="678"/>
      <c r="F332" s="679"/>
      <c r="G332" s="680">
        <f t="shared" si="183"/>
        <v>0</v>
      </c>
      <c r="H332" s="679"/>
      <c r="I332" s="679"/>
      <c r="J332" s="679"/>
      <c r="K332" s="679"/>
      <c r="L332" s="679"/>
      <c r="M332" s="679"/>
      <c r="N332" s="679"/>
      <c r="O332" s="679"/>
      <c r="P332" s="679"/>
      <c r="Q332" s="679"/>
      <c r="R332" s="679"/>
      <c r="S332" s="679"/>
      <c r="T332" s="673">
        <f t="shared" si="184"/>
        <v>0</v>
      </c>
      <c r="U332" s="679"/>
      <c r="V332" s="679"/>
      <c r="W332" s="679"/>
      <c r="X332" s="680">
        <f t="shared" si="185"/>
        <v>0</v>
      </c>
      <c r="Y332" s="679"/>
      <c r="Z332" s="679"/>
      <c r="AA332" s="679"/>
      <c r="AB332" s="680">
        <f t="shared" si="186"/>
        <v>0</v>
      </c>
      <c r="AC332" s="679"/>
      <c r="AD332" s="679"/>
      <c r="AE332" s="679"/>
      <c r="AF332" s="680">
        <f t="shared" si="187"/>
        <v>0</v>
      </c>
      <c r="AG332" s="679"/>
      <c r="AH332" s="679"/>
      <c r="AI332" s="679"/>
      <c r="AJ332" s="680">
        <f t="shared" si="188"/>
        <v>0</v>
      </c>
      <c r="AK332" s="679"/>
      <c r="AL332" s="679"/>
      <c r="AM332" s="679"/>
      <c r="AN332" s="680">
        <f t="shared" si="189"/>
        <v>0</v>
      </c>
      <c r="AO332" s="680">
        <f t="shared" si="190"/>
        <v>0</v>
      </c>
      <c r="AP332" s="679"/>
      <c r="AQ332" s="679"/>
      <c r="AR332" s="679"/>
      <c r="AS332" s="680">
        <f t="shared" si="191"/>
        <v>0</v>
      </c>
      <c r="AT332" s="679"/>
      <c r="AU332" s="679"/>
      <c r="AV332" s="679"/>
      <c r="AW332" s="680">
        <f t="shared" si="192"/>
        <v>0</v>
      </c>
      <c r="AX332" s="679"/>
      <c r="AY332" s="679"/>
      <c r="AZ332" s="679"/>
      <c r="BA332" s="680">
        <f t="shared" si="193"/>
        <v>0</v>
      </c>
      <c r="BB332" s="679"/>
      <c r="BC332" s="679"/>
      <c r="BD332" s="679"/>
      <c r="BE332" s="680">
        <f t="shared" si="194"/>
        <v>0</v>
      </c>
      <c r="BF332" s="680">
        <f t="shared" si="195"/>
        <v>0</v>
      </c>
      <c r="BG332" s="680">
        <f t="shared" si="196"/>
        <v>0</v>
      </c>
      <c r="BH332" s="680">
        <f t="shared" si="197"/>
        <v>0</v>
      </c>
      <c r="BI332" s="680">
        <f t="shared" si="198"/>
        <v>0</v>
      </c>
      <c r="BJ332" s="681"/>
    </row>
    <row r="333" spans="2:62">
      <c r="B333" s="675"/>
      <c r="C333" s="676" t="s">
        <v>967</v>
      </c>
      <c r="D333" s="677" t="s">
        <v>968</v>
      </c>
      <c r="E333" s="678">
        <f t="shared" ref="E333:E343" si="211">T333</f>
        <v>0</v>
      </c>
      <c r="F333" s="679"/>
      <c r="G333" s="680">
        <f t="shared" si="183"/>
        <v>0</v>
      </c>
      <c r="H333" s="679"/>
      <c r="I333" s="679"/>
      <c r="J333" s="679"/>
      <c r="K333" s="679"/>
      <c r="L333" s="679"/>
      <c r="M333" s="679"/>
      <c r="N333" s="679"/>
      <c r="O333" s="679"/>
      <c r="P333" s="679"/>
      <c r="Q333" s="679"/>
      <c r="R333" s="679"/>
      <c r="S333" s="679"/>
      <c r="T333" s="673">
        <f t="shared" si="184"/>
        <v>0</v>
      </c>
      <c r="U333" s="679"/>
      <c r="V333" s="679"/>
      <c r="W333" s="679"/>
      <c r="X333" s="680">
        <f t="shared" si="185"/>
        <v>0</v>
      </c>
      <c r="Y333" s="679"/>
      <c r="Z333" s="679"/>
      <c r="AA333" s="679"/>
      <c r="AB333" s="680">
        <f t="shared" si="186"/>
        <v>0</v>
      </c>
      <c r="AC333" s="679"/>
      <c r="AD333" s="679"/>
      <c r="AE333" s="679"/>
      <c r="AF333" s="680">
        <f t="shared" si="187"/>
        <v>0</v>
      </c>
      <c r="AG333" s="679"/>
      <c r="AH333" s="679"/>
      <c r="AI333" s="679"/>
      <c r="AJ333" s="680">
        <f t="shared" si="188"/>
        <v>0</v>
      </c>
      <c r="AK333" s="679"/>
      <c r="AL333" s="679"/>
      <c r="AM333" s="679"/>
      <c r="AN333" s="680">
        <f t="shared" si="189"/>
        <v>0</v>
      </c>
      <c r="AO333" s="680">
        <f t="shared" si="190"/>
        <v>0</v>
      </c>
      <c r="AP333" s="679"/>
      <c r="AQ333" s="679"/>
      <c r="AR333" s="679"/>
      <c r="AS333" s="680">
        <f t="shared" si="191"/>
        <v>0</v>
      </c>
      <c r="AT333" s="679"/>
      <c r="AU333" s="679"/>
      <c r="AV333" s="679"/>
      <c r="AW333" s="680">
        <f t="shared" si="192"/>
        <v>0</v>
      </c>
      <c r="AX333" s="679"/>
      <c r="AY333" s="679"/>
      <c r="AZ333" s="679"/>
      <c r="BA333" s="680">
        <f t="shared" si="193"/>
        <v>0</v>
      </c>
      <c r="BB333" s="679"/>
      <c r="BC333" s="679"/>
      <c r="BD333" s="679"/>
      <c r="BE333" s="680">
        <f t="shared" si="194"/>
        <v>0</v>
      </c>
      <c r="BF333" s="680">
        <f t="shared" si="195"/>
        <v>0</v>
      </c>
      <c r="BG333" s="680">
        <f t="shared" si="196"/>
        <v>0</v>
      </c>
      <c r="BH333" s="680">
        <f t="shared" si="197"/>
        <v>0</v>
      </c>
      <c r="BI333" s="680">
        <f t="shared" si="198"/>
        <v>0</v>
      </c>
      <c r="BJ333" s="681"/>
    </row>
    <row r="334" spans="2:62">
      <c r="B334" s="675"/>
      <c r="C334" s="676" t="s">
        <v>969</v>
      </c>
      <c r="D334" s="677" t="s">
        <v>970</v>
      </c>
      <c r="E334" s="678">
        <f t="shared" si="211"/>
        <v>0</v>
      </c>
      <c r="F334" s="679"/>
      <c r="G334" s="680">
        <f t="shared" si="183"/>
        <v>0</v>
      </c>
      <c r="H334" s="679"/>
      <c r="I334" s="679"/>
      <c r="J334" s="679"/>
      <c r="K334" s="679"/>
      <c r="L334" s="679"/>
      <c r="M334" s="679"/>
      <c r="N334" s="679"/>
      <c r="O334" s="679"/>
      <c r="P334" s="679"/>
      <c r="Q334" s="679"/>
      <c r="R334" s="679"/>
      <c r="S334" s="679"/>
      <c r="T334" s="673">
        <f t="shared" si="184"/>
        <v>0</v>
      </c>
      <c r="U334" s="679"/>
      <c r="V334" s="679"/>
      <c r="W334" s="679"/>
      <c r="X334" s="680">
        <f t="shared" si="185"/>
        <v>0</v>
      </c>
      <c r="Y334" s="679"/>
      <c r="Z334" s="679"/>
      <c r="AA334" s="679"/>
      <c r="AB334" s="680">
        <f t="shared" si="186"/>
        <v>0</v>
      </c>
      <c r="AC334" s="679"/>
      <c r="AD334" s="679"/>
      <c r="AE334" s="679"/>
      <c r="AF334" s="680">
        <f t="shared" si="187"/>
        <v>0</v>
      </c>
      <c r="AG334" s="679"/>
      <c r="AH334" s="679"/>
      <c r="AI334" s="679"/>
      <c r="AJ334" s="680">
        <f t="shared" si="188"/>
        <v>0</v>
      </c>
      <c r="AK334" s="679"/>
      <c r="AL334" s="679"/>
      <c r="AM334" s="679"/>
      <c r="AN334" s="680">
        <f t="shared" si="189"/>
        <v>0</v>
      </c>
      <c r="AO334" s="680">
        <f t="shared" si="190"/>
        <v>0</v>
      </c>
      <c r="AP334" s="679"/>
      <c r="AQ334" s="679"/>
      <c r="AR334" s="679"/>
      <c r="AS334" s="680">
        <f t="shared" si="191"/>
        <v>0</v>
      </c>
      <c r="AT334" s="679"/>
      <c r="AU334" s="679"/>
      <c r="AV334" s="679"/>
      <c r="AW334" s="680">
        <f t="shared" si="192"/>
        <v>0</v>
      </c>
      <c r="AX334" s="679"/>
      <c r="AY334" s="679"/>
      <c r="AZ334" s="679"/>
      <c r="BA334" s="680">
        <f t="shared" si="193"/>
        <v>0</v>
      </c>
      <c r="BB334" s="679"/>
      <c r="BC334" s="679"/>
      <c r="BD334" s="679"/>
      <c r="BE334" s="680">
        <f t="shared" si="194"/>
        <v>0</v>
      </c>
      <c r="BF334" s="680">
        <f t="shared" si="195"/>
        <v>0</v>
      </c>
      <c r="BG334" s="680">
        <f t="shared" si="196"/>
        <v>0</v>
      </c>
      <c r="BH334" s="680">
        <f t="shared" si="197"/>
        <v>0</v>
      </c>
      <c r="BI334" s="680">
        <f t="shared" si="198"/>
        <v>0</v>
      </c>
      <c r="BJ334" s="681"/>
    </row>
    <row r="335" spans="2:62">
      <c r="B335" s="675"/>
      <c r="C335" s="676" t="s">
        <v>971</v>
      </c>
      <c r="D335" s="677" t="s">
        <v>972</v>
      </c>
      <c r="E335" s="678">
        <f t="shared" si="211"/>
        <v>0</v>
      </c>
      <c r="F335" s="679"/>
      <c r="G335" s="680">
        <f t="shared" si="183"/>
        <v>0</v>
      </c>
      <c r="H335" s="679"/>
      <c r="I335" s="679"/>
      <c r="J335" s="679"/>
      <c r="K335" s="679"/>
      <c r="L335" s="679"/>
      <c r="M335" s="679"/>
      <c r="N335" s="679"/>
      <c r="O335" s="679"/>
      <c r="P335" s="679"/>
      <c r="Q335" s="679"/>
      <c r="R335" s="679"/>
      <c r="S335" s="679"/>
      <c r="T335" s="673">
        <f t="shared" si="184"/>
        <v>0</v>
      </c>
      <c r="U335" s="679"/>
      <c r="V335" s="679"/>
      <c r="W335" s="679"/>
      <c r="X335" s="680">
        <f t="shared" si="185"/>
        <v>0</v>
      </c>
      <c r="Y335" s="679"/>
      <c r="Z335" s="679"/>
      <c r="AA335" s="679"/>
      <c r="AB335" s="680">
        <f t="shared" si="186"/>
        <v>0</v>
      </c>
      <c r="AC335" s="679"/>
      <c r="AD335" s="679"/>
      <c r="AE335" s="679"/>
      <c r="AF335" s="680">
        <f t="shared" si="187"/>
        <v>0</v>
      </c>
      <c r="AG335" s="679"/>
      <c r="AH335" s="679"/>
      <c r="AI335" s="679"/>
      <c r="AJ335" s="680">
        <f t="shared" si="188"/>
        <v>0</v>
      </c>
      <c r="AK335" s="679"/>
      <c r="AL335" s="679"/>
      <c r="AM335" s="679"/>
      <c r="AN335" s="680">
        <f t="shared" si="189"/>
        <v>0</v>
      </c>
      <c r="AO335" s="680">
        <f t="shared" si="190"/>
        <v>0</v>
      </c>
      <c r="AP335" s="679"/>
      <c r="AQ335" s="679"/>
      <c r="AR335" s="679"/>
      <c r="AS335" s="680">
        <f t="shared" si="191"/>
        <v>0</v>
      </c>
      <c r="AT335" s="679"/>
      <c r="AU335" s="679"/>
      <c r="AV335" s="679"/>
      <c r="AW335" s="680">
        <f t="shared" si="192"/>
        <v>0</v>
      </c>
      <c r="AX335" s="679"/>
      <c r="AY335" s="679"/>
      <c r="AZ335" s="679"/>
      <c r="BA335" s="680">
        <f t="shared" si="193"/>
        <v>0</v>
      </c>
      <c r="BB335" s="679"/>
      <c r="BC335" s="679"/>
      <c r="BD335" s="679"/>
      <c r="BE335" s="680">
        <f t="shared" si="194"/>
        <v>0</v>
      </c>
      <c r="BF335" s="680">
        <f t="shared" si="195"/>
        <v>0</v>
      </c>
      <c r="BG335" s="680">
        <f t="shared" si="196"/>
        <v>0</v>
      </c>
      <c r="BH335" s="680">
        <f t="shared" si="197"/>
        <v>0</v>
      </c>
      <c r="BI335" s="680">
        <f t="shared" si="198"/>
        <v>0</v>
      </c>
      <c r="BJ335" s="681"/>
    </row>
    <row r="336" spans="2:62">
      <c r="B336" s="675"/>
      <c r="C336" s="676" t="s">
        <v>973</v>
      </c>
      <c r="D336" s="677" t="s">
        <v>974</v>
      </c>
      <c r="E336" s="678">
        <f t="shared" si="211"/>
        <v>0</v>
      </c>
      <c r="F336" s="679"/>
      <c r="G336" s="680">
        <f t="shared" si="183"/>
        <v>0</v>
      </c>
      <c r="H336" s="679"/>
      <c r="I336" s="679"/>
      <c r="J336" s="679"/>
      <c r="K336" s="679"/>
      <c r="L336" s="679"/>
      <c r="M336" s="679"/>
      <c r="N336" s="679"/>
      <c r="O336" s="679"/>
      <c r="P336" s="679"/>
      <c r="Q336" s="679"/>
      <c r="R336" s="679"/>
      <c r="S336" s="679"/>
      <c r="T336" s="673">
        <f t="shared" si="184"/>
        <v>0</v>
      </c>
      <c r="U336" s="679"/>
      <c r="V336" s="679"/>
      <c r="W336" s="679"/>
      <c r="X336" s="680">
        <f t="shared" si="185"/>
        <v>0</v>
      </c>
      <c r="Y336" s="679"/>
      <c r="Z336" s="679"/>
      <c r="AA336" s="679"/>
      <c r="AB336" s="680">
        <f t="shared" si="186"/>
        <v>0</v>
      </c>
      <c r="AC336" s="679"/>
      <c r="AD336" s="679"/>
      <c r="AE336" s="679"/>
      <c r="AF336" s="680">
        <f t="shared" si="187"/>
        <v>0</v>
      </c>
      <c r="AG336" s="679"/>
      <c r="AH336" s="679"/>
      <c r="AI336" s="679"/>
      <c r="AJ336" s="680">
        <f t="shared" si="188"/>
        <v>0</v>
      </c>
      <c r="AK336" s="679"/>
      <c r="AL336" s="679"/>
      <c r="AM336" s="679"/>
      <c r="AN336" s="680">
        <f t="shared" si="189"/>
        <v>0</v>
      </c>
      <c r="AO336" s="680">
        <f t="shared" si="190"/>
        <v>0</v>
      </c>
      <c r="AP336" s="679"/>
      <c r="AQ336" s="679"/>
      <c r="AR336" s="679"/>
      <c r="AS336" s="680">
        <f t="shared" si="191"/>
        <v>0</v>
      </c>
      <c r="AT336" s="679"/>
      <c r="AU336" s="679"/>
      <c r="AV336" s="679"/>
      <c r="AW336" s="680">
        <f t="shared" si="192"/>
        <v>0</v>
      </c>
      <c r="AX336" s="679"/>
      <c r="AY336" s="679"/>
      <c r="AZ336" s="679"/>
      <c r="BA336" s="680">
        <f t="shared" si="193"/>
        <v>0</v>
      </c>
      <c r="BB336" s="679"/>
      <c r="BC336" s="679"/>
      <c r="BD336" s="679"/>
      <c r="BE336" s="680">
        <f t="shared" si="194"/>
        <v>0</v>
      </c>
      <c r="BF336" s="680">
        <f t="shared" si="195"/>
        <v>0</v>
      </c>
      <c r="BG336" s="680">
        <f t="shared" si="196"/>
        <v>0</v>
      </c>
      <c r="BH336" s="680">
        <f t="shared" si="197"/>
        <v>0</v>
      </c>
      <c r="BI336" s="680">
        <f t="shared" si="198"/>
        <v>0</v>
      </c>
      <c r="BJ336" s="681"/>
    </row>
    <row r="337" spans="2:62">
      <c r="B337" s="675"/>
      <c r="C337" s="676" t="s">
        <v>975</v>
      </c>
      <c r="D337" s="677" t="s">
        <v>976</v>
      </c>
      <c r="E337" s="678">
        <f t="shared" si="211"/>
        <v>0</v>
      </c>
      <c r="F337" s="679"/>
      <c r="G337" s="680">
        <f t="shared" si="183"/>
        <v>0</v>
      </c>
      <c r="H337" s="679"/>
      <c r="I337" s="679"/>
      <c r="J337" s="679"/>
      <c r="K337" s="679"/>
      <c r="L337" s="679"/>
      <c r="M337" s="679"/>
      <c r="N337" s="679"/>
      <c r="O337" s="679"/>
      <c r="P337" s="679"/>
      <c r="Q337" s="679"/>
      <c r="R337" s="679"/>
      <c r="S337" s="679"/>
      <c r="T337" s="673">
        <f t="shared" si="184"/>
        <v>0</v>
      </c>
      <c r="U337" s="679"/>
      <c r="V337" s="679"/>
      <c r="W337" s="679"/>
      <c r="X337" s="680">
        <f t="shared" si="185"/>
        <v>0</v>
      </c>
      <c r="Y337" s="679"/>
      <c r="Z337" s="679"/>
      <c r="AA337" s="679"/>
      <c r="AB337" s="680">
        <f t="shared" si="186"/>
        <v>0</v>
      </c>
      <c r="AC337" s="679"/>
      <c r="AD337" s="679"/>
      <c r="AE337" s="679"/>
      <c r="AF337" s="680">
        <f t="shared" si="187"/>
        <v>0</v>
      </c>
      <c r="AG337" s="679"/>
      <c r="AH337" s="679"/>
      <c r="AI337" s="679"/>
      <c r="AJ337" s="680">
        <f t="shared" si="188"/>
        <v>0</v>
      </c>
      <c r="AK337" s="679"/>
      <c r="AL337" s="679"/>
      <c r="AM337" s="679"/>
      <c r="AN337" s="680">
        <f t="shared" si="189"/>
        <v>0</v>
      </c>
      <c r="AO337" s="680">
        <f t="shared" si="190"/>
        <v>0</v>
      </c>
      <c r="AP337" s="679"/>
      <c r="AQ337" s="679"/>
      <c r="AR337" s="679"/>
      <c r="AS337" s="680">
        <f t="shared" si="191"/>
        <v>0</v>
      </c>
      <c r="AT337" s="679"/>
      <c r="AU337" s="679"/>
      <c r="AV337" s="679"/>
      <c r="AW337" s="680">
        <f t="shared" si="192"/>
        <v>0</v>
      </c>
      <c r="AX337" s="679"/>
      <c r="AY337" s="679"/>
      <c r="AZ337" s="679"/>
      <c r="BA337" s="680">
        <f t="shared" si="193"/>
        <v>0</v>
      </c>
      <c r="BB337" s="679"/>
      <c r="BC337" s="679"/>
      <c r="BD337" s="679"/>
      <c r="BE337" s="680">
        <f t="shared" si="194"/>
        <v>0</v>
      </c>
      <c r="BF337" s="680">
        <f t="shared" si="195"/>
        <v>0</v>
      </c>
      <c r="BG337" s="680">
        <f t="shared" si="196"/>
        <v>0</v>
      </c>
      <c r="BH337" s="680">
        <f t="shared" si="197"/>
        <v>0</v>
      </c>
      <c r="BI337" s="680">
        <f t="shared" si="198"/>
        <v>0</v>
      </c>
      <c r="BJ337" s="681"/>
    </row>
    <row r="338" spans="2:62">
      <c r="B338" s="675"/>
      <c r="C338" s="676" t="s">
        <v>977</v>
      </c>
      <c r="D338" s="677" t="s">
        <v>978</v>
      </c>
      <c r="E338" s="678">
        <f t="shared" si="211"/>
        <v>0</v>
      </c>
      <c r="F338" s="679"/>
      <c r="G338" s="680">
        <f t="shared" si="183"/>
        <v>0</v>
      </c>
      <c r="H338" s="679"/>
      <c r="I338" s="679"/>
      <c r="J338" s="679"/>
      <c r="K338" s="679"/>
      <c r="L338" s="679"/>
      <c r="M338" s="679"/>
      <c r="N338" s="679"/>
      <c r="O338" s="679"/>
      <c r="P338" s="679"/>
      <c r="Q338" s="679"/>
      <c r="R338" s="679"/>
      <c r="S338" s="679"/>
      <c r="T338" s="673">
        <f t="shared" si="184"/>
        <v>0</v>
      </c>
      <c r="U338" s="679"/>
      <c r="V338" s="679"/>
      <c r="W338" s="679"/>
      <c r="X338" s="680">
        <f t="shared" si="185"/>
        <v>0</v>
      </c>
      <c r="Y338" s="679"/>
      <c r="Z338" s="679"/>
      <c r="AA338" s="679"/>
      <c r="AB338" s="680">
        <f t="shared" si="186"/>
        <v>0</v>
      </c>
      <c r="AC338" s="679"/>
      <c r="AD338" s="679"/>
      <c r="AE338" s="679"/>
      <c r="AF338" s="680">
        <f t="shared" si="187"/>
        <v>0</v>
      </c>
      <c r="AG338" s="679"/>
      <c r="AH338" s="679"/>
      <c r="AI338" s="679"/>
      <c r="AJ338" s="680">
        <f t="shared" si="188"/>
        <v>0</v>
      </c>
      <c r="AK338" s="679"/>
      <c r="AL338" s="679"/>
      <c r="AM338" s="679"/>
      <c r="AN338" s="680">
        <f t="shared" si="189"/>
        <v>0</v>
      </c>
      <c r="AO338" s="680">
        <f t="shared" si="190"/>
        <v>0</v>
      </c>
      <c r="AP338" s="679"/>
      <c r="AQ338" s="679"/>
      <c r="AR338" s="679"/>
      <c r="AS338" s="680">
        <f t="shared" si="191"/>
        <v>0</v>
      </c>
      <c r="AT338" s="679"/>
      <c r="AU338" s="679"/>
      <c r="AV338" s="679"/>
      <c r="AW338" s="680">
        <f t="shared" si="192"/>
        <v>0</v>
      </c>
      <c r="AX338" s="679"/>
      <c r="AY338" s="679"/>
      <c r="AZ338" s="679"/>
      <c r="BA338" s="680">
        <f t="shared" si="193"/>
        <v>0</v>
      </c>
      <c r="BB338" s="679"/>
      <c r="BC338" s="679"/>
      <c r="BD338" s="679"/>
      <c r="BE338" s="680">
        <f t="shared" si="194"/>
        <v>0</v>
      </c>
      <c r="BF338" s="680">
        <f t="shared" si="195"/>
        <v>0</v>
      </c>
      <c r="BG338" s="680">
        <f t="shared" si="196"/>
        <v>0</v>
      </c>
      <c r="BH338" s="680">
        <f t="shared" si="197"/>
        <v>0</v>
      </c>
      <c r="BI338" s="680">
        <f t="shared" si="198"/>
        <v>0</v>
      </c>
      <c r="BJ338" s="681"/>
    </row>
    <row r="339" spans="2:62">
      <c r="B339" s="675"/>
      <c r="C339" s="676" t="s">
        <v>979</v>
      </c>
      <c r="D339" s="677" t="s">
        <v>980</v>
      </c>
      <c r="E339" s="678">
        <f t="shared" si="211"/>
        <v>0</v>
      </c>
      <c r="F339" s="679"/>
      <c r="G339" s="680">
        <f t="shared" si="183"/>
        <v>0</v>
      </c>
      <c r="H339" s="679"/>
      <c r="I339" s="679"/>
      <c r="J339" s="679"/>
      <c r="K339" s="679"/>
      <c r="L339" s="679"/>
      <c r="M339" s="679"/>
      <c r="N339" s="679"/>
      <c r="O339" s="679"/>
      <c r="P339" s="679"/>
      <c r="Q339" s="679"/>
      <c r="R339" s="679"/>
      <c r="S339" s="679"/>
      <c r="T339" s="673">
        <f t="shared" si="184"/>
        <v>0</v>
      </c>
      <c r="U339" s="679"/>
      <c r="V339" s="679"/>
      <c r="W339" s="679"/>
      <c r="X339" s="680">
        <f t="shared" si="185"/>
        <v>0</v>
      </c>
      <c r="Y339" s="679"/>
      <c r="Z339" s="679"/>
      <c r="AA339" s="679"/>
      <c r="AB339" s="680">
        <f t="shared" si="186"/>
        <v>0</v>
      </c>
      <c r="AC339" s="679"/>
      <c r="AD339" s="679"/>
      <c r="AE339" s="679"/>
      <c r="AF339" s="680">
        <f t="shared" si="187"/>
        <v>0</v>
      </c>
      <c r="AG339" s="679"/>
      <c r="AH339" s="679"/>
      <c r="AI339" s="679"/>
      <c r="AJ339" s="680">
        <f t="shared" si="188"/>
        <v>0</v>
      </c>
      <c r="AK339" s="679"/>
      <c r="AL339" s="679"/>
      <c r="AM339" s="679"/>
      <c r="AN339" s="680">
        <f t="shared" si="189"/>
        <v>0</v>
      </c>
      <c r="AO339" s="680">
        <f t="shared" si="190"/>
        <v>0</v>
      </c>
      <c r="AP339" s="679"/>
      <c r="AQ339" s="679"/>
      <c r="AR339" s="679"/>
      <c r="AS339" s="680">
        <f t="shared" si="191"/>
        <v>0</v>
      </c>
      <c r="AT339" s="679"/>
      <c r="AU339" s="679"/>
      <c r="AV339" s="679"/>
      <c r="AW339" s="680">
        <f t="shared" si="192"/>
        <v>0</v>
      </c>
      <c r="AX339" s="679"/>
      <c r="AY339" s="679"/>
      <c r="AZ339" s="679"/>
      <c r="BA339" s="680">
        <f t="shared" si="193"/>
        <v>0</v>
      </c>
      <c r="BB339" s="679"/>
      <c r="BC339" s="679"/>
      <c r="BD339" s="679"/>
      <c r="BE339" s="680">
        <f t="shared" si="194"/>
        <v>0</v>
      </c>
      <c r="BF339" s="680">
        <f t="shared" si="195"/>
        <v>0</v>
      </c>
      <c r="BG339" s="680">
        <f t="shared" si="196"/>
        <v>0</v>
      </c>
      <c r="BH339" s="680">
        <f t="shared" si="197"/>
        <v>0</v>
      </c>
      <c r="BI339" s="680">
        <f t="shared" si="198"/>
        <v>0</v>
      </c>
      <c r="BJ339" s="681"/>
    </row>
    <row r="340" spans="2:62">
      <c r="B340" s="675"/>
      <c r="C340" s="676" t="s">
        <v>981</v>
      </c>
      <c r="D340" s="677" t="s">
        <v>982</v>
      </c>
      <c r="E340" s="678">
        <f t="shared" si="211"/>
        <v>0</v>
      </c>
      <c r="F340" s="679"/>
      <c r="G340" s="680">
        <f t="shared" si="183"/>
        <v>0</v>
      </c>
      <c r="H340" s="679"/>
      <c r="I340" s="679"/>
      <c r="J340" s="679"/>
      <c r="K340" s="679"/>
      <c r="L340" s="679"/>
      <c r="M340" s="679"/>
      <c r="N340" s="679"/>
      <c r="O340" s="679"/>
      <c r="P340" s="679"/>
      <c r="Q340" s="679"/>
      <c r="R340" s="679"/>
      <c r="S340" s="679"/>
      <c r="T340" s="673">
        <f t="shared" si="184"/>
        <v>0</v>
      </c>
      <c r="U340" s="679"/>
      <c r="V340" s="679"/>
      <c r="W340" s="679"/>
      <c r="X340" s="680">
        <f t="shared" si="185"/>
        <v>0</v>
      </c>
      <c r="Y340" s="679"/>
      <c r="Z340" s="679"/>
      <c r="AA340" s="679"/>
      <c r="AB340" s="680">
        <f t="shared" si="186"/>
        <v>0</v>
      </c>
      <c r="AC340" s="679"/>
      <c r="AD340" s="679"/>
      <c r="AE340" s="679"/>
      <c r="AF340" s="680">
        <f t="shared" si="187"/>
        <v>0</v>
      </c>
      <c r="AG340" s="679"/>
      <c r="AH340" s="679"/>
      <c r="AI340" s="679"/>
      <c r="AJ340" s="680">
        <f t="shared" si="188"/>
        <v>0</v>
      </c>
      <c r="AK340" s="679"/>
      <c r="AL340" s="679"/>
      <c r="AM340" s="679"/>
      <c r="AN340" s="680">
        <f t="shared" si="189"/>
        <v>0</v>
      </c>
      <c r="AO340" s="680">
        <f t="shared" si="190"/>
        <v>0</v>
      </c>
      <c r="AP340" s="679"/>
      <c r="AQ340" s="679"/>
      <c r="AR340" s="679"/>
      <c r="AS340" s="680">
        <f t="shared" si="191"/>
        <v>0</v>
      </c>
      <c r="AT340" s="679"/>
      <c r="AU340" s="679"/>
      <c r="AV340" s="679"/>
      <c r="AW340" s="680">
        <f t="shared" si="192"/>
        <v>0</v>
      </c>
      <c r="AX340" s="679"/>
      <c r="AY340" s="679"/>
      <c r="AZ340" s="679"/>
      <c r="BA340" s="680">
        <f t="shared" si="193"/>
        <v>0</v>
      </c>
      <c r="BB340" s="679"/>
      <c r="BC340" s="679"/>
      <c r="BD340" s="679"/>
      <c r="BE340" s="680">
        <f t="shared" si="194"/>
        <v>0</v>
      </c>
      <c r="BF340" s="680">
        <f t="shared" si="195"/>
        <v>0</v>
      </c>
      <c r="BG340" s="680">
        <f t="shared" si="196"/>
        <v>0</v>
      </c>
      <c r="BH340" s="680">
        <f t="shared" si="197"/>
        <v>0</v>
      </c>
      <c r="BI340" s="680">
        <f t="shared" si="198"/>
        <v>0</v>
      </c>
      <c r="BJ340" s="681"/>
    </row>
    <row r="341" spans="2:62">
      <c r="B341" s="675"/>
      <c r="C341" s="676" t="s">
        <v>983</v>
      </c>
      <c r="D341" s="677" t="s">
        <v>984</v>
      </c>
      <c r="E341" s="678">
        <f t="shared" si="211"/>
        <v>0</v>
      </c>
      <c r="F341" s="679"/>
      <c r="G341" s="680">
        <f t="shared" si="183"/>
        <v>0</v>
      </c>
      <c r="H341" s="679"/>
      <c r="I341" s="679"/>
      <c r="J341" s="679"/>
      <c r="K341" s="679"/>
      <c r="L341" s="679"/>
      <c r="M341" s="679"/>
      <c r="N341" s="679"/>
      <c r="O341" s="679"/>
      <c r="P341" s="679"/>
      <c r="Q341" s="679"/>
      <c r="R341" s="679"/>
      <c r="S341" s="679"/>
      <c r="T341" s="673">
        <f t="shared" si="184"/>
        <v>0</v>
      </c>
      <c r="U341" s="679"/>
      <c r="V341" s="679"/>
      <c r="W341" s="679"/>
      <c r="X341" s="680">
        <f t="shared" si="185"/>
        <v>0</v>
      </c>
      <c r="Y341" s="679"/>
      <c r="Z341" s="679"/>
      <c r="AA341" s="679"/>
      <c r="AB341" s="680">
        <f t="shared" si="186"/>
        <v>0</v>
      </c>
      <c r="AC341" s="679"/>
      <c r="AD341" s="679"/>
      <c r="AE341" s="679"/>
      <c r="AF341" s="680">
        <f t="shared" si="187"/>
        <v>0</v>
      </c>
      <c r="AG341" s="679"/>
      <c r="AH341" s="679"/>
      <c r="AI341" s="679"/>
      <c r="AJ341" s="680">
        <f t="shared" si="188"/>
        <v>0</v>
      </c>
      <c r="AK341" s="679"/>
      <c r="AL341" s="679"/>
      <c r="AM341" s="679"/>
      <c r="AN341" s="680">
        <f t="shared" si="189"/>
        <v>0</v>
      </c>
      <c r="AO341" s="680">
        <f t="shared" si="190"/>
        <v>0</v>
      </c>
      <c r="AP341" s="679"/>
      <c r="AQ341" s="679"/>
      <c r="AR341" s="679"/>
      <c r="AS341" s="680">
        <f t="shared" si="191"/>
        <v>0</v>
      </c>
      <c r="AT341" s="679"/>
      <c r="AU341" s="679"/>
      <c r="AV341" s="679"/>
      <c r="AW341" s="680">
        <f t="shared" si="192"/>
        <v>0</v>
      </c>
      <c r="AX341" s="679"/>
      <c r="AY341" s="679"/>
      <c r="AZ341" s="679"/>
      <c r="BA341" s="680">
        <f t="shared" si="193"/>
        <v>0</v>
      </c>
      <c r="BB341" s="679"/>
      <c r="BC341" s="679"/>
      <c r="BD341" s="679"/>
      <c r="BE341" s="680">
        <f t="shared" si="194"/>
        <v>0</v>
      </c>
      <c r="BF341" s="680">
        <f t="shared" si="195"/>
        <v>0</v>
      </c>
      <c r="BG341" s="680">
        <f t="shared" si="196"/>
        <v>0</v>
      </c>
      <c r="BH341" s="680">
        <f t="shared" si="197"/>
        <v>0</v>
      </c>
      <c r="BI341" s="680">
        <f t="shared" si="198"/>
        <v>0</v>
      </c>
      <c r="BJ341" s="681"/>
    </row>
    <row r="342" spans="2:62">
      <c r="B342" s="675"/>
      <c r="C342" s="676" t="s">
        <v>985</v>
      </c>
      <c r="D342" s="677" t="s">
        <v>986</v>
      </c>
      <c r="E342" s="678">
        <f t="shared" si="211"/>
        <v>0</v>
      </c>
      <c r="F342" s="679"/>
      <c r="G342" s="680">
        <f t="shared" si="183"/>
        <v>0</v>
      </c>
      <c r="H342" s="679"/>
      <c r="I342" s="679"/>
      <c r="J342" s="679"/>
      <c r="K342" s="679"/>
      <c r="L342" s="679"/>
      <c r="M342" s="679"/>
      <c r="N342" s="679"/>
      <c r="O342" s="679"/>
      <c r="P342" s="679"/>
      <c r="Q342" s="679"/>
      <c r="R342" s="679"/>
      <c r="S342" s="679"/>
      <c r="T342" s="673">
        <f t="shared" si="184"/>
        <v>0</v>
      </c>
      <c r="U342" s="679"/>
      <c r="V342" s="679"/>
      <c r="W342" s="679"/>
      <c r="X342" s="680">
        <f t="shared" si="185"/>
        <v>0</v>
      </c>
      <c r="Y342" s="679"/>
      <c r="Z342" s="679"/>
      <c r="AA342" s="679"/>
      <c r="AB342" s="680">
        <f t="shared" si="186"/>
        <v>0</v>
      </c>
      <c r="AC342" s="679"/>
      <c r="AD342" s="679"/>
      <c r="AE342" s="679"/>
      <c r="AF342" s="680">
        <f t="shared" si="187"/>
        <v>0</v>
      </c>
      <c r="AG342" s="679"/>
      <c r="AH342" s="679"/>
      <c r="AI342" s="679"/>
      <c r="AJ342" s="680">
        <f t="shared" si="188"/>
        <v>0</v>
      </c>
      <c r="AK342" s="679"/>
      <c r="AL342" s="679"/>
      <c r="AM342" s="679"/>
      <c r="AN342" s="680">
        <f t="shared" si="189"/>
        <v>0</v>
      </c>
      <c r="AO342" s="680">
        <f t="shared" si="190"/>
        <v>0</v>
      </c>
      <c r="AP342" s="679"/>
      <c r="AQ342" s="679"/>
      <c r="AR342" s="679"/>
      <c r="AS342" s="680">
        <f t="shared" si="191"/>
        <v>0</v>
      </c>
      <c r="AT342" s="679"/>
      <c r="AU342" s="679"/>
      <c r="AV342" s="679"/>
      <c r="AW342" s="680">
        <f t="shared" si="192"/>
        <v>0</v>
      </c>
      <c r="AX342" s="679"/>
      <c r="AY342" s="679"/>
      <c r="AZ342" s="679"/>
      <c r="BA342" s="680">
        <f t="shared" si="193"/>
        <v>0</v>
      </c>
      <c r="BB342" s="679"/>
      <c r="BC342" s="679"/>
      <c r="BD342" s="679"/>
      <c r="BE342" s="680">
        <f t="shared" si="194"/>
        <v>0</v>
      </c>
      <c r="BF342" s="680">
        <f t="shared" si="195"/>
        <v>0</v>
      </c>
      <c r="BG342" s="680">
        <f t="shared" si="196"/>
        <v>0</v>
      </c>
      <c r="BH342" s="680">
        <f t="shared" si="197"/>
        <v>0</v>
      </c>
      <c r="BI342" s="680">
        <f t="shared" si="198"/>
        <v>0</v>
      </c>
      <c r="BJ342" s="681"/>
    </row>
    <row r="343" spans="2:62">
      <c r="B343" s="675"/>
      <c r="C343" s="676" t="s">
        <v>420</v>
      </c>
      <c r="D343" s="677" t="s">
        <v>987</v>
      </c>
      <c r="E343" s="678">
        <f t="shared" si="211"/>
        <v>0</v>
      </c>
      <c r="F343" s="679"/>
      <c r="G343" s="680">
        <f t="shared" si="183"/>
        <v>0</v>
      </c>
      <c r="H343" s="679"/>
      <c r="I343" s="679"/>
      <c r="J343" s="679"/>
      <c r="K343" s="679"/>
      <c r="L343" s="679"/>
      <c r="M343" s="679"/>
      <c r="N343" s="679"/>
      <c r="O343" s="679"/>
      <c r="P343" s="679"/>
      <c r="Q343" s="679"/>
      <c r="R343" s="679"/>
      <c r="S343" s="679"/>
      <c r="T343" s="673">
        <f t="shared" si="184"/>
        <v>0</v>
      </c>
      <c r="U343" s="679"/>
      <c r="V343" s="679"/>
      <c r="W343" s="679"/>
      <c r="X343" s="680">
        <f t="shared" si="185"/>
        <v>0</v>
      </c>
      <c r="Y343" s="679"/>
      <c r="Z343" s="679"/>
      <c r="AA343" s="679"/>
      <c r="AB343" s="680">
        <f t="shared" si="186"/>
        <v>0</v>
      </c>
      <c r="AC343" s="679"/>
      <c r="AD343" s="679"/>
      <c r="AE343" s="679"/>
      <c r="AF343" s="680">
        <f t="shared" si="187"/>
        <v>0</v>
      </c>
      <c r="AG343" s="679"/>
      <c r="AH343" s="679"/>
      <c r="AI343" s="679"/>
      <c r="AJ343" s="680">
        <f t="shared" si="188"/>
        <v>0</v>
      </c>
      <c r="AK343" s="679"/>
      <c r="AL343" s="679"/>
      <c r="AM343" s="679"/>
      <c r="AN343" s="680">
        <f t="shared" si="189"/>
        <v>0</v>
      </c>
      <c r="AO343" s="680">
        <f t="shared" si="190"/>
        <v>0</v>
      </c>
      <c r="AP343" s="679"/>
      <c r="AQ343" s="679"/>
      <c r="AR343" s="679"/>
      <c r="AS343" s="680">
        <f t="shared" si="191"/>
        <v>0</v>
      </c>
      <c r="AT343" s="679"/>
      <c r="AU343" s="679"/>
      <c r="AV343" s="679"/>
      <c r="AW343" s="680">
        <f t="shared" si="192"/>
        <v>0</v>
      </c>
      <c r="AX343" s="679"/>
      <c r="AY343" s="679"/>
      <c r="AZ343" s="679"/>
      <c r="BA343" s="680">
        <f t="shared" si="193"/>
        <v>0</v>
      </c>
      <c r="BB343" s="679"/>
      <c r="BC343" s="679"/>
      <c r="BD343" s="679"/>
      <c r="BE343" s="680">
        <f t="shared" si="194"/>
        <v>0</v>
      </c>
      <c r="BF343" s="680">
        <f t="shared" si="195"/>
        <v>0</v>
      </c>
      <c r="BG343" s="680">
        <f t="shared" si="196"/>
        <v>0</v>
      </c>
      <c r="BH343" s="680">
        <f t="shared" si="197"/>
        <v>0</v>
      </c>
      <c r="BI343" s="680">
        <f t="shared" si="198"/>
        <v>0</v>
      </c>
      <c r="BJ343" s="681"/>
    </row>
    <row r="344" spans="2:62">
      <c r="B344" s="685" t="s">
        <v>988</v>
      </c>
      <c r="C344" s="676"/>
      <c r="D344" s="677"/>
      <c r="E344" s="678"/>
      <c r="F344" s="679"/>
      <c r="G344" s="680">
        <f t="shared" si="183"/>
        <v>0</v>
      </c>
      <c r="H344" s="679"/>
      <c r="I344" s="679"/>
      <c r="J344" s="679"/>
      <c r="K344" s="679"/>
      <c r="L344" s="679"/>
      <c r="M344" s="679"/>
      <c r="N344" s="679"/>
      <c r="O344" s="679"/>
      <c r="P344" s="679"/>
      <c r="Q344" s="679"/>
      <c r="R344" s="679"/>
      <c r="S344" s="679"/>
      <c r="T344" s="673">
        <f t="shared" si="184"/>
        <v>0</v>
      </c>
      <c r="U344" s="679"/>
      <c r="V344" s="679"/>
      <c r="W344" s="679"/>
      <c r="X344" s="680">
        <f t="shared" si="185"/>
        <v>0</v>
      </c>
      <c r="Y344" s="679"/>
      <c r="Z344" s="679"/>
      <c r="AA344" s="679"/>
      <c r="AB344" s="680">
        <f t="shared" si="186"/>
        <v>0</v>
      </c>
      <c r="AC344" s="679"/>
      <c r="AD344" s="679"/>
      <c r="AE344" s="679"/>
      <c r="AF344" s="680">
        <f t="shared" si="187"/>
        <v>0</v>
      </c>
      <c r="AG344" s="679"/>
      <c r="AH344" s="679"/>
      <c r="AI344" s="679"/>
      <c r="AJ344" s="680">
        <f t="shared" si="188"/>
        <v>0</v>
      </c>
      <c r="AK344" s="679"/>
      <c r="AL344" s="679"/>
      <c r="AM344" s="679"/>
      <c r="AN344" s="680">
        <f t="shared" si="189"/>
        <v>0</v>
      </c>
      <c r="AO344" s="680">
        <f t="shared" si="190"/>
        <v>0</v>
      </c>
      <c r="AP344" s="679"/>
      <c r="AQ344" s="679"/>
      <c r="AR344" s="679"/>
      <c r="AS344" s="680">
        <f t="shared" si="191"/>
        <v>0</v>
      </c>
      <c r="AT344" s="679"/>
      <c r="AU344" s="679"/>
      <c r="AV344" s="679"/>
      <c r="AW344" s="680">
        <f t="shared" si="192"/>
        <v>0</v>
      </c>
      <c r="AX344" s="679"/>
      <c r="AY344" s="679"/>
      <c r="AZ344" s="679"/>
      <c r="BA344" s="680">
        <f t="shared" si="193"/>
        <v>0</v>
      </c>
      <c r="BB344" s="679"/>
      <c r="BC344" s="679"/>
      <c r="BD344" s="679"/>
      <c r="BE344" s="680">
        <f t="shared" si="194"/>
        <v>0</v>
      </c>
      <c r="BF344" s="680">
        <f t="shared" si="195"/>
        <v>0</v>
      </c>
      <c r="BG344" s="680">
        <f t="shared" si="196"/>
        <v>0</v>
      </c>
      <c r="BH344" s="680">
        <f t="shared" si="197"/>
        <v>0</v>
      </c>
      <c r="BI344" s="680">
        <f t="shared" si="198"/>
        <v>0</v>
      </c>
      <c r="BJ344" s="681"/>
    </row>
    <row r="345" spans="2:62">
      <c r="B345" s="675"/>
      <c r="C345" s="676" t="s">
        <v>989</v>
      </c>
      <c r="D345" s="677" t="s">
        <v>990</v>
      </c>
      <c r="E345" s="678">
        <f t="shared" ref="E345" si="212">T345</f>
        <v>0</v>
      </c>
      <c r="F345" s="679"/>
      <c r="G345" s="680">
        <f t="shared" si="183"/>
        <v>0</v>
      </c>
      <c r="H345" s="679"/>
      <c r="I345" s="679"/>
      <c r="J345" s="679"/>
      <c r="K345" s="679"/>
      <c r="L345" s="679"/>
      <c r="M345" s="679"/>
      <c r="N345" s="679"/>
      <c r="O345" s="679"/>
      <c r="P345" s="679"/>
      <c r="Q345" s="679"/>
      <c r="R345" s="679"/>
      <c r="S345" s="679"/>
      <c r="T345" s="673">
        <f t="shared" si="184"/>
        <v>0</v>
      </c>
      <c r="U345" s="679"/>
      <c r="V345" s="679"/>
      <c r="W345" s="679"/>
      <c r="X345" s="680">
        <f t="shared" si="185"/>
        <v>0</v>
      </c>
      <c r="Y345" s="679"/>
      <c r="Z345" s="679"/>
      <c r="AA345" s="679"/>
      <c r="AB345" s="680">
        <f t="shared" si="186"/>
        <v>0</v>
      </c>
      <c r="AC345" s="679"/>
      <c r="AD345" s="679"/>
      <c r="AE345" s="679"/>
      <c r="AF345" s="680">
        <f t="shared" si="187"/>
        <v>0</v>
      </c>
      <c r="AG345" s="679"/>
      <c r="AH345" s="679"/>
      <c r="AI345" s="679"/>
      <c r="AJ345" s="680">
        <f t="shared" si="188"/>
        <v>0</v>
      </c>
      <c r="AK345" s="679"/>
      <c r="AL345" s="679"/>
      <c r="AM345" s="679"/>
      <c r="AN345" s="680">
        <f t="shared" si="189"/>
        <v>0</v>
      </c>
      <c r="AO345" s="680">
        <f t="shared" si="190"/>
        <v>0</v>
      </c>
      <c r="AP345" s="679"/>
      <c r="AQ345" s="679"/>
      <c r="AR345" s="679"/>
      <c r="AS345" s="680">
        <f t="shared" si="191"/>
        <v>0</v>
      </c>
      <c r="AT345" s="679"/>
      <c r="AU345" s="679"/>
      <c r="AV345" s="679"/>
      <c r="AW345" s="680">
        <f t="shared" si="192"/>
        <v>0</v>
      </c>
      <c r="AX345" s="679"/>
      <c r="AY345" s="679"/>
      <c r="AZ345" s="679"/>
      <c r="BA345" s="680">
        <f t="shared" si="193"/>
        <v>0</v>
      </c>
      <c r="BB345" s="679"/>
      <c r="BC345" s="679"/>
      <c r="BD345" s="679"/>
      <c r="BE345" s="680">
        <f t="shared" si="194"/>
        <v>0</v>
      </c>
      <c r="BF345" s="680">
        <f t="shared" si="195"/>
        <v>0</v>
      </c>
      <c r="BG345" s="680">
        <f t="shared" si="196"/>
        <v>0</v>
      </c>
      <c r="BH345" s="680">
        <f t="shared" si="197"/>
        <v>0</v>
      </c>
      <c r="BI345" s="680">
        <f t="shared" si="198"/>
        <v>0</v>
      </c>
      <c r="BJ345" s="681"/>
    </row>
    <row r="346" spans="2:62">
      <c r="B346" s="685" t="s">
        <v>991</v>
      </c>
      <c r="C346" s="676"/>
      <c r="D346" s="677"/>
      <c r="E346" s="678"/>
      <c r="F346" s="679"/>
      <c r="G346" s="680">
        <f t="shared" si="183"/>
        <v>0</v>
      </c>
      <c r="H346" s="679"/>
      <c r="I346" s="679"/>
      <c r="J346" s="679"/>
      <c r="K346" s="679"/>
      <c r="L346" s="679"/>
      <c r="M346" s="679"/>
      <c r="N346" s="679"/>
      <c r="O346" s="679"/>
      <c r="P346" s="679"/>
      <c r="Q346" s="679"/>
      <c r="R346" s="679"/>
      <c r="S346" s="679"/>
      <c r="T346" s="673">
        <f t="shared" si="184"/>
        <v>0</v>
      </c>
      <c r="U346" s="679"/>
      <c r="V346" s="679"/>
      <c r="W346" s="679"/>
      <c r="X346" s="680">
        <f t="shared" si="185"/>
        <v>0</v>
      </c>
      <c r="Y346" s="679"/>
      <c r="Z346" s="679"/>
      <c r="AA346" s="679"/>
      <c r="AB346" s="680">
        <f t="shared" si="186"/>
        <v>0</v>
      </c>
      <c r="AC346" s="679"/>
      <c r="AD346" s="679"/>
      <c r="AE346" s="679"/>
      <c r="AF346" s="680">
        <f t="shared" si="187"/>
        <v>0</v>
      </c>
      <c r="AG346" s="679"/>
      <c r="AH346" s="679"/>
      <c r="AI346" s="679"/>
      <c r="AJ346" s="680">
        <f t="shared" si="188"/>
        <v>0</v>
      </c>
      <c r="AK346" s="679"/>
      <c r="AL346" s="679"/>
      <c r="AM346" s="679"/>
      <c r="AN346" s="680">
        <f t="shared" si="189"/>
        <v>0</v>
      </c>
      <c r="AO346" s="680">
        <f t="shared" si="190"/>
        <v>0</v>
      </c>
      <c r="AP346" s="679"/>
      <c r="AQ346" s="679"/>
      <c r="AR346" s="679"/>
      <c r="AS346" s="680">
        <f t="shared" si="191"/>
        <v>0</v>
      </c>
      <c r="AT346" s="679"/>
      <c r="AU346" s="679"/>
      <c r="AV346" s="679"/>
      <c r="AW346" s="680">
        <f t="shared" si="192"/>
        <v>0</v>
      </c>
      <c r="AX346" s="679"/>
      <c r="AY346" s="679"/>
      <c r="AZ346" s="679"/>
      <c r="BA346" s="680">
        <f t="shared" si="193"/>
        <v>0</v>
      </c>
      <c r="BB346" s="679"/>
      <c r="BC346" s="679"/>
      <c r="BD346" s="679"/>
      <c r="BE346" s="680">
        <f t="shared" si="194"/>
        <v>0</v>
      </c>
      <c r="BF346" s="680">
        <f t="shared" si="195"/>
        <v>0</v>
      </c>
      <c r="BG346" s="680">
        <f t="shared" si="196"/>
        <v>0</v>
      </c>
      <c r="BH346" s="680">
        <f t="shared" si="197"/>
        <v>0</v>
      </c>
      <c r="BI346" s="680">
        <f t="shared" si="198"/>
        <v>0</v>
      </c>
      <c r="BJ346" s="681"/>
    </row>
    <row r="347" spans="2:62">
      <c r="B347" s="675"/>
      <c r="C347" s="676" t="s">
        <v>992</v>
      </c>
      <c r="D347" s="677" t="s">
        <v>993</v>
      </c>
      <c r="E347" s="678">
        <f t="shared" ref="E347" si="213">T347</f>
        <v>0</v>
      </c>
      <c r="F347" s="679"/>
      <c r="G347" s="680">
        <f t="shared" si="183"/>
        <v>0</v>
      </c>
      <c r="H347" s="679"/>
      <c r="I347" s="679"/>
      <c r="J347" s="679"/>
      <c r="K347" s="679"/>
      <c r="L347" s="679"/>
      <c r="M347" s="679"/>
      <c r="N347" s="679"/>
      <c r="O347" s="679"/>
      <c r="P347" s="679"/>
      <c r="Q347" s="679"/>
      <c r="R347" s="679"/>
      <c r="S347" s="679"/>
      <c r="T347" s="673">
        <f t="shared" si="184"/>
        <v>0</v>
      </c>
      <c r="U347" s="679"/>
      <c r="V347" s="679"/>
      <c r="W347" s="679"/>
      <c r="X347" s="680">
        <f t="shared" si="185"/>
        <v>0</v>
      </c>
      <c r="Y347" s="679"/>
      <c r="Z347" s="679"/>
      <c r="AA347" s="679"/>
      <c r="AB347" s="680">
        <f t="shared" si="186"/>
        <v>0</v>
      </c>
      <c r="AC347" s="679"/>
      <c r="AD347" s="679"/>
      <c r="AE347" s="679"/>
      <c r="AF347" s="680">
        <f t="shared" si="187"/>
        <v>0</v>
      </c>
      <c r="AG347" s="679"/>
      <c r="AH347" s="679"/>
      <c r="AI347" s="679"/>
      <c r="AJ347" s="680">
        <f t="shared" si="188"/>
        <v>0</v>
      </c>
      <c r="AK347" s="679"/>
      <c r="AL347" s="679"/>
      <c r="AM347" s="679"/>
      <c r="AN347" s="680">
        <f t="shared" si="189"/>
        <v>0</v>
      </c>
      <c r="AO347" s="680">
        <f t="shared" si="190"/>
        <v>0</v>
      </c>
      <c r="AP347" s="679"/>
      <c r="AQ347" s="679"/>
      <c r="AR347" s="679"/>
      <c r="AS347" s="680">
        <f t="shared" si="191"/>
        <v>0</v>
      </c>
      <c r="AT347" s="679"/>
      <c r="AU347" s="679"/>
      <c r="AV347" s="679"/>
      <c r="AW347" s="680">
        <f t="shared" si="192"/>
        <v>0</v>
      </c>
      <c r="AX347" s="679"/>
      <c r="AY347" s="679"/>
      <c r="AZ347" s="679"/>
      <c r="BA347" s="680">
        <f t="shared" si="193"/>
        <v>0</v>
      </c>
      <c r="BB347" s="679"/>
      <c r="BC347" s="679"/>
      <c r="BD347" s="679"/>
      <c r="BE347" s="680">
        <f t="shared" si="194"/>
        <v>0</v>
      </c>
      <c r="BF347" s="680">
        <f t="shared" si="195"/>
        <v>0</v>
      </c>
      <c r="BG347" s="680">
        <f t="shared" si="196"/>
        <v>0</v>
      </c>
      <c r="BH347" s="680">
        <f t="shared" si="197"/>
        <v>0</v>
      </c>
      <c r="BI347" s="680">
        <f t="shared" si="198"/>
        <v>0</v>
      </c>
      <c r="BJ347" s="681"/>
    </row>
    <row r="348" spans="2:62">
      <c r="B348" s="685" t="s">
        <v>462</v>
      </c>
      <c r="C348" s="676"/>
      <c r="D348" s="677"/>
      <c r="E348" s="678"/>
      <c r="F348" s="679"/>
      <c r="G348" s="680">
        <f t="shared" si="183"/>
        <v>0</v>
      </c>
      <c r="H348" s="679"/>
      <c r="I348" s="679"/>
      <c r="J348" s="679"/>
      <c r="K348" s="679"/>
      <c r="L348" s="679"/>
      <c r="M348" s="679"/>
      <c r="N348" s="679"/>
      <c r="O348" s="679"/>
      <c r="P348" s="679"/>
      <c r="Q348" s="679"/>
      <c r="R348" s="679"/>
      <c r="S348" s="679"/>
      <c r="T348" s="673">
        <f t="shared" si="184"/>
        <v>0</v>
      </c>
      <c r="U348" s="679"/>
      <c r="V348" s="679"/>
      <c r="W348" s="679"/>
      <c r="X348" s="680">
        <f t="shared" si="185"/>
        <v>0</v>
      </c>
      <c r="Y348" s="679"/>
      <c r="Z348" s="679"/>
      <c r="AA348" s="679"/>
      <c r="AB348" s="680">
        <f t="shared" si="186"/>
        <v>0</v>
      </c>
      <c r="AC348" s="679"/>
      <c r="AD348" s="679"/>
      <c r="AE348" s="679"/>
      <c r="AF348" s="680">
        <f t="shared" si="187"/>
        <v>0</v>
      </c>
      <c r="AG348" s="679"/>
      <c r="AH348" s="679"/>
      <c r="AI348" s="679"/>
      <c r="AJ348" s="680">
        <f t="shared" si="188"/>
        <v>0</v>
      </c>
      <c r="AK348" s="679"/>
      <c r="AL348" s="679"/>
      <c r="AM348" s="679"/>
      <c r="AN348" s="680">
        <f t="shared" si="189"/>
        <v>0</v>
      </c>
      <c r="AO348" s="680">
        <f t="shared" si="190"/>
        <v>0</v>
      </c>
      <c r="AP348" s="679"/>
      <c r="AQ348" s="679"/>
      <c r="AR348" s="679"/>
      <c r="AS348" s="680">
        <f t="shared" si="191"/>
        <v>0</v>
      </c>
      <c r="AT348" s="679"/>
      <c r="AU348" s="679"/>
      <c r="AV348" s="679"/>
      <c r="AW348" s="680">
        <f t="shared" si="192"/>
        <v>0</v>
      </c>
      <c r="AX348" s="679"/>
      <c r="AY348" s="679"/>
      <c r="AZ348" s="679"/>
      <c r="BA348" s="680">
        <f t="shared" si="193"/>
        <v>0</v>
      </c>
      <c r="BB348" s="679"/>
      <c r="BC348" s="679"/>
      <c r="BD348" s="679"/>
      <c r="BE348" s="680">
        <f t="shared" si="194"/>
        <v>0</v>
      </c>
      <c r="BF348" s="680">
        <f t="shared" si="195"/>
        <v>0</v>
      </c>
      <c r="BG348" s="680">
        <f t="shared" si="196"/>
        <v>0</v>
      </c>
      <c r="BH348" s="680">
        <f t="shared" si="197"/>
        <v>0</v>
      </c>
      <c r="BI348" s="680">
        <f t="shared" si="198"/>
        <v>0</v>
      </c>
      <c r="BJ348" s="681"/>
    </row>
    <row r="349" spans="2:62">
      <c r="B349" s="675"/>
      <c r="C349" s="676" t="s">
        <v>994</v>
      </c>
      <c r="D349" s="677" t="s">
        <v>995</v>
      </c>
      <c r="E349" s="678">
        <f t="shared" ref="E349:E351" si="214">T349</f>
        <v>0</v>
      </c>
      <c r="F349" s="679"/>
      <c r="G349" s="680">
        <f t="shared" si="183"/>
        <v>0</v>
      </c>
      <c r="H349" s="679"/>
      <c r="I349" s="679"/>
      <c r="J349" s="679"/>
      <c r="K349" s="679"/>
      <c r="L349" s="679"/>
      <c r="M349" s="679"/>
      <c r="N349" s="679"/>
      <c r="O349" s="679"/>
      <c r="P349" s="679"/>
      <c r="Q349" s="679"/>
      <c r="R349" s="679"/>
      <c r="S349" s="679"/>
      <c r="T349" s="673">
        <f t="shared" si="184"/>
        <v>0</v>
      </c>
      <c r="U349" s="679"/>
      <c r="V349" s="679"/>
      <c r="W349" s="679"/>
      <c r="X349" s="680">
        <f t="shared" si="185"/>
        <v>0</v>
      </c>
      <c r="Y349" s="679"/>
      <c r="Z349" s="679"/>
      <c r="AA349" s="679"/>
      <c r="AB349" s="680">
        <f t="shared" si="186"/>
        <v>0</v>
      </c>
      <c r="AC349" s="679"/>
      <c r="AD349" s="679"/>
      <c r="AE349" s="679"/>
      <c r="AF349" s="680">
        <f t="shared" si="187"/>
        <v>0</v>
      </c>
      <c r="AG349" s="679"/>
      <c r="AH349" s="679"/>
      <c r="AI349" s="679"/>
      <c r="AJ349" s="680">
        <f t="shared" si="188"/>
        <v>0</v>
      </c>
      <c r="AK349" s="679"/>
      <c r="AL349" s="679"/>
      <c r="AM349" s="679"/>
      <c r="AN349" s="680">
        <f t="shared" si="189"/>
        <v>0</v>
      </c>
      <c r="AO349" s="680">
        <f t="shared" si="190"/>
        <v>0</v>
      </c>
      <c r="AP349" s="679"/>
      <c r="AQ349" s="679"/>
      <c r="AR349" s="679"/>
      <c r="AS349" s="680">
        <f t="shared" si="191"/>
        <v>0</v>
      </c>
      <c r="AT349" s="679"/>
      <c r="AU349" s="679"/>
      <c r="AV349" s="679"/>
      <c r="AW349" s="680">
        <f t="shared" si="192"/>
        <v>0</v>
      </c>
      <c r="AX349" s="679"/>
      <c r="AY349" s="679"/>
      <c r="AZ349" s="679"/>
      <c r="BA349" s="680">
        <f t="shared" si="193"/>
        <v>0</v>
      </c>
      <c r="BB349" s="679"/>
      <c r="BC349" s="679"/>
      <c r="BD349" s="679"/>
      <c r="BE349" s="680">
        <f t="shared" si="194"/>
        <v>0</v>
      </c>
      <c r="BF349" s="680">
        <f t="shared" si="195"/>
        <v>0</v>
      </c>
      <c r="BG349" s="680">
        <f t="shared" si="196"/>
        <v>0</v>
      </c>
      <c r="BH349" s="680">
        <f t="shared" si="197"/>
        <v>0</v>
      </c>
      <c r="BI349" s="680">
        <f t="shared" si="198"/>
        <v>0</v>
      </c>
      <c r="BJ349" s="681"/>
    </row>
    <row r="350" spans="2:62">
      <c r="B350" s="675"/>
      <c r="C350" s="676" t="s">
        <v>468</v>
      </c>
      <c r="D350" s="677" t="s">
        <v>996</v>
      </c>
      <c r="E350" s="678">
        <f t="shared" si="214"/>
        <v>0</v>
      </c>
      <c r="F350" s="679"/>
      <c r="G350" s="680">
        <f t="shared" si="183"/>
        <v>0</v>
      </c>
      <c r="H350" s="679"/>
      <c r="I350" s="679"/>
      <c r="J350" s="679"/>
      <c r="K350" s="679"/>
      <c r="L350" s="679"/>
      <c r="M350" s="679"/>
      <c r="N350" s="679"/>
      <c r="O350" s="679"/>
      <c r="P350" s="679"/>
      <c r="Q350" s="679"/>
      <c r="R350" s="679"/>
      <c r="S350" s="679"/>
      <c r="T350" s="673">
        <f t="shared" si="184"/>
        <v>0</v>
      </c>
      <c r="U350" s="679"/>
      <c r="V350" s="679"/>
      <c r="W350" s="679"/>
      <c r="X350" s="680">
        <f t="shared" si="185"/>
        <v>0</v>
      </c>
      <c r="Y350" s="679"/>
      <c r="Z350" s="679"/>
      <c r="AA350" s="679"/>
      <c r="AB350" s="680">
        <f t="shared" si="186"/>
        <v>0</v>
      </c>
      <c r="AC350" s="679"/>
      <c r="AD350" s="679"/>
      <c r="AE350" s="679"/>
      <c r="AF350" s="680">
        <f t="shared" si="187"/>
        <v>0</v>
      </c>
      <c r="AG350" s="679"/>
      <c r="AH350" s="679"/>
      <c r="AI350" s="679"/>
      <c r="AJ350" s="680">
        <f t="shared" si="188"/>
        <v>0</v>
      </c>
      <c r="AK350" s="679"/>
      <c r="AL350" s="679"/>
      <c r="AM350" s="679"/>
      <c r="AN350" s="680">
        <f t="shared" si="189"/>
        <v>0</v>
      </c>
      <c r="AO350" s="680">
        <f t="shared" si="190"/>
        <v>0</v>
      </c>
      <c r="AP350" s="679"/>
      <c r="AQ350" s="679"/>
      <c r="AR350" s="679"/>
      <c r="AS350" s="680">
        <f t="shared" si="191"/>
        <v>0</v>
      </c>
      <c r="AT350" s="679"/>
      <c r="AU350" s="679"/>
      <c r="AV350" s="679"/>
      <c r="AW350" s="680">
        <f t="shared" si="192"/>
        <v>0</v>
      </c>
      <c r="AX350" s="679"/>
      <c r="AY350" s="679"/>
      <c r="AZ350" s="679"/>
      <c r="BA350" s="680">
        <f t="shared" si="193"/>
        <v>0</v>
      </c>
      <c r="BB350" s="679"/>
      <c r="BC350" s="679"/>
      <c r="BD350" s="679"/>
      <c r="BE350" s="680">
        <f t="shared" si="194"/>
        <v>0</v>
      </c>
      <c r="BF350" s="680">
        <f t="shared" si="195"/>
        <v>0</v>
      </c>
      <c r="BG350" s="680">
        <f t="shared" si="196"/>
        <v>0</v>
      </c>
      <c r="BH350" s="680">
        <f t="shared" si="197"/>
        <v>0</v>
      </c>
      <c r="BI350" s="680">
        <f t="shared" si="198"/>
        <v>0</v>
      </c>
      <c r="BJ350" s="681"/>
    </row>
    <row r="351" spans="2:62">
      <c r="B351" s="675"/>
      <c r="C351" s="676" t="s">
        <v>470</v>
      </c>
      <c r="D351" s="677" t="s">
        <v>997</v>
      </c>
      <c r="E351" s="678">
        <f t="shared" si="214"/>
        <v>0</v>
      </c>
      <c r="F351" s="679"/>
      <c r="G351" s="680">
        <f t="shared" si="183"/>
        <v>0</v>
      </c>
      <c r="H351" s="679"/>
      <c r="I351" s="679"/>
      <c r="J351" s="679"/>
      <c r="K351" s="679"/>
      <c r="L351" s="679"/>
      <c r="M351" s="679"/>
      <c r="N351" s="679"/>
      <c r="O351" s="679"/>
      <c r="P351" s="679"/>
      <c r="Q351" s="679"/>
      <c r="R351" s="679"/>
      <c r="S351" s="679"/>
      <c r="T351" s="673">
        <f t="shared" si="184"/>
        <v>0</v>
      </c>
      <c r="U351" s="679"/>
      <c r="V351" s="679"/>
      <c r="W351" s="679"/>
      <c r="X351" s="680">
        <f t="shared" si="185"/>
        <v>0</v>
      </c>
      <c r="Y351" s="679"/>
      <c r="Z351" s="679"/>
      <c r="AA351" s="679"/>
      <c r="AB351" s="680">
        <f t="shared" si="186"/>
        <v>0</v>
      </c>
      <c r="AC351" s="679"/>
      <c r="AD351" s="679"/>
      <c r="AE351" s="679"/>
      <c r="AF351" s="680">
        <f t="shared" si="187"/>
        <v>0</v>
      </c>
      <c r="AG351" s="679"/>
      <c r="AH351" s="679"/>
      <c r="AI351" s="679"/>
      <c r="AJ351" s="680">
        <f t="shared" si="188"/>
        <v>0</v>
      </c>
      <c r="AK351" s="679"/>
      <c r="AL351" s="679"/>
      <c r="AM351" s="679"/>
      <c r="AN351" s="680">
        <f t="shared" si="189"/>
        <v>0</v>
      </c>
      <c r="AO351" s="680">
        <f t="shared" si="190"/>
        <v>0</v>
      </c>
      <c r="AP351" s="679"/>
      <c r="AQ351" s="679"/>
      <c r="AR351" s="679"/>
      <c r="AS351" s="680">
        <f t="shared" si="191"/>
        <v>0</v>
      </c>
      <c r="AT351" s="679"/>
      <c r="AU351" s="679"/>
      <c r="AV351" s="679"/>
      <c r="AW351" s="680">
        <f t="shared" si="192"/>
        <v>0</v>
      </c>
      <c r="AX351" s="679"/>
      <c r="AY351" s="679"/>
      <c r="AZ351" s="679"/>
      <c r="BA351" s="680">
        <f t="shared" si="193"/>
        <v>0</v>
      </c>
      <c r="BB351" s="679"/>
      <c r="BC351" s="679"/>
      <c r="BD351" s="679"/>
      <c r="BE351" s="680">
        <f t="shared" si="194"/>
        <v>0</v>
      </c>
      <c r="BF351" s="680">
        <f t="shared" si="195"/>
        <v>0</v>
      </c>
      <c r="BG351" s="680">
        <f t="shared" si="196"/>
        <v>0</v>
      </c>
      <c r="BH351" s="680">
        <f t="shared" si="197"/>
        <v>0</v>
      </c>
      <c r="BI351" s="680">
        <f t="shared" si="198"/>
        <v>0</v>
      </c>
      <c r="BJ351" s="681"/>
    </row>
    <row r="352" spans="2:62">
      <c r="B352" s="685" t="s">
        <v>998</v>
      </c>
      <c r="C352" s="676"/>
      <c r="D352" s="677"/>
      <c r="E352" s="738"/>
      <c r="F352" s="739"/>
      <c r="G352" s="680"/>
      <c r="H352" s="680"/>
      <c r="I352" s="680"/>
      <c r="J352" s="680"/>
      <c r="K352" s="680"/>
      <c r="L352" s="680"/>
      <c r="M352" s="680"/>
      <c r="N352" s="680"/>
      <c r="O352" s="680"/>
      <c r="P352" s="680"/>
      <c r="Q352" s="680"/>
      <c r="R352" s="680"/>
      <c r="S352" s="680"/>
      <c r="T352" s="673"/>
      <c r="U352" s="680"/>
      <c r="V352" s="680"/>
      <c r="W352" s="680"/>
      <c r="X352" s="680"/>
      <c r="Y352" s="680"/>
      <c r="Z352" s="680"/>
      <c r="AA352" s="680"/>
      <c r="AB352" s="680"/>
      <c r="AC352" s="680"/>
      <c r="AD352" s="680"/>
      <c r="AE352" s="680"/>
      <c r="AF352" s="680"/>
      <c r="AG352" s="680"/>
      <c r="AH352" s="680"/>
      <c r="AI352" s="680"/>
      <c r="AJ352" s="680"/>
      <c r="AK352" s="680"/>
      <c r="AL352" s="680"/>
      <c r="AM352" s="680"/>
      <c r="AN352" s="680"/>
      <c r="AO352" s="680"/>
      <c r="AP352" s="680"/>
      <c r="AQ352" s="680"/>
      <c r="AR352" s="680"/>
      <c r="AS352" s="680"/>
      <c r="AT352" s="680"/>
      <c r="AU352" s="680"/>
      <c r="AV352" s="680"/>
      <c r="AW352" s="680"/>
      <c r="AX352" s="680"/>
      <c r="AY352" s="680"/>
      <c r="AZ352" s="680"/>
      <c r="BA352" s="680"/>
      <c r="BB352" s="680"/>
      <c r="BC352" s="680"/>
      <c r="BD352" s="680"/>
      <c r="BE352" s="680"/>
      <c r="BF352" s="680"/>
      <c r="BG352" s="680"/>
      <c r="BH352" s="680"/>
      <c r="BI352" s="680"/>
      <c r="BJ352" s="681"/>
    </row>
    <row r="353" spans="2:62">
      <c r="B353" s="675"/>
      <c r="C353" s="676" t="s">
        <v>475</v>
      </c>
      <c r="D353" s="677" t="s">
        <v>999</v>
      </c>
      <c r="E353" s="740">
        <f t="shared" ref="E353:E356" si="215">T353</f>
        <v>0</v>
      </c>
      <c r="F353" s="741"/>
      <c r="G353" s="680">
        <f t="shared" si="183"/>
        <v>0</v>
      </c>
      <c r="H353" s="679"/>
      <c r="I353" s="679"/>
      <c r="J353" s="679"/>
      <c r="K353" s="679"/>
      <c r="L353" s="679"/>
      <c r="M353" s="679"/>
      <c r="N353" s="679"/>
      <c r="O353" s="679"/>
      <c r="P353" s="679"/>
      <c r="Q353" s="679"/>
      <c r="R353" s="679"/>
      <c r="S353" s="679"/>
      <c r="T353" s="673">
        <f t="shared" si="184"/>
        <v>0</v>
      </c>
      <c r="U353" s="679"/>
      <c r="V353" s="679"/>
      <c r="W353" s="679"/>
      <c r="X353" s="680">
        <f t="shared" si="185"/>
        <v>0</v>
      </c>
      <c r="Y353" s="679"/>
      <c r="Z353" s="679"/>
      <c r="AA353" s="679"/>
      <c r="AB353" s="680">
        <f t="shared" si="186"/>
        <v>0</v>
      </c>
      <c r="AC353" s="679"/>
      <c r="AD353" s="679"/>
      <c r="AE353" s="679"/>
      <c r="AF353" s="680">
        <f t="shared" si="187"/>
        <v>0</v>
      </c>
      <c r="AG353" s="679"/>
      <c r="AH353" s="679"/>
      <c r="AI353" s="679"/>
      <c r="AJ353" s="680">
        <f t="shared" si="188"/>
        <v>0</v>
      </c>
      <c r="AK353" s="679"/>
      <c r="AL353" s="679"/>
      <c r="AM353" s="679"/>
      <c r="AN353" s="680">
        <f t="shared" si="189"/>
        <v>0</v>
      </c>
      <c r="AO353" s="680">
        <f t="shared" si="190"/>
        <v>0</v>
      </c>
      <c r="AP353" s="679"/>
      <c r="AQ353" s="679"/>
      <c r="AR353" s="679"/>
      <c r="AS353" s="680">
        <f t="shared" si="191"/>
        <v>0</v>
      </c>
      <c r="AT353" s="679"/>
      <c r="AU353" s="679"/>
      <c r="AV353" s="679"/>
      <c r="AW353" s="680">
        <f t="shared" si="192"/>
        <v>0</v>
      </c>
      <c r="AX353" s="679"/>
      <c r="AY353" s="679"/>
      <c r="AZ353" s="679"/>
      <c r="BA353" s="680">
        <f t="shared" si="193"/>
        <v>0</v>
      </c>
      <c r="BB353" s="679"/>
      <c r="BC353" s="679"/>
      <c r="BD353" s="679"/>
      <c r="BE353" s="680">
        <f t="shared" si="194"/>
        <v>0</v>
      </c>
      <c r="BF353" s="680">
        <f t="shared" si="195"/>
        <v>0</v>
      </c>
      <c r="BG353" s="680">
        <f t="shared" si="196"/>
        <v>0</v>
      </c>
      <c r="BH353" s="680">
        <f t="shared" si="197"/>
        <v>0</v>
      </c>
      <c r="BI353" s="680">
        <f t="shared" si="198"/>
        <v>0</v>
      </c>
      <c r="BJ353" s="681"/>
    </row>
    <row r="354" spans="2:62">
      <c r="B354" s="675"/>
      <c r="C354" s="676" t="s">
        <v>477</v>
      </c>
      <c r="D354" s="677" t="s">
        <v>1000</v>
      </c>
      <c r="E354" s="740">
        <f t="shared" si="215"/>
        <v>0</v>
      </c>
      <c r="F354" s="741"/>
      <c r="G354" s="680">
        <f t="shared" si="183"/>
        <v>0</v>
      </c>
      <c r="H354" s="679"/>
      <c r="I354" s="679"/>
      <c r="J354" s="679"/>
      <c r="K354" s="679"/>
      <c r="L354" s="679"/>
      <c r="M354" s="679"/>
      <c r="N354" s="679"/>
      <c r="O354" s="679"/>
      <c r="P354" s="679"/>
      <c r="Q354" s="679"/>
      <c r="R354" s="679"/>
      <c r="S354" s="679"/>
      <c r="T354" s="673">
        <f t="shared" si="184"/>
        <v>0</v>
      </c>
      <c r="U354" s="679"/>
      <c r="V354" s="679"/>
      <c r="W354" s="679"/>
      <c r="X354" s="680">
        <f t="shared" si="185"/>
        <v>0</v>
      </c>
      <c r="Y354" s="679"/>
      <c r="Z354" s="679"/>
      <c r="AA354" s="679"/>
      <c r="AB354" s="680">
        <f t="shared" si="186"/>
        <v>0</v>
      </c>
      <c r="AC354" s="679"/>
      <c r="AD354" s="679"/>
      <c r="AE354" s="679"/>
      <c r="AF354" s="680">
        <f t="shared" si="187"/>
        <v>0</v>
      </c>
      <c r="AG354" s="679"/>
      <c r="AH354" s="679"/>
      <c r="AI354" s="679"/>
      <c r="AJ354" s="680">
        <f t="shared" si="188"/>
        <v>0</v>
      </c>
      <c r="AK354" s="679"/>
      <c r="AL354" s="679"/>
      <c r="AM354" s="679"/>
      <c r="AN354" s="680">
        <f t="shared" si="189"/>
        <v>0</v>
      </c>
      <c r="AO354" s="680">
        <f t="shared" si="190"/>
        <v>0</v>
      </c>
      <c r="AP354" s="679"/>
      <c r="AQ354" s="679"/>
      <c r="AR354" s="679"/>
      <c r="AS354" s="680">
        <f t="shared" si="191"/>
        <v>0</v>
      </c>
      <c r="AT354" s="679"/>
      <c r="AU354" s="679"/>
      <c r="AV354" s="679"/>
      <c r="AW354" s="680">
        <f t="shared" si="192"/>
        <v>0</v>
      </c>
      <c r="AX354" s="679"/>
      <c r="AY354" s="679"/>
      <c r="AZ354" s="679"/>
      <c r="BA354" s="680">
        <f t="shared" si="193"/>
        <v>0</v>
      </c>
      <c r="BB354" s="679"/>
      <c r="BC354" s="679"/>
      <c r="BD354" s="679"/>
      <c r="BE354" s="680">
        <f t="shared" si="194"/>
        <v>0</v>
      </c>
      <c r="BF354" s="680">
        <f t="shared" si="195"/>
        <v>0</v>
      </c>
      <c r="BG354" s="680">
        <f t="shared" si="196"/>
        <v>0</v>
      </c>
      <c r="BH354" s="680">
        <f t="shared" si="197"/>
        <v>0</v>
      </c>
      <c r="BI354" s="680">
        <f t="shared" si="198"/>
        <v>0</v>
      </c>
      <c r="BJ354" s="681"/>
    </row>
    <row r="355" spans="2:62">
      <c r="B355" s="675"/>
      <c r="C355" s="676" t="s">
        <v>1001</v>
      </c>
      <c r="D355" s="677" t="s">
        <v>1002</v>
      </c>
      <c r="E355" s="740">
        <f t="shared" si="215"/>
        <v>0</v>
      </c>
      <c r="F355" s="741"/>
      <c r="G355" s="680">
        <f t="shared" si="183"/>
        <v>0</v>
      </c>
      <c r="H355" s="679"/>
      <c r="I355" s="679"/>
      <c r="J355" s="679"/>
      <c r="K355" s="679"/>
      <c r="L355" s="679"/>
      <c r="M355" s="679"/>
      <c r="N355" s="679"/>
      <c r="O355" s="679"/>
      <c r="P355" s="679"/>
      <c r="Q355" s="679"/>
      <c r="R355" s="679"/>
      <c r="S355" s="679"/>
      <c r="T355" s="673">
        <f t="shared" si="184"/>
        <v>0</v>
      </c>
      <c r="U355" s="679"/>
      <c r="V355" s="679"/>
      <c r="W355" s="679"/>
      <c r="X355" s="680">
        <f t="shared" si="185"/>
        <v>0</v>
      </c>
      <c r="Y355" s="679"/>
      <c r="Z355" s="679"/>
      <c r="AA355" s="679"/>
      <c r="AB355" s="680">
        <f t="shared" si="186"/>
        <v>0</v>
      </c>
      <c r="AC355" s="679"/>
      <c r="AD355" s="679"/>
      <c r="AE355" s="679"/>
      <c r="AF355" s="680">
        <f t="shared" si="187"/>
        <v>0</v>
      </c>
      <c r="AG355" s="679"/>
      <c r="AH355" s="679"/>
      <c r="AI355" s="679"/>
      <c r="AJ355" s="680">
        <f t="shared" si="188"/>
        <v>0</v>
      </c>
      <c r="AK355" s="679"/>
      <c r="AL355" s="679"/>
      <c r="AM355" s="679"/>
      <c r="AN355" s="680">
        <f t="shared" si="189"/>
        <v>0</v>
      </c>
      <c r="AO355" s="680">
        <f t="shared" si="190"/>
        <v>0</v>
      </c>
      <c r="AP355" s="679"/>
      <c r="AQ355" s="679"/>
      <c r="AR355" s="679"/>
      <c r="AS355" s="680">
        <f t="shared" si="191"/>
        <v>0</v>
      </c>
      <c r="AT355" s="679"/>
      <c r="AU355" s="679"/>
      <c r="AV355" s="679"/>
      <c r="AW355" s="680">
        <f t="shared" si="192"/>
        <v>0</v>
      </c>
      <c r="AX355" s="679"/>
      <c r="AY355" s="679"/>
      <c r="AZ355" s="679"/>
      <c r="BA355" s="680">
        <f t="shared" si="193"/>
        <v>0</v>
      </c>
      <c r="BB355" s="679"/>
      <c r="BC355" s="679"/>
      <c r="BD355" s="679"/>
      <c r="BE355" s="680">
        <f t="shared" si="194"/>
        <v>0</v>
      </c>
      <c r="BF355" s="680">
        <f t="shared" si="195"/>
        <v>0</v>
      </c>
      <c r="BG355" s="680">
        <f t="shared" si="196"/>
        <v>0</v>
      </c>
      <c r="BH355" s="680">
        <f t="shared" si="197"/>
        <v>0</v>
      </c>
      <c r="BI355" s="680">
        <f t="shared" si="198"/>
        <v>0</v>
      </c>
      <c r="BJ355" s="681"/>
    </row>
    <row r="356" spans="2:62">
      <c r="B356" s="675"/>
      <c r="C356" s="676" t="s">
        <v>481</v>
      </c>
      <c r="D356" s="677" t="s">
        <v>1003</v>
      </c>
      <c r="E356" s="740">
        <f t="shared" si="215"/>
        <v>0</v>
      </c>
      <c r="F356" s="741"/>
      <c r="G356" s="680">
        <f t="shared" si="183"/>
        <v>0</v>
      </c>
      <c r="H356" s="679"/>
      <c r="I356" s="679"/>
      <c r="J356" s="679"/>
      <c r="K356" s="679"/>
      <c r="L356" s="679"/>
      <c r="M356" s="679"/>
      <c r="N356" s="679"/>
      <c r="O356" s="679"/>
      <c r="P356" s="679"/>
      <c r="Q356" s="679"/>
      <c r="R356" s="679"/>
      <c r="S356" s="679"/>
      <c r="T356" s="673">
        <f t="shared" si="184"/>
        <v>0</v>
      </c>
      <c r="U356" s="679"/>
      <c r="V356" s="679"/>
      <c r="W356" s="679"/>
      <c r="X356" s="680">
        <f t="shared" si="185"/>
        <v>0</v>
      </c>
      <c r="Y356" s="679"/>
      <c r="Z356" s="679"/>
      <c r="AA356" s="679"/>
      <c r="AB356" s="680">
        <f t="shared" si="186"/>
        <v>0</v>
      </c>
      <c r="AC356" s="679"/>
      <c r="AD356" s="679"/>
      <c r="AE356" s="679"/>
      <c r="AF356" s="680">
        <f t="shared" si="187"/>
        <v>0</v>
      </c>
      <c r="AG356" s="679"/>
      <c r="AH356" s="679"/>
      <c r="AI356" s="679"/>
      <c r="AJ356" s="680">
        <f t="shared" si="188"/>
        <v>0</v>
      </c>
      <c r="AK356" s="679"/>
      <c r="AL356" s="679"/>
      <c r="AM356" s="679"/>
      <c r="AN356" s="680">
        <f t="shared" si="189"/>
        <v>0</v>
      </c>
      <c r="AO356" s="680">
        <f t="shared" si="190"/>
        <v>0</v>
      </c>
      <c r="AP356" s="679"/>
      <c r="AQ356" s="679"/>
      <c r="AR356" s="679"/>
      <c r="AS356" s="680">
        <f t="shared" si="191"/>
        <v>0</v>
      </c>
      <c r="AT356" s="679"/>
      <c r="AU356" s="679"/>
      <c r="AV356" s="679"/>
      <c r="AW356" s="680">
        <f t="shared" si="192"/>
        <v>0</v>
      </c>
      <c r="AX356" s="679"/>
      <c r="AY356" s="679"/>
      <c r="AZ356" s="679"/>
      <c r="BA356" s="680">
        <f t="shared" si="193"/>
        <v>0</v>
      </c>
      <c r="BB356" s="679"/>
      <c r="BC356" s="679"/>
      <c r="BD356" s="679"/>
      <c r="BE356" s="680">
        <f t="shared" si="194"/>
        <v>0</v>
      </c>
      <c r="BF356" s="680">
        <f t="shared" si="195"/>
        <v>0</v>
      </c>
      <c r="BG356" s="680">
        <f t="shared" si="196"/>
        <v>0</v>
      </c>
      <c r="BH356" s="680">
        <f t="shared" si="197"/>
        <v>0</v>
      </c>
      <c r="BI356" s="680">
        <f t="shared" si="198"/>
        <v>0</v>
      </c>
      <c r="BJ356" s="681"/>
    </row>
    <row r="357" spans="2:62">
      <c r="B357" s="685" t="s">
        <v>1004</v>
      </c>
      <c r="C357" s="676"/>
      <c r="D357" s="677"/>
      <c r="E357" s="740"/>
      <c r="F357" s="741"/>
      <c r="G357" s="680">
        <f t="shared" si="183"/>
        <v>0</v>
      </c>
      <c r="H357" s="679"/>
      <c r="I357" s="679"/>
      <c r="J357" s="679"/>
      <c r="K357" s="679"/>
      <c r="L357" s="679"/>
      <c r="M357" s="679"/>
      <c r="N357" s="679"/>
      <c r="O357" s="679"/>
      <c r="P357" s="679"/>
      <c r="Q357" s="679"/>
      <c r="R357" s="679"/>
      <c r="S357" s="679"/>
      <c r="T357" s="673">
        <f t="shared" si="184"/>
        <v>0</v>
      </c>
      <c r="U357" s="679"/>
      <c r="V357" s="679"/>
      <c r="W357" s="679"/>
      <c r="X357" s="680">
        <f t="shared" si="185"/>
        <v>0</v>
      </c>
      <c r="Y357" s="679"/>
      <c r="Z357" s="679"/>
      <c r="AA357" s="679"/>
      <c r="AB357" s="680">
        <f t="shared" si="186"/>
        <v>0</v>
      </c>
      <c r="AC357" s="679"/>
      <c r="AD357" s="679"/>
      <c r="AE357" s="679"/>
      <c r="AF357" s="680">
        <f t="shared" si="187"/>
        <v>0</v>
      </c>
      <c r="AG357" s="679"/>
      <c r="AH357" s="679"/>
      <c r="AI357" s="679"/>
      <c r="AJ357" s="680">
        <f t="shared" si="188"/>
        <v>0</v>
      </c>
      <c r="AK357" s="679"/>
      <c r="AL357" s="679"/>
      <c r="AM357" s="679"/>
      <c r="AN357" s="680">
        <f t="shared" si="189"/>
        <v>0</v>
      </c>
      <c r="AO357" s="680">
        <f t="shared" si="190"/>
        <v>0</v>
      </c>
      <c r="AP357" s="679"/>
      <c r="AQ357" s="679"/>
      <c r="AR357" s="679"/>
      <c r="AS357" s="680">
        <f t="shared" si="191"/>
        <v>0</v>
      </c>
      <c r="AT357" s="679"/>
      <c r="AU357" s="679"/>
      <c r="AV357" s="679"/>
      <c r="AW357" s="680">
        <f t="shared" si="192"/>
        <v>0</v>
      </c>
      <c r="AX357" s="679"/>
      <c r="AY357" s="679"/>
      <c r="AZ357" s="679"/>
      <c r="BA357" s="680">
        <f t="shared" si="193"/>
        <v>0</v>
      </c>
      <c r="BB357" s="679"/>
      <c r="BC357" s="679"/>
      <c r="BD357" s="679"/>
      <c r="BE357" s="680">
        <f t="shared" si="194"/>
        <v>0</v>
      </c>
      <c r="BF357" s="680">
        <f t="shared" si="195"/>
        <v>0</v>
      </c>
      <c r="BG357" s="680">
        <f t="shared" si="196"/>
        <v>0</v>
      </c>
      <c r="BH357" s="680">
        <f t="shared" si="197"/>
        <v>0</v>
      </c>
      <c r="BI357" s="680">
        <f t="shared" si="198"/>
        <v>0</v>
      </c>
      <c r="BJ357" s="681"/>
    </row>
    <row r="358" spans="2:62">
      <c r="B358" s="675"/>
      <c r="C358" s="676" t="s">
        <v>1005</v>
      </c>
      <c r="D358" s="677" t="s">
        <v>1006</v>
      </c>
      <c r="E358" s="740">
        <f t="shared" ref="E358:E361" si="216">T358</f>
        <v>0</v>
      </c>
      <c r="F358" s="741"/>
      <c r="G358" s="680">
        <f t="shared" si="183"/>
        <v>0</v>
      </c>
      <c r="H358" s="679"/>
      <c r="I358" s="679"/>
      <c r="J358" s="679"/>
      <c r="K358" s="679"/>
      <c r="L358" s="679"/>
      <c r="M358" s="679"/>
      <c r="N358" s="679"/>
      <c r="O358" s="679"/>
      <c r="P358" s="679"/>
      <c r="Q358" s="679"/>
      <c r="R358" s="679"/>
      <c r="S358" s="679"/>
      <c r="T358" s="673">
        <f t="shared" si="184"/>
        <v>0</v>
      </c>
      <c r="U358" s="679"/>
      <c r="V358" s="679"/>
      <c r="W358" s="679"/>
      <c r="X358" s="680">
        <f t="shared" si="185"/>
        <v>0</v>
      </c>
      <c r="Y358" s="679"/>
      <c r="Z358" s="679"/>
      <c r="AA358" s="679"/>
      <c r="AB358" s="680">
        <f t="shared" si="186"/>
        <v>0</v>
      </c>
      <c r="AC358" s="679"/>
      <c r="AD358" s="679"/>
      <c r="AE358" s="679"/>
      <c r="AF358" s="680">
        <f t="shared" si="187"/>
        <v>0</v>
      </c>
      <c r="AG358" s="679"/>
      <c r="AH358" s="679"/>
      <c r="AI358" s="679"/>
      <c r="AJ358" s="680">
        <f t="shared" si="188"/>
        <v>0</v>
      </c>
      <c r="AK358" s="679"/>
      <c r="AL358" s="679"/>
      <c r="AM358" s="679"/>
      <c r="AN358" s="680">
        <f t="shared" si="189"/>
        <v>0</v>
      </c>
      <c r="AO358" s="680">
        <f t="shared" si="190"/>
        <v>0</v>
      </c>
      <c r="AP358" s="679"/>
      <c r="AQ358" s="679"/>
      <c r="AR358" s="679"/>
      <c r="AS358" s="680">
        <f t="shared" si="191"/>
        <v>0</v>
      </c>
      <c r="AT358" s="679"/>
      <c r="AU358" s="679"/>
      <c r="AV358" s="679"/>
      <c r="AW358" s="680">
        <f t="shared" si="192"/>
        <v>0</v>
      </c>
      <c r="AX358" s="679"/>
      <c r="AY358" s="679"/>
      <c r="AZ358" s="679"/>
      <c r="BA358" s="680">
        <f t="shared" si="193"/>
        <v>0</v>
      </c>
      <c r="BB358" s="679"/>
      <c r="BC358" s="679"/>
      <c r="BD358" s="679"/>
      <c r="BE358" s="680">
        <f t="shared" si="194"/>
        <v>0</v>
      </c>
      <c r="BF358" s="680">
        <f t="shared" si="195"/>
        <v>0</v>
      </c>
      <c r="BG358" s="680">
        <f t="shared" si="196"/>
        <v>0</v>
      </c>
      <c r="BH358" s="680">
        <f t="shared" si="197"/>
        <v>0</v>
      </c>
      <c r="BI358" s="680">
        <f t="shared" si="198"/>
        <v>0</v>
      </c>
      <c r="BJ358" s="681"/>
    </row>
    <row r="359" spans="2:62">
      <c r="B359" s="675"/>
      <c r="C359" s="676" t="s">
        <v>1007</v>
      </c>
      <c r="D359" s="677" t="s">
        <v>1008</v>
      </c>
      <c r="E359" s="740">
        <f t="shared" si="216"/>
        <v>0</v>
      </c>
      <c r="F359" s="741"/>
      <c r="G359" s="680">
        <f t="shared" ref="G359:G366" si="217">E359+F359</f>
        <v>0</v>
      </c>
      <c r="H359" s="679"/>
      <c r="I359" s="679"/>
      <c r="J359" s="679"/>
      <c r="K359" s="679"/>
      <c r="L359" s="679"/>
      <c r="M359" s="679"/>
      <c r="N359" s="679"/>
      <c r="O359" s="679"/>
      <c r="P359" s="679"/>
      <c r="Q359" s="679"/>
      <c r="R359" s="679"/>
      <c r="S359" s="679"/>
      <c r="T359" s="673">
        <f t="shared" ref="T359:T366" si="218">SUM(H359:S359)</f>
        <v>0</v>
      </c>
      <c r="U359" s="679"/>
      <c r="V359" s="679"/>
      <c r="W359" s="679"/>
      <c r="X359" s="680">
        <f t="shared" ref="X359:X366" si="219">(T359+U359)-V359+W359</f>
        <v>0</v>
      </c>
      <c r="Y359" s="679"/>
      <c r="Z359" s="679"/>
      <c r="AA359" s="679"/>
      <c r="AB359" s="680">
        <f t="shared" ref="AB359:AB366" si="220">SUM(Y359:AA359)</f>
        <v>0</v>
      </c>
      <c r="AC359" s="679"/>
      <c r="AD359" s="679"/>
      <c r="AE359" s="679"/>
      <c r="AF359" s="680">
        <f t="shared" ref="AF359:AF366" si="221">SUM(AC359:AE359)</f>
        <v>0</v>
      </c>
      <c r="AG359" s="679"/>
      <c r="AH359" s="679"/>
      <c r="AI359" s="679"/>
      <c r="AJ359" s="680">
        <f t="shared" ref="AJ359:AJ366" si="222">SUM(AG359:AI359)</f>
        <v>0</v>
      </c>
      <c r="AK359" s="679"/>
      <c r="AL359" s="679"/>
      <c r="AM359" s="679"/>
      <c r="AN359" s="680">
        <f t="shared" ref="AN359:AN366" si="223">SUM(AK359:AM359)</f>
        <v>0</v>
      </c>
      <c r="AO359" s="680">
        <f t="shared" ref="AO359:AO366" si="224">AB359+AF359+AJ359+AN359</f>
        <v>0</v>
      </c>
      <c r="AP359" s="679"/>
      <c r="AQ359" s="679"/>
      <c r="AR359" s="679"/>
      <c r="AS359" s="680">
        <f t="shared" ref="AS359:AS366" si="225">SUM(AP359:AR359)</f>
        <v>0</v>
      </c>
      <c r="AT359" s="679"/>
      <c r="AU359" s="679"/>
      <c r="AV359" s="679"/>
      <c r="AW359" s="680">
        <f t="shared" ref="AW359:AW366" si="226">SUM(AT359:AV359)</f>
        <v>0</v>
      </c>
      <c r="AX359" s="679"/>
      <c r="AY359" s="679"/>
      <c r="AZ359" s="679"/>
      <c r="BA359" s="680">
        <f t="shared" ref="BA359:BA366" si="227">SUM(AX359:AZ359)</f>
        <v>0</v>
      </c>
      <c r="BB359" s="679"/>
      <c r="BC359" s="679"/>
      <c r="BD359" s="679"/>
      <c r="BE359" s="680">
        <f t="shared" ref="BE359:BE366" si="228">SUM(BB359:BD359)</f>
        <v>0</v>
      </c>
      <c r="BF359" s="680">
        <f t="shared" ref="BF359:BF366" si="229">AS359+AW359+BA359+BE359</f>
        <v>0</v>
      </c>
      <c r="BG359" s="680">
        <f t="shared" ref="BG359:BG366" si="230">G359-X359</f>
        <v>0</v>
      </c>
      <c r="BH359" s="680">
        <f t="shared" ref="BH359:BH366" si="231">X359-AO359</f>
        <v>0</v>
      </c>
      <c r="BI359" s="680">
        <f t="shared" ref="BI359:BI366" si="232">AO359-BF359</f>
        <v>0</v>
      </c>
      <c r="BJ359" s="681"/>
    </row>
    <row r="360" spans="2:62">
      <c r="B360" s="675"/>
      <c r="C360" s="676" t="s">
        <v>1009</v>
      </c>
      <c r="D360" s="677" t="s">
        <v>1010</v>
      </c>
      <c r="E360" s="740">
        <f t="shared" si="216"/>
        <v>0</v>
      </c>
      <c r="F360" s="741"/>
      <c r="G360" s="680">
        <f t="shared" si="217"/>
        <v>0</v>
      </c>
      <c r="H360" s="679"/>
      <c r="I360" s="679"/>
      <c r="J360" s="679"/>
      <c r="K360" s="679"/>
      <c r="L360" s="679"/>
      <c r="M360" s="679"/>
      <c r="N360" s="679"/>
      <c r="O360" s="679"/>
      <c r="P360" s="679"/>
      <c r="Q360" s="679"/>
      <c r="R360" s="679"/>
      <c r="S360" s="679"/>
      <c r="T360" s="673">
        <f t="shared" si="218"/>
        <v>0</v>
      </c>
      <c r="U360" s="679"/>
      <c r="V360" s="679"/>
      <c r="W360" s="679"/>
      <c r="X360" s="680">
        <f t="shared" si="219"/>
        <v>0</v>
      </c>
      <c r="Y360" s="679"/>
      <c r="Z360" s="679"/>
      <c r="AA360" s="679"/>
      <c r="AB360" s="680">
        <f t="shared" si="220"/>
        <v>0</v>
      </c>
      <c r="AC360" s="679"/>
      <c r="AD360" s="679"/>
      <c r="AE360" s="679"/>
      <c r="AF360" s="680">
        <f t="shared" si="221"/>
        <v>0</v>
      </c>
      <c r="AG360" s="679"/>
      <c r="AH360" s="679"/>
      <c r="AI360" s="679"/>
      <c r="AJ360" s="680">
        <f t="shared" si="222"/>
        <v>0</v>
      </c>
      <c r="AK360" s="679"/>
      <c r="AL360" s="679"/>
      <c r="AM360" s="679"/>
      <c r="AN360" s="680">
        <f t="shared" si="223"/>
        <v>0</v>
      </c>
      <c r="AO360" s="680">
        <f t="shared" si="224"/>
        <v>0</v>
      </c>
      <c r="AP360" s="679"/>
      <c r="AQ360" s="679"/>
      <c r="AR360" s="679"/>
      <c r="AS360" s="680">
        <f t="shared" si="225"/>
        <v>0</v>
      </c>
      <c r="AT360" s="679"/>
      <c r="AU360" s="679"/>
      <c r="AV360" s="679"/>
      <c r="AW360" s="680">
        <f t="shared" si="226"/>
        <v>0</v>
      </c>
      <c r="AX360" s="679"/>
      <c r="AY360" s="679"/>
      <c r="AZ360" s="679"/>
      <c r="BA360" s="680">
        <f t="shared" si="227"/>
        <v>0</v>
      </c>
      <c r="BB360" s="679"/>
      <c r="BC360" s="679"/>
      <c r="BD360" s="679"/>
      <c r="BE360" s="680">
        <f t="shared" si="228"/>
        <v>0</v>
      </c>
      <c r="BF360" s="680">
        <f t="shared" si="229"/>
        <v>0</v>
      </c>
      <c r="BG360" s="680">
        <f t="shared" si="230"/>
        <v>0</v>
      </c>
      <c r="BH360" s="680">
        <f t="shared" si="231"/>
        <v>0</v>
      </c>
      <c r="BI360" s="680">
        <f t="shared" si="232"/>
        <v>0</v>
      </c>
      <c r="BJ360" s="681"/>
    </row>
    <row r="361" spans="2:62">
      <c r="B361" s="675"/>
      <c r="C361" s="676" t="s">
        <v>1011</v>
      </c>
      <c r="D361" s="677" t="s">
        <v>1012</v>
      </c>
      <c r="E361" s="740">
        <f t="shared" si="216"/>
        <v>0</v>
      </c>
      <c r="F361" s="741"/>
      <c r="G361" s="680">
        <f t="shared" si="217"/>
        <v>0</v>
      </c>
      <c r="H361" s="679"/>
      <c r="I361" s="679"/>
      <c r="J361" s="679"/>
      <c r="K361" s="679"/>
      <c r="L361" s="679"/>
      <c r="M361" s="679"/>
      <c r="N361" s="679"/>
      <c r="O361" s="679"/>
      <c r="P361" s="679"/>
      <c r="Q361" s="679"/>
      <c r="R361" s="679"/>
      <c r="S361" s="679"/>
      <c r="T361" s="673">
        <f t="shared" si="218"/>
        <v>0</v>
      </c>
      <c r="U361" s="679"/>
      <c r="V361" s="679"/>
      <c r="W361" s="679"/>
      <c r="X361" s="680">
        <f t="shared" si="219"/>
        <v>0</v>
      </c>
      <c r="Y361" s="679"/>
      <c r="Z361" s="679"/>
      <c r="AA361" s="679"/>
      <c r="AB361" s="680">
        <f t="shared" si="220"/>
        <v>0</v>
      </c>
      <c r="AC361" s="679"/>
      <c r="AD361" s="679"/>
      <c r="AE361" s="679"/>
      <c r="AF361" s="680">
        <f t="shared" si="221"/>
        <v>0</v>
      </c>
      <c r="AG361" s="679"/>
      <c r="AH361" s="679"/>
      <c r="AI361" s="679"/>
      <c r="AJ361" s="680">
        <f t="shared" si="222"/>
        <v>0</v>
      </c>
      <c r="AK361" s="679"/>
      <c r="AL361" s="679"/>
      <c r="AM361" s="679"/>
      <c r="AN361" s="680">
        <f t="shared" si="223"/>
        <v>0</v>
      </c>
      <c r="AO361" s="680">
        <f t="shared" si="224"/>
        <v>0</v>
      </c>
      <c r="AP361" s="679"/>
      <c r="AQ361" s="679"/>
      <c r="AR361" s="679"/>
      <c r="AS361" s="680">
        <f t="shared" si="225"/>
        <v>0</v>
      </c>
      <c r="AT361" s="679"/>
      <c r="AU361" s="679"/>
      <c r="AV361" s="679"/>
      <c r="AW361" s="680">
        <f t="shared" si="226"/>
        <v>0</v>
      </c>
      <c r="AX361" s="679"/>
      <c r="AY361" s="679"/>
      <c r="AZ361" s="679"/>
      <c r="BA361" s="680">
        <f t="shared" si="227"/>
        <v>0</v>
      </c>
      <c r="BB361" s="679"/>
      <c r="BC361" s="679"/>
      <c r="BD361" s="679"/>
      <c r="BE361" s="680">
        <f t="shared" si="228"/>
        <v>0</v>
      </c>
      <c r="BF361" s="680">
        <f t="shared" si="229"/>
        <v>0</v>
      </c>
      <c r="BG361" s="680">
        <f t="shared" si="230"/>
        <v>0</v>
      </c>
      <c r="BH361" s="680">
        <f t="shared" si="231"/>
        <v>0</v>
      </c>
      <c r="BI361" s="680">
        <f t="shared" si="232"/>
        <v>0</v>
      </c>
      <c r="BJ361" s="681"/>
    </row>
    <row r="362" spans="2:62">
      <c r="B362" s="685" t="s">
        <v>1013</v>
      </c>
      <c r="C362" s="676"/>
      <c r="D362" s="677"/>
      <c r="E362" s="738"/>
      <c r="F362" s="739"/>
      <c r="G362" s="680"/>
      <c r="H362" s="680"/>
      <c r="I362" s="680"/>
      <c r="J362" s="680"/>
      <c r="K362" s="680"/>
      <c r="L362" s="680"/>
      <c r="M362" s="680"/>
      <c r="N362" s="680"/>
      <c r="O362" s="680"/>
      <c r="P362" s="680"/>
      <c r="Q362" s="680"/>
      <c r="R362" s="680"/>
      <c r="S362" s="680"/>
      <c r="T362" s="673"/>
      <c r="U362" s="680"/>
      <c r="V362" s="680"/>
      <c r="W362" s="680"/>
      <c r="X362" s="680"/>
      <c r="Y362" s="680"/>
      <c r="Z362" s="680"/>
      <c r="AA362" s="680"/>
      <c r="AB362" s="680"/>
      <c r="AC362" s="680"/>
      <c r="AD362" s="680"/>
      <c r="AE362" s="680"/>
      <c r="AF362" s="680"/>
      <c r="AG362" s="680"/>
      <c r="AH362" s="680"/>
      <c r="AI362" s="680"/>
      <c r="AJ362" s="680"/>
      <c r="AK362" s="680"/>
      <c r="AL362" s="680"/>
      <c r="AM362" s="680"/>
      <c r="AN362" s="680"/>
      <c r="AO362" s="680"/>
      <c r="AP362" s="680"/>
      <c r="AQ362" s="680"/>
      <c r="AR362" s="680"/>
      <c r="AS362" s="680"/>
      <c r="AT362" s="680"/>
      <c r="AU362" s="680"/>
      <c r="AV362" s="680"/>
      <c r="AW362" s="680"/>
      <c r="AX362" s="680"/>
      <c r="AY362" s="680"/>
      <c r="AZ362" s="680"/>
      <c r="BA362" s="680"/>
      <c r="BB362" s="680"/>
      <c r="BC362" s="680"/>
      <c r="BD362" s="680"/>
      <c r="BE362" s="680"/>
      <c r="BF362" s="680"/>
      <c r="BG362" s="680"/>
      <c r="BH362" s="680"/>
      <c r="BI362" s="680"/>
      <c r="BJ362" s="681"/>
    </row>
    <row r="363" spans="2:62">
      <c r="B363" s="675"/>
      <c r="C363" s="676" t="s">
        <v>1014</v>
      </c>
      <c r="D363" s="677" t="s">
        <v>1015</v>
      </c>
      <c r="E363" s="740">
        <f t="shared" ref="E363:E366" si="233">T363</f>
        <v>0</v>
      </c>
      <c r="F363" s="741"/>
      <c r="G363" s="680">
        <f t="shared" si="217"/>
        <v>0</v>
      </c>
      <c r="H363" s="679"/>
      <c r="I363" s="679"/>
      <c r="J363" s="679"/>
      <c r="K363" s="679"/>
      <c r="L363" s="679"/>
      <c r="M363" s="679"/>
      <c r="N363" s="679"/>
      <c r="O363" s="679"/>
      <c r="P363" s="679"/>
      <c r="Q363" s="679"/>
      <c r="R363" s="679"/>
      <c r="S363" s="679"/>
      <c r="T363" s="673">
        <f t="shared" si="218"/>
        <v>0</v>
      </c>
      <c r="U363" s="679"/>
      <c r="V363" s="679"/>
      <c r="W363" s="679"/>
      <c r="X363" s="680">
        <f t="shared" si="219"/>
        <v>0</v>
      </c>
      <c r="Y363" s="679"/>
      <c r="Z363" s="679"/>
      <c r="AA363" s="679"/>
      <c r="AB363" s="680">
        <f t="shared" si="220"/>
        <v>0</v>
      </c>
      <c r="AC363" s="679"/>
      <c r="AD363" s="679"/>
      <c r="AE363" s="679"/>
      <c r="AF363" s="680">
        <f t="shared" si="221"/>
        <v>0</v>
      </c>
      <c r="AG363" s="679"/>
      <c r="AH363" s="679"/>
      <c r="AI363" s="679"/>
      <c r="AJ363" s="680">
        <f t="shared" si="222"/>
        <v>0</v>
      </c>
      <c r="AK363" s="679"/>
      <c r="AL363" s="679"/>
      <c r="AM363" s="679"/>
      <c r="AN363" s="680">
        <f t="shared" si="223"/>
        <v>0</v>
      </c>
      <c r="AO363" s="680">
        <f t="shared" si="224"/>
        <v>0</v>
      </c>
      <c r="AP363" s="679"/>
      <c r="AQ363" s="679"/>
      <c r="AR363" s="679"/>
      <c r="AS363" s="680">
        <f t="shared" si="225"/>
        <v>0</v>
      </c>
      <c r="AT363" s="679"/>
      <c r="AU363" s="679"/>
      <c r="AV363" s="679"/>
      <c r="AW363" s="680">
        <f t="shared" si="226"/>
        <v>0</v>
      </c>
      <c r="AX363" s="679"/>
      <c r="AY363" s="679"/>
      <c r="AZ363" s="679"/>
      <c r="BA363" s="680">
        <f t="shared" si="227"/>
        <v>0</v>
      </c>
      <c r="BB363" s="679"/>
      <c r="BC363" s="679"/>
      <c r="BD363" s="679"/>
      <c r="BE363" s="680">
        <f t="shared" si="228"/>
        <v>0</v>
      </c>
      <c r="BF363" s="680">
        <f t="shared" si="229"/>
        <v>0</v>
      </c>
      <c r="BG363" s="680">
        <f t="shared" si="230"/>
        <v>0</v>
      </c>
      <c r="BH363" s="680">
        <f t="shared" si="231"/>
        <v>0</v>
      </c>
      <c r="BI363" s="680">
        <f t="shared" si="232"/>
        <v>0</v>
      </c>
      <c r="BJ363" s="681"/>
    </row>
    <row r="364" spans="2:62">
      <c r="B364" s="675"/>
      <c r="C364" s="676" t="s">
        <v>1016</v>
      </c>
      <c r="D364" s="677" t="s">
        <v>1017</v>
      </c>
      <c r="E364" s="740">
        <f t="shared" si="233"/>
        <v>0</v>
      </c>
      <c r="F364" s="741"/>
      <c r="G364" s="680">
        <f t="shared" si="217"/>
        <v>0</v>
      </c>
      <c r="H364" s="679"/>
      <c r="I364" s="679"/>
      <c r="J364" s="679"/>
      <c r="K364" s="679"/>
      <c r="L364" s="679"/>
      <c r="M364" s="679"/>
      <c r="N364" s="679"/>
      <c r="O364" s="679"/>
      <c r="P364" s="679"/>
      <c r="Q364" s="679"/>
      <c r="R364" s="679"/>
      <c r="S364" s="679"/>
      <c r="T364" s="673">
        <f t="shared" si="218"/>
        <v>0</v>
      </c>
      <c r="U364" s="679"/>
      <c r="V364" s="679"/>
      <c r="W364" s="679"/>
      <c r="X364" s="680">
        <f t="shared" si="219"/>
        <v>0</v>
      </c>
      <c r="Y364" s="679"/>
      <c r="Z364" s="679"/>
      <c r="AA364" s="679"/>
      <c r="AB364" s="680">
        <f t="shared" si="220"/>
        <v>0</v>
      </c>
      <c r="AC364" s="679"/>
      <c r="AD364" s="679"/>
      <c r="AE364" s="679"/>
      <c r="AF364" s="680">
        <f t="shared" si="221"/>
        <v>0</v>
      </c>
      <c r="AG364" s="679"/>
      <c r="AH364" s="679"/>
      <c r="AI364" s="679"/>
      <c r="AJ364" s="680">
        <f t="shared" si="222"/>
        <v>0</v>
      </c>
      <c r="AK364" s="679"/>
      <c r="AL364" s="679"/>
      <c r="AM364" s="679"/>
      <c r="AN364" s="680">
        <f t="shared" si="223"/>
        <v>0</v>
      </c>
      <c r="AO364" s="680">
        <f t="shared" si="224"/>
        <v>0</v>
      </c>
      <c r="AP364" s="679"/>
      <c r="AQ364" s="679"/>
      <c r="AR364" s="679"/>
      <c r="AS364" s="680">
        <f t="shared" si="225"/>
        <v>0</v>
      </c>
      <c r="AT364" s="679"/>
      <c r="AU364" s="679"/>
      <c r="AV364" s="679"/>
      <c r="AW364" s="680">
        <f t="shared" si="226"/>
        <v>0</v>
      </c>
      <c r="AX364" s="679"/>
      <c r="AY364" s="679"/>
      <c r="AZ364" s="679"/>
      <c r="BA364" s="680">
        <f t="shared" si="227"/>
        <v>0</v>
      </c>
      <c r="BB364" s="679"/>
      <c r="BC364" s="679"/>
      <c r="BD364" s="679"/>
      <c r="BE364" s="680">
        <f t="shared" si="228"/>
        <v>0</v>
      </c>
      <c r="BF364" s="680">
        <f t="shared" si="229"/>
        <v>0</v>
      </c>
      <c r="BG364" s="680">
        <f t="shared" si="230"/>
        <v>0</v>
      </c>
      <c r="BH364" s="680">
        <f t="shared" si="231"/>
        <v>0</v>
      </c>
      <c r="BI364" s="680">
        <f t="shared" si="232"/>
        <v>0</v>
      </c>
      <c r="BJ364" s="681"/>
    </row>
    <row r="365" spans="2:62">
      <c r="B365" s="675"/>
      <c r="C365" s="676" t="s">
        <v>503</v>
      </c>
      <c r="D365" s="677" t="s">
        <v>1018</v>
      </c>
      <c r="E365" s="740">
        <f t="shared" si="233"/>
        <v>0</v>
      </c>
      <c r="F365" s="741"/>
      <c r="G365" s="680">
        <f t="shared" si="217"/>
        <v>0</v>
      </c>
      <c r="H365" s="679"/>
      <c r="I365" s="679"/>
      <c r="J365" s="679"/>
      <c r="K365" s="679"/>
      <c r="L365" s="679"/>
      <c r="M365" s="679"/>
      <c r="N365" s="679"/>
      <c r="O365" s="679"/>
      <c r="P365" s="679"/>
      <c r="Q365" s="679"/>
      <c r="R365" s="679"/>
      <c r="S365" s="679"/>
      <c r="T365" s="673">
        <f t="shared" si="218"/>
        <v>0</v>
      </c>
      <c r="U365" s="679"/>
      <c r="V365" s="679"/>
      <c r="W365" s="679"/>
      <c r="X365" s="680">
        <f t="shared" si="219"/>
        <v>0</v>
      </c>
      <c r="Y365" s="679"/>
      <c r="Z365" s="679"/>
      <c r="AA365" s="679"/>
      <c r="AB365" s="680">
        <f t="shared" si="220"/>
        <v>0</v>
      </c>
      <c r="AC365" s="679"/>
      <c r="AD365" s="679"/>
      <c r="AE365" s="679"/>
      <c r="AF365" s="680">
        <f t="shared" si="221"/>
        <v>0</v>
      </c>
      <c r="AG365" s="679"/>
      <c r="AH365" s="679"/>
      <c r="AI365" s="679"/>
      <c r="AJ365" s="680">
        <f t="shared" si="222"/>
        <v>0</v>
      </c>
      <c r="AK365" s="679"/>
      <c r="AL365" s="679"/>
      <c r="AM365" s="679"/>
      <c r="AN365" s="680">
        <f t="shared" si="223"/>
        <v>0</v>
      </c>
      <c r="AO365" s="680">
        <f t="shared" si="224"/>
        <v>0</v>
      </c>
      <c r="AP365" s="679"/>
      <c r="AQ365" s="679"/>
      <c r="AR365" s="679"/>
      <c r="AS365" s="680">
        <f t="shared" si="225"/>
        <v>0</v>
      </c>
      <c r="AT365" s="679"/>
      <c r="AU365" s="679"/>
      <c r="AV365" s="679"/>
      <c r="AW365" s="680">
        <f t="shared" si="226"/>
        <v>0</v>
      </c>
      <c r="AX365" s="679"/>
      <c r="AY365" s="679"/>
      <c r="AZ365" s="679"/>
      <c r="BA365" s="680">
        <f t="shared" si="227"/>
        <v>0</v>
      </c>
      <c r="BB365" s="679"/>
      <c r="BC365" s="679"/>
      <c r="BD365" s="679"/>
      <c r="BE365" s="680">
        <f t="shared" si="228"/>
        <v>0</v>
      </c>
      <c r="BF365" s="680">
        <f t="shared" si="229"/>
        <v>0</v>
      </c>
      <c r="BG365" s="680">
        <f t="shared" si="230"/>
        <v>0</v>
      </c>
      <c r="BH365" s="680">
        <f t="shared" si="231"/>
        <v>0</v>
      </c>
      <c r="BI365" s="680">
        <f t="shared" si="232"/>
        <v>0</v>
      </c>
      <c r="BJ365" s="681"/>
    </row>
    <row r="366" spans="2:62" ht="19.5" thickBot="1">
      <c r="B366" s="710"/>
      <c r="C366" s="689" t="s">
        <v>1019</v>
      </c>
      <c r="D366" s="690" t="s">
        <v>1020</v>
      </c>
      <c r="E366" s="742">
        <f t="shared" si="233"/>
        <v>0</v>
      </c>
      <c r="F366" s="743"/>
      <c r="G366" s="680">
        <f t="shared" si="217"/>
        <v>0</v>
      </c>
      <c r="H366" s="679"/>
      <c r="I366" s="679"/>
      <c r="J366" s="679"/>
      <c r="K366" s="679"/>
      <c r="L366" s="679"/>
      <c r="M366" s="679"/>
      <c r="N366" s="679"/>
      <c r="O366" s="679"/>
      <c r="P366" s="679"/>
      <c r="Q366" s="679"/>
      <c r="R366" s="679"/>
      <c r="S366" s="679"/>
      <c r="T366" s="673">
        <f t="shared" si="218"/>
        <v>0</v>
      </c>
      <c r="U366" s="679"/>
      <c r="V366" s="679"/>
      <c r="W366" s="679"/>
      <c r="X366" s="680">
        <f t="shared" si="219"/>
        <v>0</v>
      </c>
      <c r="Y366" s="679"/>
      <c r="Z366" s="679"/>
      <c r="AA366" s="679"/>
      <c r="AB366" s="680">
        <f t="shared" si="220"/>
        <v>0</v>
      </c>
      <c r="AC366" s="679"/>
      <c r="AD366" s="679"/>
      <c r="AE366" s="679"/>
      <c r="AF366" s="680">
        <f t="shared" si="221"/>
        <v>0</v>
      </c>
      <c r="AG366" s="679"/>
      <c r="AH366" s="679"/>
      <c r="AI366" s="679"/>
      <c r="AJ366" s="680">
        <f t="shared" si="222"/>
        <v>0</v>
      </c>
      <c r="AK366" s="679"/>
      <c r="AL366" s="679"/>
      <c r="AM366" s="679"/>
      <c r="AN366" s="680">
        <f t="shared" si="223"/>
        <v>0</v>
      </c>
      <c r="AO366" s="680">
        <f t="shared" si="224"/>
        <v>0</v>
      </c>
      <c r="AP366" s="679"/>
      <c r="AQ366" s="679"/>
      <c r="AR366" s="679"/>
      <c r="AS366" s="680">
        <f t="shared" si="225"/>
        <v>0</v>
      </c>
      <c r="AT366" s="679"/>
      <c r="AU366" s="679"/>
      <c r="AV366" s="679"/>
      <c r="AW366" s="680">
        <f t="shared" si="226"/>
        <v>0</v>
      </c>
      <c r="AX366" s="679"/>
      <c r="AY366" s="679"/>
      <c r="AZ366" s="679"/>
      <c r="BA366" s="680">
        <f t="shared" si="227"/>
        <v>0</v>
      </c>
      <c r="BB366" s="679"/>
      <c r="BC366" s="679"/>
      <c r="BD366" s="679"/>
      <c r="BE366" s="680">
        <f t="shared" si="228"/>
        <v>0</v>
      </c>
      <c r="BF366" s="680">
        <f t="shared" si="229"/>
        <v>0</v>
      </c>
      <c r="BG366" s="680">
        <f t="shared" si="230"/>
        <v>0</v>
      </c>
      <c r="BH366" s="680">
        <f t="shared" si="231"/>
        <v>0</v>
      </c>
      <c r="BI366" s="680">
        <f t="shared" si="232"/>
        <v>0</v>
      </c>
      <c r="BJ366" s="691"/>
    </row>
    <row r="367" spans="2:62" ht="19.5" thickBot="1">
      <c r="B367" s="692" t="s">
        <v>1041</v>
      </c>
      <c r="C367" s="693"/>
      <c r="D367" s="694"/>
      <c r="E367" s="695">
        <f>SUM(E295:E366)</f>
        <v>2401000</v>
      </c>
      <c r="F367" s="695">
        <f t="shared" ref="F367:BJ367" si="234">SUM(F295:F366)</f>
        <v>0</v>
      </c>
      <c r="G367" s="695">
        <f t="shared" si="234"/>
        <v>2401000</v>
      </c>
      <c r="H367" s="695">
        <v>0</v>
      </c>
      <c r="I367" s="695">
        <v>451000</v>
      </c>
      <c r="J367" s="695">
        <v>700000</v>
      </c>
      <c r="K367" s="695">
        <v>0</v>
      </c>
      <c r="L367" s="695">
        <f t="shared" si="234"/>
        <v>1250000</v>
      </c>
      <c r="M367" s="695">
        <f t="shared" si="234"/>
        <v>0</v>
      </c>
      <c r="N367" s="695">
        <f t="shared" si="234"/>
        <v>0</v>
      </c>
      <c r="O367" s="695">
        <f t="shared" si="234"/>
        <v>0</v>
      </c>
      <c r="P367" s="695">
        <f t="shared" si="234"/>
        <v>0</v>
      </c>
      <c r="Q367" s="695">
        <f t="shared" si="234"/>
        <v>0</v>
      </c>
      <c r="R367" s="695">
        <f t="shared" si="234"/>
        <v>0</v>
      </c>
      <c r="S367" s="695">
        <f t="shared" si="234"/>
        <v>0</v>
      </c>
      <c r="T367" s="695">
        <f t="shared" si="234"/>
        <v>2401000</v>
      </c>
      <c r="U367" s="695">
        <f t="shared" si="234"/>
        <v>0</v>
      </c>
      <c r="V367" s="695">
        <f t="shared" si="234"/>
        <v>0</v>
      </c>
      <c r="W367" s="695">
        <f t="shared" si="234"/>
        <v>0</v>
      </c>
      <c r="X367" s="695">
        <f t="shared" si="234"/>
        <v>2401000</v>
      </c>
      <c r="Y367" s="695">
        <f t="shared" si="234"/>
        <v>0</v>
      </c>
      <c r="Z367" s="695">
        <f t="shared" si="234"/>
        <v>0</v>
      </c>
      <c r="AA367" s="695">
        <v>338318</v>
      </c>
      <c r="AB367" s="695">
        <f t="shared" si="234"/>
        <v>338318</v>
      </c>
      <c r="AC367" s="695">
        <v>41842.559999999998</v>
      </c>
      <c r="AD367" s="695">
        <f t="shared" si="234"/>
        <v>356179.09</v>
      </c>
      <c r="AE367" s="695">
        <f t="shared" si="234"/>
        <v>1643268.71</v>
      </c>
      <c r="AF367" s="695">
        <f t="shared" si="234"/>
        <v>2041290.3599999999</v>
      </c>
      <c r="AG367" s="695">
        <f t="shared" si="234"/>
        <v>5662.96</v>
      </c>
      <c r="AH367" s="695">
        <f t="shared" si="234"/>
        <v>0</v>
      </c>
      <c r="AI367" s="695">
        <f t="shared" si="234"/>
        <v>0</v>
      </c>
      <c r="AJ367" s="695">
        <f t="shared" si="234"/>
        <v>5662.96</v>
      </c>
      <c r="AK367" s="695">
        <f t="shared" si="234"/>
        <v>0</v>
      </c>
      <c r="AL367" s="695">
        <f t="shared" si="234"/>
        <v>0</v>
      </c>
      <c r="AM367" s="695">
        <f t="shared" si="234"/>
        <v>0</v>
      </c>
      <c r="AN367" s="695">
        <f t="shared" si="234"/>
        <v>0</v>
      </c>
      <c r="AO367" s="695">
        <f t="shared" si="234"/>
        <v>2385271.3199999998</v>
      </c>
      <c r="AP367" s="695">
        <f t="shared" si="234"/>
        <v>0</v>
      </c>
      <c r="AQ367" s="695">
        <f t="shared" si="234"/>
        <v>0</v>
      </c>
      <c r="AR367" s="695">
        <f t="shared" si="234"/>
        <v>338318</v>
      </c>
      <c r="AS367" s="695">
        <f t="shared" si="234"/>
        <v>338318</v>
      </c>
      <c r="AT367" s="695">
        <f t="shared" si="234"/>
        <v>19529.560000000001</v>
      </c>
      <c r="AU367" s="695">
        <f t="shared" si="234"/>
        <v>298063.09000000003</v>
      </c>
      <c r="AV367" s="695">
        <f t="shared" si="234"/>
        <v>1719687.71</v>
      </c>
      <c r="AW367" s="695">
        <f t="shared" si="234"/>
        <v>2037280.3599999999</v>
      </c>
      <c r="AX367" s="695">
        <f t="shared" si="234"/>
        <v>9662.9600000001301</v>
      </c>
      <c r="AY367" s="695">
        <f t="shared" si="234"/>
        <v>0</v>
      </c>
      <c r="AZ367" s="695">
        <f t="shared" si="234"/>
        <v>0</v>
      </c>
      <c r="BA367" s="695">
        <f t="shared" si="234"/>
        <v>9662.9600000001301</v>
      </c>
      <c r="BB367" s="695">
        <f t="shared" si="234"/>
        <v>0</v>
      </c>
      <c r="BC367" s="695">
        <f t="shared" si="234"/>
        <v>0</v>
      </c>
      <c r="BD367" s="695">
        <f t="shared" si="234"/>
        <v>0</v>
      </c>
      <c r="BE367" s="695">
        <f t="shared" si="234"/>
        <v>0</v>
      </c>
      <c r="BF367" s="695">
        <f t="shared" si="234"/>
        <v>2385261.3199999998</v>
      </c>
      <c r="BG367" s="695">
        <f t="shared" si="234"/>
        <v>0</v>
      </c>
      <c r="BH367" s="695">
        <f t="shared" si="234"/>
        <v>15728.68</v>
      </c>
      <c r="BI367" s="695">
        <f t="shared" si="234"/>
        <v>10</v>
      </c>
      <c r="BJ367" s="695">
        <f t="shared" si="234"/>
        <v>0</v>
      </c>
    </row>
    <row r="368" spans="2:62" ht="19.5" thickBot="1">
      <c r="B368" s="733"/>
      <c r="C368" s="718"/>
      <c r="D368" s="698"/>
      <c r="E368" s="734"/>
      <c r="F368" s="735"/>
      <c r="G368" s="720"/>
      <c r="H368" s="720"/>
      <c r="I368" s="720"/>
      <c r="J368" s="720"/>
      <c r="K368" s="720"/>
      <c r="L368" s="720"/>
      <c r="M368" s="720"/>
      <c r="N368" s="720"/>
      <c r="O368" s="720"/>
      <c r="P368" s="720"/>
      <c r="Q368" s="720"/>
      <c r="R368" s="720"/>
      <c r="S368" s="720"/>
      <c r="T368" s="720"/>
      <c r="U368" s="720"/>
      <c r="V368" s="720"/>
      <c r="W368" s="720"/>
      <c r="X368" s="720"/>
      <c r="Y368" s="720"/>
      <c r="Z368" s="720"/>
      <c r="AA368" s="720"/>
      <c r="AB368" s="720"/>
      <c r="AC368" s="720"/>
      <c r="AD368" s="720"/>
      <c r="AE368" s="720"/>
      <c r="AF368" s="720"/>
      <c r="AG368" s="720"/>
      <c r="AH368" s="720"/>
      <c r="AI368" s="720"/>
      <c r="AJ368" s="720"/>
      <c r="AK368" s="720"/>
      <c r="AL368" s="720"/>
      <c r="AM368" s="720"/>
      <c r="AN368" s="720"/>
      <c r="AO368" s="720"/>
      <c r="AP368" s="720"/>
      <c r="AQ368" s="720"/>
      <c r="AR368" s="720"/>
      <c r="AS368" s="720"/>
      <c r="AT368" s="720"/>
      <c r="AU368" s="720"/>
      <c r="AV368" s="720"/>
      <c r="AW368" s="720"/>
      <c r="AX368" s="720"/>
      <c r="AY368" s="720"/>
      <c r="AZ368" s="720"/>
      <c r="BA368" s="720"/>
      <c r="BB368" s="720"/>
      <c r="BC368" s="720"/>
      <c r="BD368" s="720"/>
      <c r="BE368" s="720"/>
      <c r="BF368" s="720"/>
      <c r="BG368" s="720"/>
      <c r="BH368" s="720"/>
      <c r="BI368" s="720"/>
      <c r="BJ368" s="701"/>
    </row>
    <row r="369" spans="2:62" ht="19.5" thickBot="1">
      <c r="B369" s="663" t="s">
        <v>1042</v>
      </c>
      <c r="C369" s="664"/>
      <c r="D369" s="665"/>
      <c r="E369" s="666"/>
      <c r="F369" s="667"/>
      <c r="G369" s="667"/>
      <c r="H369" s="667"/>
      <c r="I369" s="667"/>
      <c r="J369" s="667"/>
      <c r="K369" s="667"/>
      <c r="L369" s="667"/>
      <c r="M369" s="667"/>
      <c r="N369" s="667"/>
      <c r="O369" s="667"/>
      <c r="P369" s="667"/>
      <c r="Q369" s="667"/>
      <c r="R369" s="667"/>
      <c r="S369" s="667"/>
      <c r="T369" s="667"/>
      <c r="U369" s="667"/>
      <c r="V369" s="667"/>
      <c r="W369" s="667"/>
      <c r="X369" s="667"/>
      <c r="Y369" s="667"/>
      <c r="Z369" s="667"/>
      <c r="AA369" s="667"/>
      <c r="AB369" s="667"/>
      <c r="AC369" s="667"/>
      <c r="AD369" s="667"/>
      <c r="AE369" s="667"/>
      <c r="AF369" s="667"/>
      <c r="AG369" s="667"/>
      <c r="AH369" s="667"/>
      <c r="AI369" s="667"/>
      <c r="AJ369" s="667"/>
      <c r="AK369" s="667"/>
      <c r="AL369" s="667"/>
      <c r="AM369" s="667"/>
      <c r="AN369" s="667"/>
      <c r="AO369" s="667"/>
      <c r="AP369" s="667"/>
      <c r="AQ369" s="667"/>
      <c r="AR369" s="667"/>
      <c r="AS369" s="667"/>
      <c r="AT369" s="667"/>
      <c r="AU369" s="667"/>
      <c r="AV369" s="667"/>
      <c r="AW369" s="667"/>
      <c r="AX369" s="667"/>
      <c r="AY369" s="667"/>
      <c r="AZ369" s="667"/>
      <c r="BA369" s="667"/>
      <c r="BB369" s="667"/>
      <c r="BC369" s="667"/>
      <c r="BD369" s="667"/>
      <c r="BE369" s="667"/>
      <c r="BF369" s="667"/>
      <c r="BG369" s="667"/>
      <c r="BH369" s="667"/>
      <c r="BI369" s="667"/>
      <c r="BJ369" s="668"/>
    </row>
    <row r="370" spans="2:62">
      <c r="B370" s="702" t="s">
        <v>208</v>
      </c>
      <c r="C370" s="670"/>
      <c r="D370" s="671"/>
      <c r="E370" s="736"/>
      <c r="F370" s="737"/>
      <c r="G370" s="673"/>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3"/>
      <c r="AY370" s="673"/>
      <c r="AZ370" s="673"/>
      <c r="BA370" s="673"/>
      <c r="BB370" s="673"/>
      <c r="BC370" s="673"/>
      <c r="BD370" s="673"/>
      <c r="BE370" s="673"/>
      <c r="BF370" s="673"/>
      <c r="BG370" s="673"/>
      <c r="BH370" s="673"/>
      <c r="BI370" s="673"/>
      <c r="BJ370" s="674"/>
    </row>
    <row r="371" spans="2:62">
      <c r="B371" s="704" t="s">
        <v>921</v>
      </c>
      <c r="C371" s="705"/>
      <c r="D371" s="677"/>
      <c r="E371" s="738"/>
      <c r="F371" s="739"/>
      <c r="G371" s="680"/>
      <c r="H371" s="680"/>
      <c r="I371" s="680"/>
      <c r="J371" s="680"/>
      <c r="K371" s="680"/>
      <c r="L371" s="680"/>
      <c r="M371" s="680"/>
      <c r="N371" s="680"/>
      <c r="O371" s="680"/>
      <c r="P371" s="680"/>
      <c r="Q371" s="680"/>
      <c r="R371" s="680"/>
      <c r="S371" s="680"/>
      <c r="T371" s="680"/>
      <c r="U371" s="680"/>
      <c r="V371" s="680"/>
      <c r="W371" s="680"/>
      <c r="X371" s="680"/>
      <c r="Y371" s="680"/>
      <c r="Z371" s="680"/>
      <c r="AA371" s="680"/>
      <c r="AB371" s="680"/>
      <c r="AC371" s="680"/>
      <c r="AD371" s="680"/>
      <c r="AE371" s="680"/>
      <c r="AF371" s="680"/>
      <c r="AG371" s="680"/>
      <c r="AH371" s="680"/>
      <c r="AI371" s="680"/>
      <c r="AJ371" s="680"/>
      <c r="AK371" s="680"/>
      <c r="AL371" s="680"/>
      <c r="AM371" s="680"/>
      <c r="AN371" s="680"/>
      <c r="AO371" s="680"/>
      <c r="AP371" s="680"/>
      <c r="AQ371" s="680"/>
      <c r="AR371" s="680"/>
      <c r="AS371" s="680"/>
      <c r="AT371" s="680"/>
      <c r="AU371" s="680"/>
      <c r="AV371" s="680"/>
      <c r="AW371" s="680"/>
      <c r="AX371" s="680"/>
      <c r="AY371" s="680"/>
      <c r="AZ371" s="680"/>
      <c r="BA371" s="680"/>
      <c r="BB371" s="680"/>
      <c r="BC371" s="680"/>
      <c r="BD371" s="680"/>
      <c r="BE371" s="680"/>
      <c r="BF371" s="680"/>
      <c r="BG371" s="680"/>
      <c r="BH371" s="680"/>
      <c r="BI371" s="680"/>
      <c r="BJ371" s="681"/>
    </row>
    <row r="372" spans="2:62">
      <c r="B372" s="675"/>
      <c r="C372" s="676" t="s">
        <v>922</v>
      </c>
      <c r="D372" s="677" t="s">
        <v>923</v>
      </c>
      <c r="E372" s="740">
        <f t="shared" ref="E372:E373" si="235">T372</f>
        <v>0</v>
      </c>
      <c r="F372" s="741"/>
      <c r="G372" s="680">
        <f t="shared" ref="G372:G435" si="236">E372+F372</f>
        <v>0</v>
      </c>
      <c r="H372" s="679"/>
      <c r="I372" s="679"/>
      <c r="J372" s="679"/>
      <c r="K372" s="679"/>
      <c r="L372" s="679"/>
      <c r="M372" s="679"/>
      <c r="N372" s="679"/>
      <c r="O372" s="679"/>
      <c r="P372" s="679"/>
      <c r="Q372" s="679"/>
      <c r="R372" s="679"/>
      <c r="S372" s="679"/>
      <c r="T372" s="673">
        <f t="shared" ref="T372:T435" si="237">SUM(H372:S372)</f>
        <v>0</v>
      </c>
      <c r="U372" s="679"/>
      <c r="V372" s="679"/>
      <c r="W372" s="679"/>
      <c r="X372" s="680">
        <f t="shared" ref="X372:X435" si="238">(T372+U372)-V372+W372</f>
        <v>0</v>
      </c>
      <c r="Y372" s="679"/>
      <c r="Z372" s="679"/>
      <c r="AA372" s="679"/>
      <c r="AB372" s="680">
        <f t="shared" ref="AB372:AB435" si="239">SUM(Y372:AA372)</f>
        <v>0</v>
      </c>
      <c r="AC372" s="679"/>
      <c r="AD372" s="679"/>
      <c r="AE372" s="679"/>
      <c r="AF372" s="680">
        <f t="shared" ref="AF372:AF435" si="240">SUM(AC372:AE372)</f>
        <v>0</v>
      </c>
      <c r="AG372" s="679"/>
      <c r="AH372" s="679"/>
      <c r="AI372" s="679"/>
      <c r="AJ372" s="680">
        <f t="shared" ref="AJ372:AJ435" si="241">SUM(AG372:AI372)</f>
        <v>0</v>
      </c>
      <c r="AK372" s="679"/>
      <c r="AL372" s="679"/>
      <c r="AM372" s="679"/>
      <c r="AN372" s="680">
        <f t="shared" ref="AN372:AN435" si="242">SUM(AK372:AM372)</f>
        <v>0</v>
      </c>
      <c r="AO372" s="680">
        <f t="shared" ref="AO372:AO435" si="243">AB372+AF372+AJ372+AN372</f>
        <v>0</v>
      </c>
      <c r="AP372" s="679"/>
      <c r="AQ372" s="679"/>
      <c r="AR372" s="679"/>
      <c r="AS372" s="680">
        <f t="shared" ref="AS372:AS435" si="244">SUM(AP372:AR372)</f>
        <v>0</v>
      </c>
      <c r="AT372" s="679"/>
      <c r="AU372" s="679"/>
      <c r="AV372" s="679"/>
      <c r="AW372" s="680">
        <f t="shared" ref="AW372:AW435" si="245">SUM(AT372:AV372)</f>
        <v>0</v>
      </c>
      <c r="AX372" s="679"/>
      <c r="AY372" s="679"/>
      <c r="AZ372" s="679"/>
      <c r="BA372" s="680">
        <f t="shared" ref="BA372:BA435" si="246">SUM(AX372:AZ372)</f>
        <v>0</v>
      </c>
      <c r="BB372" s="679"/>
      <c r="BC372" s="679"/>
      <c r="BD372" s="679"/>
      <c r="BE372" s="680">
        <f t="shared" ref="BE372:BE435" si="247">SUM(BB372:BD372)</f>
        <v>0</v>
      </c>
      <c r="BF372" s="680">
        <f t="shared" ref="BF372:BF435" si="248">AS372+AW372+BA372+BE372</f>
        <v>0</v>
      </c>
      <c r="BG372" s="680">
        <f t="shared" ref="BG372:BG435" si="249">G372-X372</f>
        <v>0</v>
      </c>
      <c r="BH372" s="680">
        <f t="shared" ref="BH372:BH435" si="250">X372-AO372</f>
        <v>0</v>
      </c>
      <c r="BI372" s="680">
        <f t="shared" ref="BI372:BI435" si="251">AO372-BF372</f>
        <v>0</v>
      </c>
      <c r="BJ372" s="681"/>
    </row>
    <row r="373" spans="2:62">
      <c r="B373" s="675"/>
      <c r="C373" s="676" t="s">
        <v>924</v>
      </c>
      <c r="D373" s="677" t="s">
        <v>925</v>
      </c>
      <c r="E373" s="740">
        <f t="shared" si="235"/>
        <v>0</v>
      </c>
      <c r="F373" s="741"/>
      <c r="G373" s="680">
        <f t="shared" si="236"/>
        <v>0</v>
      </c>
      <c r="H373" s="679"/>
      <c r="I373" s="679"/>
      <c r="J373" s="679"/>
      <c r="K373" s="679"/>
      <c r="L373" s="679"/>
      <c r="M373" s="679"/>
      <c r="N373" s="679"/>
      <c r="O373" s="679"/>
      <c r="P373" s="679"/>
      <c r="Q373" s="679"/>
      <c r="R373" s="679"/>
      <c r="S373" s="679"/>
      <c r="T373" s="673">
        <f t="shared" si="237"/>
        <v>0</v>
      </c>
      <c r="U373" s="679"/>
      <c r="V373" s="679"/>
      <c r="W373" s="679"/>
      <c r="X373" s="680">
        <f t="shared" si="238"/>
        <v>0</v>
      </c>
      <c r="Y373" s="679"/>
      <c r="Z373" s="679"/>
      <c r="AA373" s="679"/>
      <c r="AB373" s="680">
        <f t="shared" si="239"/>
        <v>0</v>
      </c>
      <c r="AC373" s="679"/>
      <c r="AD373" s="679"/>
      <c r="AE373" s="679"/>
      <c r="AF373" s="680">
        <f t="shared" si="240"/>
        <v>0</v>
      </c>
      <c r="AG373" s="679"/>
      <c r="AH373" s="679"/>
      <c r="AI373" s="679"/>
      <c r="AJ373" s="680">
        <f t="shared" si="241"/>
        <v>0</v>
      </c>
      <c r="AK373" s="679"/>
      <c r="AL373" s="679"/>
      <c r="AM373" s="679"/>
      <c r="AN373" s="680">
        <f t="shared" si="242"/>
        <v>0</v>
      </c>
      <c r="AO373" s="680">
        <f t="shared" si="243"/>
        <v>0</v>
      </c>
      <c r="AP373" s="679"/>
      <c r="AQ373" s="679"/>
      <c r="AR373" s="679"/>
      <c r="AS373" s="680">
        <f t="shared" si="244"/>
        <v>0</v>
      </c>
      <c r="AT373" s="679"/>
      <c r="AU373" s="679"/>
      <c r="AV373" s="679"/>
      <c r="AW373" s="680">
        <f t="shared" si="245"/>
        <v>0</v>
      </c>
      <c r="AX373" s="679"/>
      <c r="AY373" s="679"/>
      <c r="AZ373" s="679"/>
      <c r="BA373" s="680">
        <f t="shared" si="246"/>
        <v>0</v>
      </c>
      <c r="BB373" s="679"/>
      <c r="BC373" s="679"/>
      <c r="BD373" s="679"/>
      <c r="BE373" s="680">
        <f t="shared" si="247"/>
        <v>0</v>
      </c>
      <c r="BF373" s="680">
        <f t="shared" si="248"/>
        <v>0</v>
      </c>
      <c r="BG373" s="680">
        <f t="shared" si="249"/>
        <v>0</v>
      </c>
      <c r="BH373" s="680">
        <f t="shared" si="250"/>
        <v>0</v>
      </c>
      <c r="BI373" s="680">
        <f t="shared" si="251"/>
        <v>0</v>
      </c>
      <c r="BJ373" s="681"/>
    </row>
    <row r="374" spans="2:62">
      <c r="B374" s="685" t="s">
        <v>926</v>
      </c>
      <c r="C374" s="676"/>
      <c r="D374" s="677"/>
      <c r="E374" s="738"/>
      <c r="F374" s="739"/>
      <c r="G374" s="680"/>
      <c r="H374" s="680"/>
      <c r="I374" s="680"/>
      <c r="J374" s="680"/>
      <c r="K374" s="680"/>
      <c r="L374" s="680"/>
      <c r="M374" s="680"/>
      <c r="N374" s="680"/>
      <c r="O374" s="680"/>
      <c r="P374" s="680"/>
      <c r="Q374" s="680"/>
      <c r="R374" s="680"/>
      <c r="S374" s="680"/>
      <c r="T374" s="673"/>
      <c r="U374" s="680"/>
      <c r="V374" s="680"/>
      <c r="W374" s="680"/>
      <c r="X374" s="680"/>
      <c r="Y374" s="680"/>
      <c r="Z374" s="680"/>
      <c r="AA374" s="680"/>
      <c r="AB374" s="680"/>
      <c r="AC374" s="680"/>
      <c r="AD374" s="680"/>
      <c r="AE374" s="680"/>
      <c r="AF374" s="680"/>
      <c r="AG374" s="680"/>
      <c r="AH374" s="680"/>
      <c r="AI374" s="680"/>
      <c r="AJ374" s="680"/>
      <c r="AK374" s="680"/>
      <c r="AL374" s="680"/>
      <c r="AM374" s="680"/>
      <c r="AN374" s="680"/>
      <c r="AO374" s="680"/>
      <c r="AP374" s="680"/>
      <c r="AQ374" s="680"/>
      <c r="AR374" s="680"/>
      <c r="AS374" s="680"/>
      <c r="AT374" s="680"/>
      <c r="AU374" s="680"/>
      <c r="AV374" s="680"/>
      <c r="AW374" s="680"/>
      <c r="AX374" s="680"/>
      <c r="AY374" s="680"/>
      <c r="AZ374" s="680"/>
      <c r="BA374" s="680"/>
      <c r="BB374" s="680"/>
      <c r="BC374" s="680"/>
      <c r="BD374" s="680"/>
      <c r="BE374" s="680"/>
      <c r="BF374" s="680"/>
      <c r="BG374" s="680"/>
      <c r="BH374" s="680"/>
      <c r="BI374" s="680"/>
      <c r="BJ374" s="681"/>
    </row>
    <row r="375" spans="2:62">
      <c r="B375" s="675"/>
      <c r="C375" s="676" t="s">
        <v>218</v>
      </c>
      <c r="D375" s="677" t="s">
        <v>927</v>
      </c>
      <c r="E375" s="740">
        <f t="shared" ref="E375:E376" si="252">T375</f>
        <v>3250000</v>
      </c>
      <c r="F375" s="741"/>
      <c r="G375" s="680">
        <f t="shared" si="236"/>
        <v>3250000</v>
      </c>
      <c r="H375" s="679"/>
      <c r="I375" s="679">
        <v>795000</v>
      </c>
      <c r="J375" s="679">
        <v>1855000</v>
      </c>
      <c r="K375" s="679"/>
      <c r="L375" s="679"/>
      <c r="M375" s="679">
        <v>300000</v>
      </c>
      <c r="N375" s="679"/>
      <c r="O375" s="679"/>
      <c r="P375" s="679">
        <v>300000</v>
      </c>
      <c r="Q375" s="679"/>
      <c r="R375" s="679"/>
      <c r="S375" s="679"/>
      <c r="T375" s="673">
        <f t="shared" si="237"/>
        <v>3250000</v>
      </c>
      <c r="U375" s="679"/>
      <c r="V375" s="679"/>
      <c r="W375" s="679"/>
      <c r="X375" s="680">
        <f t="shared" si="238"/>
        <v>3250000</v>
      </c>
      <c r="Y375" s="679"/>
      <c r="Z375" s="679"/>
      <c r="AA375" s="679">
        <v>238499.03</v>
      </c>
      <c r="AB375" s="680">
        <f t="shared" si="239"/>
        <v>238499.03</v>
      </c>
      <c r="AC375" s="679">
        <v>59313.23</v>
      </c>
      <c r="AD375" s="679">
        <v>238669.73</v>
      </c>
      <c r="AE375" s="679">
        <f>451457.17+1345000</f>
        <v>1796457.17</v>
      </c>
      <c r="AF375" s="680">
        <f t="shared" si="240"/>
        <v>2094440.13</v>
      </c>
      <c r="AG375" s="679">
        <v>27581.96</v>
      </c>
      <c r="AH375" s="679">
        <v>110351</v>
      </c>
      <c r="AI375" s="679">
        <v>331758.48</v>
      </c>
      <c r="AJ375" s="680">
        <f t="shared" si="241"/>
        <v>469691.43999999994</v>
      </c>
      <c r="AK375" s="679"/>
      <c r="AL375" s="679"/>
      <c r="AM375" s="679"/>
      <c r="AN375" s="680">
        <f t="shared" si="242"/>
        <v>0</v>
      </c>
      <c r="AO375" s="680">
        <f t="shared" si="243"/>
        <v>2802630.5999999996</v>
      </c>
      <c r="AP375" s="679"/>
      <c r="AQ375" s="679"/>
      <c r="AR375" s="679">
        <v>195280.13</v>
      </c>
      <c r="AS375" s="680">
        <f t="shared" si="244"/>
        <v>195280.13</v>
      </c>
      <c r="AT375" s="679">
        <v>95732.13</v>
      </c>
      <c r="AU375" s="679">
        <v>190945.89</v>
      </c>
      <c r="AV375" s="679">
        <v>1752420.57</v>
      </c>
      <c r="AW375" s="680">
        <f t="shared" si="245"/>
        <v>2039098.59</v>
      </c>
      <c r="AX375" s="679">
        <v>119052.45999999999</v>
      </c>
      <c r="AY375" s="679">
        <v>31880.5</v>
      </c>
      <c r="AZ375" s="679">
        <v>416258.48</v>
      </c>
      <c r="BA375" s="680">
        <f t="shared" si="246"/>
        <v>567191.43999999994</v>
      </c>
      <c r="BB375" s="679"/>
      <c r="BC375" s="679"/>
      <c r="BD375" s="679"/>
      <c r="BE375" s="680">
        <f t="shared" si="247"/>
        <v>0</v>
      </c>
      <c r="BF375" s="680">
        <f t="shared" si="248"/>
        <v>2801570.16</v>
      </c>
      <c r="BG375" s="680">
        <f t="shared" si="249"/>
        <v>0</v>
      </c>
      <c r="BH375" s="680">
        <f t="shared" si="250"/>
        <v>447369.40000000037</v>
      </c>
      <c r="BI375" s="680">
        <f t="shared" si="251"/>
        <v>1060.4399999994785</v>
      </c>
      <c r="BJ375" s="681"/>
    </row>
    <row r="376" spans="2:62">
      <c r="B376" s="675"/>
      <c r="C376" s="676" t="s">
        <v>220</v>
      </c>
      <c r="D376" s="677" t="s">
        <v>928</v>
      </c>
      <c r="E376" s="740">
        <f t="shared" si="252"/>
        <v>0</v>
      </c>
      <c r="F376" s="741"/>
      <c r="G376" s="680">
        <f t="shared" si="236"/>
        <v>0</v>
      </c>
      <c r="H376" s="679"/>
      <c r="I376" s="679"/>
      <c r="J376" s="679"/>
      <c r="K376" s="679"/>
      <c r="L376" s="679"/>
      <c r="M376" s="679"/>
      <c r="N376" s="679"/>
      <c r="O376" s="679"/>
      <c r="P376" s="679"/>
      <c r="Q376" s="679"/>
      <c r="R376" s="679"/>
      <c r="S376" s="679"/>
      <c r="T376" s="673">
        <f t="shared" si="237"/>
        <v>0</v>
      </c>
      <c r="U376" s="679"/>
      <c r="V376" s="679"/>
      <c r="W376" s="679"/>
      <c r="X376" s="680">
        <f t="shared" si="238"/>
        <v>0</v>
      </c>
      <c r="Y376" s="679"/>
      <c r="Z376" s="679"/>
      <c r="AA376" s="679"/>
      <c r="AB376" s="680">
        <f t="shared" si="239"/>
        <v>0</v>
      </c>
      <c r="AC376" s="679"/>
      <c r="AD376" s="679"/>
      <c r="AE376" s="679"/>
      <c r="AF376" s="680">
        <f t="shared" si="240"/>
        <v>0</v>
      </c>
      <c r="AG376" s="679"/>
      <c r="AH376" s="679"/>
      <c r="AI376" s="679"/>
      <c r="AJ376" s="680">
        <f t="shared" si="241"/>
        <v>0</v>
      </c>
      <c r="AK376" s="679"/>
      <c r="AL376" s="679"/>
      <c r="AM376" s="679"/>
      <c r="AN376" s="680">
        <f t="shared" si="242"/>
        <v>0</v>
      </c>
      <c r="AO376" s="680">
        <f t="shared" si="243"/>
        <v>0</v>
      </c>
      <c r="AP376" s="679"/>
      <c r="AQ376" s="679"/>
      <c r="AR376" s="679"/>
      <c r="AS376" s="680">
        <f t="shared" si="244"/>
        <v>0</v>
      </c>
      <c r="AT376" s="679"/>
      <c r="AU376" s="679"/>
      <c r="AV376" s="679"/>
      <c r="AW376" s="680">
        <f t="shared" si="245"/>
        <v>0</v>
      </c>
      <c r="AX376" s="679"/>
      <c r="AY376" s="679"/>
      <c r="AZ376" s="679"/>
      <c r="BA376" s="680">
        <f t="shared" si="246"/>
        <v>0</v>
      </c>
      <c r="BB376" s="679"/>
      <c r="BC376" s="679"/>
      <c r="BD376" s="679"/>
      <c r="BE376" s="680">
        <f t="shared" si="247"/>
        <v>0</v>
      </c>
      <c r="BF376" s="680">
        <f t="shared" si="248"/>
        <v>0</v>
      </c>
      <c r="BG376" s="680">
        <f t="shared" si="249"/>
        <v>0</v>
      </c>
      <c r="BH376" s="680">
        <f t="shared" si="250"/>
        <v>0</v>
      </c>
      <c r="BI376" s="680">
        <f t="shared" si="251"/>
        <v>0</v>
      </c>
      <c r="BJ376" s="681"/>
    </row>
    <row r="377" spans="2:62">
      <c r="B377" s="685" t="s">
        <v>929</v>
      </c>
      <c r="C377" s="676"/>
      <c r="D377" s="677"/>
      <c r="E377" s="738"/>
      <c r="F377" s="739"/>
      <c r="G377" s="680"/>
      <c r="H377" s="680"/>
      <c r="I377" s="680"/>
      <c r="J377" s="680"/>
      <c r="K377" s="680"/>
      <c r="L377" s="680"/>
      <c r="M377" s="680"/>
      <c r="N377" s="680"/>
      <c r="O377" s="680"/>
      <c r="P377" s="680"/>
      <c r="Q377" s="680"/>
      <c r="R377" s="680"/>
      <c r="S377" s="680"/>
      <c r="T377" s="673"/>
      <c r="U377" s="680"/>
      <c r="V377" s="680"/>
      <c r="W377" s="680"/>
      <c r="X377" s="680"/>
      <c r="Y377" s="680"/>
      <c r="Z377" s="680"/>
      <c r="AA377" s="680"/>
      <c r="AB377" s="680"/>
      <c r="AC377" s="680"/>
      <c r="AD377" s="680"/>
      <c r="AE377" s="680"/>
      <c r="AF377" s="680"/>
      <c r="AG377" s="680"/>
      <c r="AH377" s="680"/>
      <c r="AI377" s="680"/>
      <c r="AJ377" s="680"/>
      <c r="AK377" s="680"/>
      <c r="AL377" s="680"/>
      <c r="AM377" s="680"/>
      <c r="AN377" s="680"/>
      <c r="AO377" s="680"/>
      <c r="AP377" s="680"/>
      <c r="AQ377" s="680"/>
      <c r="AR377" s="680"/>
      <c r="AS377" s="680"/>
      <c r="AT377" s="680"/>
      <c r="AU377" s="680"/>
      <c r="AV377" s="680"/>
      <c r="AW377" s="680"/>
      <c r="AX377" s="680"/>
      <c r="AY377" s="680"/>
      <c r="AZ377" s="680"/>
      <c r="BA377" s="680"/>
      <c r="BB377" s="680"/>
      <c r="BC377" s="680"/>
      <c r="BD377" s="680"/>
      <c r="BE377" s="680"/>
      <c r="BF377" s="680"/>
      <c r="BG377" s="680"/>
      <c r="BH377" s="680"/>
      <c r="BI377" s="680"/>
      <c r="BJ377" s="681"/>
    </row>
    <row r="378" spans="2:62">
      <c r="B378" s="675"/>
      <c r="C378" s="676" t="s">
        <v>930</v>
      </c>
      <c r="D378" s="677" t="s">
        <v>931</v>
      </c>
      <c r="E378" s="740">
        <f t="shared" ref="E378:E381" si="253">T378</f>
        <v>35000</v>
      </c>
      <c r="F378" s="741"/>
      <c r="G378" s="680">
        <f t="shared" si="236"/>
        <v>35000</v>
      </c>
      <c r="H378" s="679"/>
      <c r="I378" s="679"/>
      <c r="J378" s="679">
        <v>35000</v>
      </c>
      <c r="K378" s="679"/>
      <c r="L378" s="679"/>
      <c r="M378" s="679"/>
      <c r="N378" s="679"/>
      <c r="O378" s="679"/>
      <c r="P378" s="679"/>
      <c r="Q378" s="679"/>
      <c r="R378" s="679"/>
      <c r="S378" s="679"/>
      <c r="T378" s="673">
        <f t="shared" si="237"/>
        <v>35000</v>
      </c>
      <c r="U378" s="679"/>
      <c r="V378" s="679"/>
      <c r="W378" s="679"/>
      <c r="X378" s="680">
        <f t="shared" si="238"/>
        <v>35000</v>
      </c>
      <c r="Y378" s="679"/>
      <c r="Z378" s="679"/>
      <c r="AA378" s="679"/>
      <c r="AB378" s="680">
        <f t="shared" si="239"/>
        <v>0</v>
      </c>
      <c r="AC378" s="679"/>
      <c r="AD378" s="679"/>
      <c r="AE378" s="679"/>
      <c r="AF378" s="680">
        <f t="shared" si="240"/>
        <v>0</v>
      </c>
      <c r="AG378" s="679"/>
      <c r="AH378" s="679"/>
      <c r="AI378" s="679"/>
      <c r="AJ378" s="680">
        <f t="shared" si="241"/>
        <v>0</v>
      </c>
      <c r="AK378" s="679"/>
      <c r="AL378" s="679"/>
      <c r="AM378" s="679"/>
      <c r="AN378" s="680">
        <f t="shared" si="242"/>
        <v>0</v>
      </c>
      <c r="AO378" s="680">
        <f t="shared" si="243"/>
        <v>0</v>
      </c>
      <c r="AP378" s="679"/>
      <c r="AQ378" s="679"/>
      <c r="AR378" s="679"/>
      <c r="AS378" s="680">
        <f t="shared" si="244"/>
        <v>0</v>
      </c>
      <c r="AT378" s="679"/>
      <c r="AU378" s="679"/>
      <c r="AV378" s="679"/>
      <c r="AW378" s="680">
        <f t="shared" si="245"/>
        <v>0</v>
      </c>
      <c r="AX378" s="679"/>
      <c r="AY378" s="679"/>
      <c r="AZ378" s="679"/>
      <c r="BA378" s="680">
        <f t="shared" si="246"/>
        <v>0</v>
      </c>
      <c r="BB378" s="679"/>
      <c r="BC378" s="679"/>
      <c r="BD378" s="679"/>
      <c r="BE378" s="680">
        <f t="shared" si="247"/>
        <v>0</v>
      </c>
      <c r="BF378" s="680">
        <f t="shared" si="248"/>
        <v>0</v>
      </c>
      <c r="BG378" s="680">
        <f t="shared" si="249"/>
        <v>0</v>
      </c>
      <c r="BH378" s="680">
        <f t="shared" si="250"/>
        <v>35000</v>
      </c>
      <c r="BI378" s="680">
        <f t="shared" si="251"/>
        <v>0</v>
      </c>
      <c r="BJ378" s="681"/>
    </row>
    <row r="379" spans="2:62">
      <c r="B379" s="675"/>
      <c r="C379" s="676" t="s">
        <v>226</v>
      </c>
      <c r="D379" s="677" t="s">
        <v>932</v>
      </c>
      <c r="E379" s="740">
        <f t="shared" si="253"/>
        <v>0</v>
      </c>
      <c r="F379" s="741"/>
      <c r="G379" s="680">
        <f t="shared" si="236"/>
        <v>0</v>
      </c>
      <c r="H379" s="679"/>
      <c r="I379" s="679"/>
      <c r="J379" s="679"/>
      <c r="K379" s="679"/>
      <c r="L379" s="679"/>
      <c r="M379" s="679"/>
      <c r="N379" s="679"/>
      <c r="O379" s="679"/>
      <c r="P379" s="679"/>
      <c r="Q379" s="679"/>
      <c r="R379" s="679"/>
      <c r="S379" s="679"/>
      <c r="T379" s="673">
        <f t="shared" si="237"/>
        <v>0</v>
      </c>
      <c r="U379" s="679"/>
      <c r="V379" s="679"/>
      <c r="W379" s="679"/>
      <c r="X379" s="680">
        <f t="shared" si="238"/>
        <v>0</v>
      </c>
      <c r="Y379" s="679"/>
      <c r="Z379" s="679"/>
      <c r="AA379" s="679"/>
      <c r="AB379" s="680">
        <f t="shared" si="239"/>
        <v>0</v>
      </c>
      <c r="AC379" s="679"/>
      <c r="AD379" s="679"/>
      <c r="AE379" s="679"/>
      <c r="AF379" s="680">
        <f t="shared" si="240"/>
        <v>0</v>
      </c>
      <c r="AG379" s="679"/>
      <c r="AH379" s="679"/>
      <c r="AI379" s="679"/>
      <c r="AJ379" s="680">
        <f t="shared" si="241"/>
        <v>0</v>
      </c>
      <c r="AK379" s="679"/>
      <c r="AL379" s="679"/>
      <c r="AM379" s="679"/>
      <c r="AN379" s="680">
        <f t="shared" si="242"/>
        <v>0</v>
      </c>
      <c r="AO379" s="680">
        <f t="shared" si="243"/>
        <v>0</v>
      </c>
      <c r="AP379" s="679"/>
      <c r="AQ379" s="679"/>
      <c r="AR379" s="679"/>
      <c r="AS379" s="680">
        <f t="shared" si="244"/>
        <v>0</v>
      </c>
      <c r="AT379" s="679"/>
      <c r="AU379" s="679"/>
      <c r="AV379" s="679"/>
      <c r="AW379" s="680">
        <f t="shared" si="245"/>
        <v>0</v>
      </c>
      <c r="AX379" s="679"/>
      <c r="AY379" s="679"/>
      <c r="AZ379" s="679"/>
      <c r="BA379" s="680">
        <f t="shared" si="246"/>
        <v>0</v>
      </c>
      <c r="BB379" s="679"/>
      <c r="BC379" s="679"/>
      <c r="BD379" s="679"/>
      <c r="BE379" s="680">
        <f t="shared" si="247"/>
        <v>0</v>
      </c>
      <c r="BF379" s="680">
        <f t="shared" si="248"/>
        <v>0</v>
      </c>
      <c r="BG379" s="680">
        <f t="shared" si="249"/>
        <v>0</v>
      </c>
      <c r="BH379" s="680">
        <f t="shared" si="250"/>
        <v>0</v>
      </c>
      <c r="BI379" s="680">
        <f t="shared" si="251"/>
        <v>0</v>
      </c>
      <c r="BJ379" s="681"/>
    </row>
    <row r="380" spans="2:62">
      <c r="B380" s="675"/>
      <c r="C380" s="676" t="s">
        <v>240</v>
      </c>
      <c r="D380" s="677" t="s">
        <v>933</v>
      </c>
      <c r="E380" s="740">
        <f t="shared" si="253"/>
        <v>0</v>
      </c>
      <c r="F380" s="741"/>
      <c r="G380" s="680">
        <f t="shared" si="236"/>
        <v>0</v>
      </c>
      <c r="H380" s="679"/>
      <c r="I380" s="679"/>
      <c r="J380" s="679"/>
      <c r="K380" s="679"/>
      <c r="L380" s="679"/>
      <c r="M380" s="679"/>
      <c r="N380" s="679"/>
      <c r="O380" s="679"/>
      <c r="P380" s="679"/>
      <c r="Q380" s="679"/>
      <c r="R380" s="679"/>
      <c r="S380" s="679"/>
      <c r="T380" s="673">
        <f t="shared" si="237"/>
        <v>0</v>
      </c>
      <c r="U380" s="679"/>
      <c r="V380" s="679"/>
      <c r="W380" s="679"/>
      <c r="X380" s="680">
        <f t="shared" si="238"/>
        <v>0</v>
      </c>
      <c r="Y380" s="679"/>
      <c r="Z380" s="679"/>
      <c r="AA380" s="679"/>
      <c r="AB380" s="680">
        <f t="shared" si="239"/>
        <v>0</v>
      </c>
      <c r="AC380" s="679"/>
      <c r="AD380" s="679"/>
      <c r="AE380" s="679"/>
      <c r="AF380" s="680">
        <f t="shared" si="240"/>
        <v>0</v>
      </c>
      <c r="AG380" s="679"/>
      <c r="AH380" s="679"/>
      <c r="AI380" s="679"/>
      <c r="AJ380" s="680">
        <f t="shared" si="241"/>
        <v>0</v>
      </c>
      <c r="AK380" s="679"/>
      <c r="AL380" s="679"/>
      <c r="AM380" s="679"/>
      <c r="AN380" s="680">
        <f t="shared" si="242"/>
        <v>0</v>
      </c>
      <c r="AO380" s="680">
        <f t="shared" si="243"/>
        <v>0</v>
      </c>
      <c r="AP380" s="679"/>
      <c r="AQ380" s="679"/>
      <c r="AR380" s="679"/>
      <c r="AS380" s="680">
        <f t="shared" si="244"/>
        <v>0</v>
      </c>
      <c r="AT380" s="679"/>
      <c r="AU380" s="679"/>
      <c r="AV380" s="679"/>
      <c r="AW380" s="680">
        <f t="shared" si="245"/>
        <v>0</v>
      </c>
      <c r="AX380" s="679"/>
      <c r="AY380" s="679"/>
      <c r="AZ380" s="679"/>
      <c r="BA380" s="680">
        <f t="shared" si="246"/>
        <v>0</v>
      </c>
      <c r="BB380" s="679"/>
      <c r="BC380" s="679"/>
      <c r="BD380" s="679"/>
      <c r="BE380" s="680">
        <f t="shared" si="247"/>
        <v>0</v>
      </c>
      <c r="BF380" s="680">
        <f t="shared" si="248"/>
        <v>0</v>
      </c>
      <c r="BG380" s="680">
        <f t="shared" si="249"/>
        <v>0</v>
      </c>
      <c r="BH380" s="680">
        <f t="shared" si="250"/>
        <v>0</v>
      </c>
      <c r="BI380" s="680">
        <f t="shared" si="251"/>
        <v>0</v>
      </c>
      <c r="BJ380" s="681"/>
    </row>
    <row r="381" spans="2:62">
      <c r="B381" s="675"/>
      <c r="C381" s="676" t="s">
        <v>242</v>
      </c>
      <c r="D381" s="677" t="s">
        <v>934</v>
      </c>
      <c r="E381" s="678">
        <f t="shared" si="253"/>
        <v>0</v>
      </c>
      <c r="F381" s="679"/>
      <c r="G381" s="680">
        <f t="shared" si="236"/>
        <v>0</v>
      </c>
      <c r="H381" s="679"/>
      <c r="I381" s="679"/>
      <c r="J381" s="679"/>
      <c r="K381" s="679"/>
      <c r="L381" s="679"/>
      <c r="M381" s="679"/>
      <c r="N381" s="679"/>
      <c r="O381" s="679"/>
      <c r="P381" s="679"/>
      <c r="Q381" s="679"/>
      <c r="R381" s="679"/>
      <c r="S381" s="679"/>
      <c r="T381" s="673">
        <f t="shared" si="237"/>
        <v>0</v>
      </c>
      <c r="U381" s="679"/>
      <c r="V381" s="679"/>
      <c r="W381" s="679"/>
      <c r="X381" s="680">
        <f t="shared" si="238"/>
        <v>0</v>
      </c>
      <c r="Y381" s="679"/>
      <c r="Z381" s="679"/>
      <c r="AA381" s="679"/>
      <c r="AB381" s="680">
        <f t="shared" si="239"/>
        <v>0</v>
      </c>
      <c r="AC381" s="679"/>
      <c r="AD381" s="679"/>
      <c r="AE381" s="679"/>
      <c r="AF381" s="680">
        <f t="shared" si="240"/>
        <v>0</v>
      </c>
      <c r="AG381" s="679"/>
      <c r="AH381" s="679"/>
      <c r="AI381" s="679"/>
      <c r="AJ381" s="680">
        <f t="shared" si="241"/>
        <v>0</v>
      </c>
      <c r="AK381" s="679"/>
      <c r="AL381" s="679"/>
      <c r="AM381" s="679"/>
      <c r="AN381" s="680">
        <f t="shared" si="242"/>
        <v>0</v>
      </c>
      <c r="AO381" s="680">
        <f t="shared" si="243"/>
        <v>0</v>
      </c>
      <c r="AP381" s="679"/>
      <c r="AQ381" s="679"/>
      <c r="AR381" s="679"/>
      <c r="AS381" s="680">
        <f t="shared" si="244"/>
        <v>0</v>
      </c>
      <c r="AT381" s="679"/>
      <c r="AU381" s="679"/>
      <c r="AV381" s="679"/>
      <c r="AW381" s="680">
        <f t="shared" si="245"/>
        <v>0</v>
      </c>
      <c r="AX381" s="679"/>
      <c r="AY381" s="679"/>
      <c r="AZ381" s="679"/>
      <c r="BA381" s="680">
        <f t="shared" si="246"/>
        <v>0</v>
      </c>
      <c r="BB381" s="679"/>
      <c r="BC381" s="679"/>
      <c r="BD381" s="679"/>
      <c r="BE381" s="680">
        <f t="shared" si="247"/>
        <v>0</v>
      </c>
      <c r="BF381" s="680">
        <f t="shared" si="248"/>
        <v>0</v>
      </c>
      <c r="BG381" s="680">
        <f t="shared" si="249"/>
        <v>0</v>
      </c>
      <c r="BH381" s="680">
        <f t="shared" si="250"/>
        <v>0</v>
      </c>
      <c r="BI381" s="680">
        <f t="shared" si="251"/>
        <v>0</v>
      </c>
      <c r="BJ381" s="681"/>
    </row>
    <row r="382" spans="2:62">
      <c r="B382" s="675" t="s">
        <v>935</v>
      </c>
      <c r="C382" s="676"/>
      <c r="D382" s="677"/>
      <c r="E382" s="678"/>
      <c r="F382" s="679"/>
      <c r="G382" s="680">
        <f t="shared" si="236"/>
        <v>0</v>
      </c>
      <c r="H382" s="679"/>
      <c r="I382" s="679"/>
      <c r="J382" s="679"/>
      <c r="K382" s="679"/>
      <c r="L382" s="679"/>
      <c r="M382" s="679"/>
      <c r="N382" s="679"/>
      <c r="O382" s="679"/>
      <c r="P382" s="679"/>
      <c r="Q382" s="679"/>
      <c r="R382" s="679"/>
      <c r="S382" s="679"/>
      <c r="T382" s="673">
        <f t="shared" si="237"/>
        <v>0</v>
      </c>
      <c r="U382" s="679"/>
      <c r="V382" s="679"/>
      <c r="W382" s="679"/>
      <c r="X382" s="680">
        <f t="shared" si="238"/>
        <v>0</v>
      </c>
      <c r="Y382" s="679"/>
      <c r="Z382" s="679"/>
      <c r="AA382" s="679"/>
      <c r="AB382" s="680">
        <f t="shared" si="239"/>
        <v>0</v>
      </c>
      <c r="AC382" s="679"/>
      <c r="AD382" s="679"/>
      <c r="AE382" s="679"/>
      <c r="AF382" s="680">
        <f t="shared" si="240"/>
        <v>0</v>
      </c>
      <c r="AG382" s="679"/>
      <c r="AH382" s="679"/>
      <c r="AI382" s="679"/>
      <c r="AJ382" s="680">
        <f t="shared" si="241"/>
        <v>0</v>
      </c>
      <c r="AK382" s="679"/>
      <c r="AL382" s="679"/>
      <c r="AM382" s="679"/>
      <c r="AN382" s="680">
        <f t="shared" si="242"/>
        <v>0</v>
      </c>
      <c r="AO382" s="680">
        <f t="shared" si="243"/>
        <v>0</v>
      </c>
      <c r="AP382" s="679"/>
      <c r="AQ382" s="679"/>
      <c r="AR382" s="679"/>
      <c r="AS382" s="680">
        <f t="shared" si="244"/>
        <v>0</v>
      </c>
      <c r="AT382" s="679"/>
      <c r="AU382" s="679"/>
      <c r="AV382" s="679"/>
      <c r="AW382" s="680">
        <f t="shared" si="245"/>
        <v>0</v>
      </c>
      <c r="AX382" s="679"/>
      <c r="AY382" s="679"/>
      <c r="AZ382" s="679"/>
      <c r="BA382" s="680">
        <f t="shared" si="246"/>
        <v>0</v>
      </c>
      <c r="BB382" s="679"/>
      <c r="BC382" s="679"/>
      <c r="BD382" s="679"/>
      <c r="BE382" s="680">
        <f t="shared" si="247"/>
        <v>0</v>
      </c>
      <c r="BF382" s="680">
        <f t="shared" si="248"/>
        <v>0</v>
      </c>
      <c r="BG382" s="680">
        <f t="shared" si="249"/>
        <v>0</v>
      </c>
      <c r="BH382" s="680">
        <f t="shared" si="250"/>
        <v>0</v>
      </c>
      <c r="BI382" s="680">
        <f t="shared" si="251"/>
        <v>0</v>
      </c>
      <c r="BJ382" s="681"/>
    </row>
    <row r="383" spans="2:62">
      <c r="B383" s="675"/>
      <c r="C383" s="676" t="s">
        <v>248</v>
      </c>
      <c r="D383" s="677" t="s">
        <v>936</v>
      </c>
      <c r="E383" s="678">
        <f t="shared" ref="E383" si="254">T383</f>
        <v>0</v>
      </c>
      <c r="F383" s="679"/>
      <c r="G383" s="680">
        <f t="shared" si="236"/>
        <v>0</v>
      </c>
      <c r="H383" s="679"/>
      <c r="I383" s="679"/>
      <c r="J383" s="679"/>
      <c r="K383" s="679"/>
      <c r="L383" s="679"/>
      <c r="M383" s="679"/>
      <c r="N383" s="679"/>
      <c r="O383" s="679"/>
      <c r="P383" s="679"/>
      <c r="Q383" s="679"/>
      <c r="R383" s="679"/>
      <c r="S383" s="679"/>
      <c r="T383" s="673">
        <f t="shared" si="237"/>
        <v>0</v>
      </c>
      <c r="U383" s="679"/>
      <c r="V383" s="679"/>
      <c r="W383" s="679"/>
      <c r="X383" s="680">
        <f t="shared" si="238"/>
        <v>0</v>
      </c>
      <c r="Y383" s="679"/>
      <c r="Z383" s="679"/>
      <c r="AA383" s="679"/>
      <c r="AB383" s="680">
        <f t="shared" si="239"/>
        <v>0</v>
      </c>
      <c r="AC383" s="679"/>
      <c r="AD383" s="679"/>
      <c r="AE383" s="679"/>
      <c r="AF383" s="680">
        <f t="shared" si="240"/>
        <v>0</v>
      </c>
      <c r="AG383" s="679"/>
      <c r="AH383" s="679"/>
      <c r="AI383" s="679"/>
      <c r="AJ383" s="680">
        <f t="shared" si="241"/>
        <v>0</v>
      </c>
      <c r="AK383" s="679"/>
      <c r="AL383" s="679"/>
      <c r="AM383" s="679"/>
      <c r="AN383" s="680">
        <f t="shared" si="242"/>
        <v>0</v>
      </c>
      <c r="AO383" s="680">
        <f t="shared" si="243"/>
        <v>0</v>
      </c>
      <c r="AP383" s="679"/>
      <c r="AQ383" s="679"/>
      <c r="AR383" s="679"/>
      <c r="AS383" s="680">
        <f t="shared" si="244"/>
        <v>0</v>
      </c>
      <c r="AT383" s="679"/>
      <c r="AU383" s="679"/>
      <c r="AV383" s="679"/>
      <c r="AW383" s="680">
        <f t="shared" si="245"/>
        <v>0</v>
      </c>
      <c r="AX383" s="679"/>
      <c r="AY383" s="679"/>
      <c r="AZ383" s="679"/>
      <c r="BA383" s="680">
        <f t="shared" si="246"/>
        <v>0</v>
      </c>
      <c r="BB383" s="679"/>
      <c r="BC383" s="679"/>
      <c r="BD383" s="679"/>
      <c r="BE383" s="680">
        <f t="shared" si="247"/>
        <v>0</v>
      </c>
      <c r="BF383" s="680">
        <f t="shared" si="248"/>
        <v>0</v>
      </c>
      <c r="BG383" s="680">
        <f t="shared" si="249"/>
        <v>0</v>
      </c>
      <c r="BH383" s="680">
        <f t="shared" si="250"/>
        <v>0</v>
      </c>
      <c r="BI383" s="680">
        <f t="shared" si="251"/>
        <v>0</v>
      </c>
      <c r="BJ383" s="681"/>
    </row>
    <row r="384" spans="2:62">
      <c r="B384" s="685" t="s">
        <v>937</v>
      </c>
      <c r="C384" s="676"/>
      <c r="D384" s="677"/>
      <c r="E384" s="740"/>
      <c r="F384" s="741"/>
      <c r="G384" s="680">
        <f t="shared" si="236"/>
        <v>0</v>
      </c>
      <c r="H384" s="679"/>
      <c r="I384" s="679"/>
      <c r="J384" s="679"/>
      <c r="K384" s="679"/>
      <c r="L384" s="679"/>
      <c r="M384" s="679"/>
      <c r="N384" s="679"/>
      <c r="O384" s="679"/>
      <c r="P384" s="679"/>
      <c r="Q384" s="679"/>
      <c r="R384" s="679"/>
      <c r="S384" s="679"/>
      <c r="T384" s="673">
        <f t="shared" si="237"/>
        <v>0</v>
      </c>
      <c r="U384" s="679"/>
      <c r="V384" s="679"/>
      <c r="W384" s="679"/>
      <c r="X384" s="680">
        <f t="shared" si="238"/>
        <v>0</v>
      </c>
      <c r="Y384" s="679"/>
      <c r="Z384" s="679"/>
      <c r="AA384" s="679"/>
      <c r="AB384" s="680">
        <f t="shared" si="239"/>
        <v>0</v>
      </c>
      <c r="AC384" s="679"/>
      <c r="AD384" s="679"/>
      <c r="AE384" s="679"/>
      <c r="AF384" s="680">
        <f t="shared" si="240"/>
        <v>0</v>
      </c>
      <c r="AG384" s="679"/>
      <c r="AH384" s="679"/>
      <c r="AI384" s="679"/>
      <c r="AJ384" s="680">
        <f t="shared" si="241"/>
        <v>0</v>
      </c>
      <c r="AK384" s="679"/>
      <c r="AL384" s="679"/>
      <c r="AM384" s="679"/>
      <c r="AN384" s="680">
        <f t="shared" si="242"/>
        <v>0</v>
      </c>
      <c r="AO384" s="680">
        <f t="shared" si="243"/>
        <v>0</v>
      </c>
      <c r="AP384" s="679"/>
      <c r="AQ384" s="679"/>
      <c r="AR384" s="679"/>
      <c r="AS384" s="680">
        <f t="shared" si="244"/>
        <v>0</v>
      </c>
      <c r="AT384" s="679"/>
      <c r="AU384" s="679"/>
      <c r="AV384" s="679"/>
      <c r="AW384" s="680">
        <f t="shared" si="245"/>
        <v>0</v>
      </c>
      <c r="AX384" s="679"/>
      <c r="AY384" s="679"/>
      <c r="AZ384" s="679"/>
      <c r="BA384" s="680">
        <f t="shared" si="246"/>
        <v>0</v>
      </c>
      <c r="BB384" s="679"/>
      <c r="BC384" s="679"/>
      <c r="BD384" s="679"/>
      <c r="BE384" s="680">
        <f t="shared" si="247"/>
        <v>0</v>
      </c>
      <c r="BF384" s="680">
        <f t="shared" si="248"/>
        <v>0</v>
      </c>
      <c r="BG384" s="680">
        <f t="shared" si="249"/>
        <v>0</v>
      </c>
      <c r="BH384" s="680">
        <f t="shared" si="250"/>
        <v>0</v>
      </c>
      <c r="BI384" s="680">
        <f t="shared" si="251"/>
        <v>0</v>
      </c>
      <c r="BJ384" s="681"/>
    </row>
    <row r="385" spans="2:62">
      <c r="B385" s="675"/>
      <c r="C385" s="676" t="s">
        <v>252</v>
      </c>
      <c r="D385" s="677" t="s">
        <v>938</v>
      </c>
      <c r="E385" s="740">
        <f t="shared" ref="E385:E386" si="255">T385</f>
        <v>0</v>
      </c>
      <c r="F385" s="741"/>
      <c r="G385" s="680">
        <f t="shared" si="236"/>
        <v>0</v>
      </c>
      <c r="H385" s="679"/>
      <c r="I385" s="679"/>
      <c r="J385" s="679"/>
      <c r="K385" s="679"/>
      <c r="L385" s="679"/>
      <c r="M385" s="679"/>
      <c r="N385" s="679"/>
      <c r="O385" s="679"/>
      <c r="P385" s="679"/>
      <c r="Q385" s="679"/>
      <c r="R385" s="679"/>
      <c r="S385" s="679"/>
      <c r="T385" s="673">
        <f t="shared" si="237"/>
        <v>0</v>
      </c>
      <c r="U385" s="679"/>
      <c r="V385" s="679"/>
      <c r="W385" s="679"/>
      <c r="X385" s="680">
        <f t="shared" si="238"/>
        <v>0</v>
      </c>
      <c r="Y385" s="679"/>
      <c r="Z385" s="679"/>
      <c r="AA385" s="679"/>
      <c r="AB385" s="680">
        <f t="shared" si="239"/>
        <v>0</v>
      </c>
      <c r="AC385" s="679"/>
      <c r="AD385" s="679"/>
      <c r="AE385" s="679"/>
      <c r="AF385" s="680">
        <f t="shared" si="240"/>
        <v>0</v>
      </c>
      <c r="AG385" s="679"/>
      <c r="AH385" s="679"/>
      <c r="AI385" s="679"/>
      <c r="AJ385" s="680">
        <f t="shared" si="241"/>
        <v>0</v>
      </c>
      <c r="AK385" s="679"/>
      <c r="AL385" s="679"/>
      <c r="AM385" s="679"/>
      <c r="AN385" s="680">
        <f t="shared" si="242"/>
        <v>0</v>
      </c>
      <c r="AO385" s="680">
        <f t="shared" si="243"/>
        <v>0</v>
      </c>
      <c r="AP385" s="679"/>
      <c r="AQ385" s="679"/>
      <c r="AR385" s="679"/>
      <c r="AS385" s="680">
        <f t="shared" si="244"/>
        <v>0</v>
      </c>
      <c r="AT385" s="679"/>
      <c r="AU385" s="679"/>
      <c r="AV385" s="679"/>
      <c r="AW385" s="680">
        <f t="shared" si="245"/>
        <v>0</v>
      </c>
      <c r="AX385" s="679"/>
      <c r="AY385" s="679"/>
      <c r="AZ385" s="679"/>
      <c r="BA385" s="680">
        <f t="shared" si="246"/>
        <v>0</v>
      </c>
      <c r="BB385" s="679"/>
      <c r="BC385" s="679"/>
      <c r="BD385" s="679"/>
      <c r="BE385" s="680">
        <f t="shared" si="247"/>
        <v>0</v>
      </c>
      <c r="BF385" s="680">
        <f t="shared" si="248"/>
        <v>0</v>
      </c>
      <c r="BG385" s="680">
        <f t="shared" si="249"/>
        <v>0</v>
      </c>
      <c r="BH385" s="680">
        <f t="shared" si="250"/>
        <v>0</v>
      </c>
      <c r="BI385" s="680">
        <f t="shared" si="251"/>
        <v>0</v>
      </c>
      <c r="BJ385" s="681"/>
    </row>
    <row r="386" spans="2:62">
      <c r="B386" s="675"/>
      <c r="C386" s="676" t="s">
        <v>254</v>
      </c>
      <c r="D386" s="677" t="s">
        <v>939</v>
      </c>
      <c r="E386" s="740">
        <f t="shared" si="255"/>
        <v>0</v>
      </c>
      <c r="F386" s="741"/>
      <c r="G386" s="680">
        <f t="shared" si="236"/>
        <v>0</v>
      </c>
      <c r="H386" s="679"/>
      <c r="I386" s="679"/>
      <c r="J386" s="679"/>
      <c r="K386" s="679"/>
      <c r="L386" s="679"/>
      <c r="M386" s="679"/>
      <c r="N386" s="679"/>
      <c r="O386" s="679"/>
      <c r="P386" s="679"/>
      <c r="Q386" s="679"/>
      <c r="R386" s="679"/>
      <c r="S386" s="679"/>
      <c r="T386" s="673">
        <f t="shared" si="237"/>
        <v>0</v>
      </c>
      <c r="U386" s="679"/>
      <c r="V386" s="679"/>
      <c r="W386" s="679"/>
      <c r="X386" s="680">
        <f t="shared" si="238"/>
        <v>0</v>
      </c>
      <c r="Y386" s="679"/>
      <c r="Z386" s="679"/>
      <c r="AA386" s="679"/>
      <c r="AB386" s="680">
        <f t="shared" si="239"/>
        <v>0</v>
      </c>
      <c r="AC386" s="679"/>
      <c r="AD386" s="679"/>
      <c r="AE386" s="679"/>
      <c r="AF386" s="680">
        <f t="shared" si="240"/>
        <v>0</v>
      </c>
      <c r="AG386" s="679"/>
      <c r="AH386" s="679"/>
      <c r="AI386" s="679"/>
      <c r="AJ386" s="680">
        <f t="shared" si="241"/>
        <v>0</v>
      </c>
      <c r="AK386" s="679"/>
      <c r="AL386" s="679"/>
      <c r="AM386" s="679"/>
      <c r="AN386" s="680">
        <f t="shared" si="242"/>
        <v>0</v>
      </c>
      <c r="AO386" s="680">
        <f t="shared" si="243"/>
        <v>0</v>
      </c>
      <c r="AP386" s="679"/>
      <c r="AQ386" s="679"/>
      <c r="AR386" s="679"/>
      <c r="AS386" s="680">
        <f t="shared" si="244"/>
        <v>0</v>
      </c>
      <c r="AT386" s="679"/>
      <c r="AU386" s="679"/>
      <c r="AV386" s="679"/>
      <c r="AW386" s="680">
        <f t="shared" si="245"/>
        <v>0</v>
      </c>
      <c r="AX386" s="679"/>
      <c r="AY386" s="679"/>
      <c r="AZ386" s="679"/>
      <c r="BA386" s="680">
        <f t="shared" si="246"/>
        <v>0</v>
      </c>
      <c r="BB386" s="679"/>
      <c r="BC386" s="679"/>
      <c r="BD386" s="679"/>
      <c r="BE386" s="680">
        <f t="shared" si="247"/>
        <v>0</v>
      </c>
      <c r="BF386" s="680">
        <f t="shared" si="248"/>
        <v>0</v>
      </c>
      <c r="BG386" s="680">
        <f t="shared" si="249"/>
        <v>0</v>
      </c>
      <c r="BH386" s="680">
        <f t="shared" si="250"/>
        <v>0</v>
      </c>
      <c r="BI386" s="680">
        <f t="shared" si="251"/>
        <v>0</v>
      </c>
      <c r="BJ386" s="681"/>
    </row>
    <row r="387" spans="2:62">
      <c r="B387" s="685" t="s">
        <v>940</v>
      </c>
      <c r="C387" s="676"/>
      <c r="D387" s="677"/>
      <c r="E387" s="738"/>
      <c r="F387" s="739"/>
      <c r="G387" s="680"/>
      <c r="H387" s="680"/>
      <c r="I387" s="680"/>
      <c r="J387" s="680"/>
      <c r="K387" s="680"/>
      <c r="L387" s="680"/>
      <c r="M387" s="680"/>
      <c r="N387" s="680"/>
      <c r="O387" s="680"/>
      <c r="P387" s="680"/>
      <c r="Q387" s="680"/>
      <c r="R387" s="680"/>
      <c r="S387" s="680"/>
      <c r="T387" s="673"/>
      <c r="U387" s="680"/>
      <c r="V387" s="680"/>
      <c r="W387" s="680"/>
      <c r="X387" s="680"/>
      <c r="Y387" s="680"/>
      <c r="Z387" s="680"/>
      <c r="AA387" s="680"/>
      <c r="AB387" s="680"/>
      <c r="AC387" s="680"/>
      <c r="AD387" s="680"/>
      <c r="AE387" s="680"/>
      <c r="AF387" s="680"/>
      <c r="AG387" s="680"/>
      <c r="AH387" s="680"/>
      <c r="AI387" s="680"/>
      <c r="AJ387" s="680"/>
      <c r="AK387" s="680"/>
      <c r="AL387" s="680"/>
      <c r="AM387" s="680"/>
      <c r="AN387" s="680"/>
      <c r="AO387" s="680"/>
      <c r="AP387" s="680"/>
      <c r="AQ387" s="680"/>
      <c r="AR387" s="680"/>
      <c r="AS387" s="680"/>
      <c r="AT387" s="680"/>
      <c r="AU387" s="680"/>
      <c r="AV387" s="680"/>
      <c r="AW387" s="680"/>
      <c r="AX387" s="680"/>
      <c r="AY387" s="680"/>
      <c r="AZ387" s="680"/>
      <c r="BA387" s="680"/>
      <c r="BB387" s="680"/>
      <c r="BC387" s="680"/>
      <c r="BD387" s="680"/>
      <c r="BE387" s="680"/>
      <c r="BF387" s="680"/>
      <c r="BG387" s="680"/>
      <c r="BH387" s="680"/>
      <c r="BI387" s="680"/>
      <c r="BJ387" s="681"/>
    </row>
    <row r="388" spans="2:62">
      <c r="B388" s="675"/>
      <c r="C388" s="676" t="s">
        <v>941</v>
      </c>
      <c r="D388" s="677" t="s">
        <v>942</v>
      </c>
      <c r="E388" s="740">
        <f t="shared" ref="E388" si="256">T388</f>
        <v>5000</v>
      </c>
      <c r="F388" s="741"/>
      <c r="G388" s="680">
        <f t="shared" si="236"/>
        <v>5000</v>
      </c>
      <c r="H388" s="679"/>
      <c r="I388" s="679"/>
      <c r="J388" s="679">
        <v>5000</v>
      </c>
      <c r="K388" s="679"/>
      <c r="L388" s="679"/>
      <c r="M388" s="679"/>
      <c r="N388" s="679"/>
      <c r="O388" s="679"/>
      <c r="P388" s="679"/>
      <c r="Q388" s="679"/>
      <c r="R388" s="679"/>
      <c r="S388" s="679"/>
      <c r="T388" s="673">
        <f t="shared" si="237"/>
        <v>5000</v>
      </c>
      <c r="U388" s="679"/>
      <c r="V388" s="679"/>
      <c r="W388" s="679"/>
      <c r="X388" s="680">
        <f t="shared" si="238"/>
        <v>5000</v>
      </c>
      <c r="Y388" s="679"/>
      <c r="Z388" s="679"/>
      <c r="AA388" s="679"/>
      <c r="AB388" s="680">
        <f t="shared" si="239"/>
        <v>0</v>
      </c>
      <c r="AC388" s="679"/>
      <c r="AD388" s="679"/>
      <c r="AE388" s="679"/>
      <c r="AF388" s="680">
        <f t="shared" si="240"/>
        <v>0</v>
      </c>
      <c r="AG388" s="679"/>
      <c r="AH388" s="679"/>
      <c r="AI388" s="679"/>
      <c r="AJ388" s="680">
        <f t="shared" si="241"/>
        <v>0</v>
      </c>
      <c r="AK388" s="679"/>
      <c r="AL388" s="679"/>
      <c r="AM388" s="679"/>
      <c r="AN388" s="680">
        <f t="shared" si="242"/>
        <v>0</v>
      </c>
      <c r="AO388" s="680">
        <f t="shared" si="243"/>
        <v>0</v>
      </c>
      <c r="AP388" s="679"/>
      <c r="AQ388" s="679"/>
      <c r="AR388" s="679"/>
      <c r="AS388" s="680">
        <f t="shared" si="244"/>
        <v>0</v>
      </c>
      <c r="AT388" s="679"/>
      <c r="AU388" s="679"/>
      <c r="AV388" s="679"/>
      <c r="AW388" s="680">
        <f t="shared" si="245"/>
        <v>0</v>
      </c>
      <c r="AX388" s="679"/>
      <c r="AY388" s="679"/>
      <c r="AZ388" s="679"/>
      <c r="BA388" s="680">
        <f t="shared" si="246"/>
        <v>0</v>
      </c>
      <c r="BB388" s="679"/>
      <c r="BC388" s="679"/>
      <c r="BD388" s="679"/>
      <c r="BE388" s="680">
        <f t="shared" si="247"/>
        <v>0</v>
      </c>
      <c r="BF388" s="680">
        <f t="shared" si="248"/>
        <v>0</v>
      </c>
      <c r="BG388" s="680">
        <f t="shared" si="249"/>
        <v>0</v>
      </c>
      <c r="BH388" s="680">
        <f t="shared" si="250"/>
        <v>5000</v>
      </c>
      <c r="BI388" s="680">
        <f t="shared" si="251"/>
        <v>0</v>
      </c>
      <c r="BJ388" s="681"/>
    </row>
    <row r="389" spans="2:62">
      <c r="B389" s="685" t="s">
        <v>943</v>
      </c>
      <c r="C389" s="676"/>
      <c r="D389" s="677"/>
      <c r="E389" s="738"/>
      <c r="F389" s="739"/>
      <c r="G389" s="680"/>
      <c r="H389" s="680"/>
      <c r="I389" s="680"/>
      <c r="J389" s="680"/>
      <c r="K389" s="680"/>
      <c r="L389" s="680"/>
      <c r="M389" s="680"/>
      <c r="N389" s="680"/>
      <c r="O389" s="680"/>
      <c r="P389" s="680"/>
      <c r="Q389" s="680"/>
      <c r="R389" s="680"/>
      <c r="S389" s="680"/>
      <c r="T389" s="673"/>
      <c r="U389" s="680"/>
      <c r="V389" s="680"/>
      <c r="W389" s="680"/>
      <c r="X389" s="680"/>
      <c r="Y389" s="680"/>
      <c r="Z389" s="680"/>
      <c r="AA389" s="680"/>
      <c r="AB389" s="680"/>
      <c r="AC389" s="680"/>
      <c r="AD389" s="680"/>
      <c r="AE389" s="680"/>
      <c r="AF389" s="680"/>
      <c r="AG389" s="680"/>
      <c r="AH389" s="680"/>
      <c r="AI389" s="680"/>
      <c r="AJ389" s="680"/>
      <c r="AK389" s="680"/>
      <c r="AL389" s="680"/>
      <c r="AM389" s="680"/>
      <c r="AN389" s="680"/>
      <c r="AO389" s="680"/>
      <c r="AP389" s="680"/>
      <c r="AQ389" s="680"/>
      <c r="AR389" s="680"/>
      <c r="AS389" s="680"/>
      <c r="AT389" s="680"/>
      <c r="AU389" s="680"/>
      <c r="AV389" s="680"/>
      <c r="AW389" s="680"/>
      <c r="AX389" s="680"/>
      <c r="AY389" s="680"/>
      <c r="AZ389" s="680"/>
      <c r="BA389" s="680"/>
      <c r="BB389" s="680"/>
      <c r="BC389" s="680"/>
      <c r="BD389" s="680"/>
      <c r="BE389" s="680"/>
      <c r="BF389" s="680"/>
      <c r="BG389" s="680"/>
      <c r="BH389" s="680"/>
      <c r="BI389" s="680"/>
      <c r="BJ389" s="681"/>
    </row>
    <row r="390" spans="2:62">
      <c r="B390" s="675"/>
      <c r="C390" s="676" t="s">
        <v>944</v>
      </c>
      <c r="D390" s="677" t="s">
        <v>945</v>
      </c>
      <c r="E390" s="740">
        <f t="shared" ref="E390:E393" si="257">T390</f>
        <v>0</v>
      </c>
      <c r="F390" s="741"/>
      <c r="G390" s="680">
        <f t="shared" si="236"/>
        <v>0</v>
      </c>
      <c r="H390" s="679"/>
      <c r="I390" s="679"/>
      <c r="J390" s="679"/>
      <c r="K390" s="679"/>
      <c r="L390" s="679"/>
      <c r="M390" s="679"/>
      <c r="N390" s="679"/>
      <c r="O390" s="679"/>
      <c r="P390" s="679"/>
      <c r="Q390" s="679"/>
      <c r="R390" s="679"/>
      <c r="S390" s="679"/>
      <c r="T390" s="673">
        <f t="shared" si="237"/>
        <v>0</v>
      </c>
      <c r="U390" s="679"/>
      <c r="V390" s="679"/>
      <c r="W390" s="679"/>
      <c r="X390" s="680">
        <f t="shared" si="238"/>
        <v>0</v>
      </c>
      <c r="Y390" s="679"/>
      <c r="Z390" s="679"/>
      <c r="AA390" s="679"/>
      <c r="AB390" s="680">
        <f t="shared" si="239"/>
        <v>0</v>
      </c>
      <c r="AC390" s="679"/>
      <c r="AD390" s="679"/>
      <c r="AE390" s="679"/>
      <c r="AF390" s="680">
        <f t="shared" si="240"/>
        <v>0</v>
      </c>
      <c r="AG390" s="679"/>
      <c r="AH390" s="679"/>
      <c r="AI390" s="679"/>
      <c r="AJ390" s="680">
        <f t="shared" si="241"/>
        <v>0</v>
      </c>
      <c r="AK390" s="679"/>
      <c r="AL390" s="679"/>
      <c r="AM390" s="679"/>
      <c r="AN390" s="680">
        <f t="shared" si="242"/>
        <v>0</v>
      </c>
      <c r="AO390" s="680">
        <f t="shared" si="243"/>
        <v>0</v>
      </c>
      <c r="AP390" s="679"/>
      <c r="AQ390" s="679"/>
      <c r="AR390" s="679"/>
      <c r="AS390" s="680">
        <f t="shared" si="244"/>
        <v>0</v>
      </c>
      <c r="AT390" s="679"/>
      <c r="AU390" s="679"/>
      <c r="AV390" s="679"/>
      <c r="AW390" s="680">
        <f t="shared" si="245"/>
        <v>0</v>
      </c>
      <c r="AX390" s="679"/>
      <c r="AY390" s="679"/>
      <c r="AZ390" s="679"/>
      <c r="BA390" s="680">
        <f t="shared" si="246"/>
        <v>0</v>
      </c>
      <c r="BB390" s="679"/>
      <c r="BC390" s="679"/>
      <c r="BD390" s="679"/>
      <c r="BE390" s="680">
        <f t="shared" si="247"/>
        <v>0</v>
      </c>
      <c r="BF390" s="680">
        <f t="shared" si="248"/>
        <v>0</v>
      </c>
      <c r="BG390" s="680">
        <f t="shared" si="249"/>
        <v>0</v>
      </c>
      <c r="BH390" s="680">
        <f t="shared" si="250"/>
        <v>0</v>
      </c>
      <c r="BI390" s="680">
        <f t="shared" si="251"/>
        <v>0</v>
      </c>
      <c r="BJ390" s="681"/>
    </row>
    <row r="391" spans="2:62">
      <c r="B391" s="675"/>
      <c r="C391" s="676" t="s">
        <v>946</v>
      </c>
      <c r="D391" s="677" t="s">
        <v>947</v>
      </c>
      <c r="E391" s="740">
        <f t="shared" si="257"/>
        <v>0</v>
      </c>
      <c r="F391" s="741"/>
      <c r="G391" s="680">
        <f t="shared" si="236"/>
        <v>0</v>
      </c>
      <c r="H391" s="679"/>
      <c r="I391" s="679"/>
      <c r="J391" s="679"/>
      <c r="K391" s="679"/>
      <c r="L391" s="679"/>
      <c r="M391" s="679"/>
      <c r="N391" s="679"/>
      <c r="O391" s="679"/>
      <c r="P391" s="679"/>
      <c r="Q391" s="679"/>
      <c r="R391" s="679"/>
      <c r="S391" s="679"/>
      <c r="T391" s="673">
        <f t="shared" si="237"/>
        <v>0</v>
      </c>
      <c r="U391" s="679"/>
      <c r="V391" s="679"/>
      <c r="W391" s="679"/>
      <c r="X391" s="680">
        <f t="shared" si="238"/>
        <v>0</v>
      </c>
      <c r="Y391" s="679"/>
      <c r="Z391" s="679"/>
      <c r="AA391" s="679"/>
      <c r="AB391" s="680">
        <f t="shared" si="239"/>
        <v>0</v>
      </c>
      <c r="AC391" s="679"/>
      <c r="AD391" s="679"/>
      <c r="AE391" s="679"/>
      <c r="AF391" s="680">
        <f t="shared" si="240"/>
        <v>0</v>
      </c>
      <c r="AG391" s="679"/>
      <c r="AH391" s="679"/>
      <c r="AI391" s="679"/>
      <c r="AJ391" s="680">
        <f t="shared" si="241"/>
        <v>0</v>
      </c>
      <c r="AK391" s="679"/>
      <c r="AL391" s="679"/>
      <c r="AM391" s="679"/>
      <c r="AN391" s="680">
        <f t="shared" si="242"/>
        <v>0</v>
      </c>
      <c r="AO391" s="680">
        <f t="shared" si="243"/>
        <v>0</v>
      </c>
      <c r="AP391" s="679"/>
      <c r="AQ391" s="679"/>
      <c r="AR391" s="679"/>
      <c r="AS391" s="680">
        <f t="shared" si="244"/>
        <v>0</v>
      </c>
      <c r="AT391" s="679"/>
      <c r="AU391" s="679"/>
      <c r="AV391" s="679"/>
      <c r="AW391" s="680">
        <f t="shared" si="245"/>
        <v>0</v>
      </c>
      <c r="AX391" s="679"/>
      <c r="AY391" s="679"/>
      <c r="AZ391" s="679"/>
      <c r="BA391" s="680">
        <f t="shared" si="246"/>
        <v>0</v>
      </c>
      <c r="BB391" s="679"/>
      <c r="BC391" s="679"/>
      <c r="BD391" s="679"/>
      <c r="BE391" s="680">
        <f t="shared" si="247"/>
        <v>0</v>
      </c>
      <c r="BF391" s="680">
        <f t="shared" si="248"/>
        <v>0</v>
      </c>
      <c r="BG391" s="680">
        <f t="shared" si="249"/>
        <v>0</v>
      </c>
      <c r="BH391" s="680">
        <f t="shared" si="250"/>
        <v>0</v>
      </c>
      <c r="BI391" s="680">
        <f t="shared" si="251"/>
        <v>0</v>
      </c>
      <c r="BJ391" s="681"/>
    </row>
    <row r="392" spans="2:62">
      <c r="B392" s="675"/>
      <c r="C392" s="676" t="s">
        <v>264</v>
      </c>
      <c r="D392" s="677" t="s">
        <v>948</v>
      </c>
      <c r="E392" s="740">
        <f t="shared" si="257"/>
        <v>0</v>
      </c>
      <c r="F392" s="741"/>
      <c r="G392" s="680">
        <f t="shared" si="236"/>
        <v>0</v>
      </c>
      <c r="H392" s="679"/>
      <c r="I392" s="679"/>
      <c r="J392" s="679"/>
      <c r="K392" s="679"/>
      <c r="L392" s="679"/>
      <c r="M392" s="679"/>
      <c r="N392" s="679"/>
      <c r="O392" s="679"/>
      <c r="P392" s="679"/>
      <c r="Q392" s="679"/>
      <c r="R392" s="679"/>
      <c r="S392" s="679"/>
      <c r="T392" s="673">
        <f t="shared" si="237"/>
        <v>0</v>
      </c>
      <c r="U392" s="679"/>
      <c r="V392" s="679"/>
      <c r="W392" s="679"/>
      <c r="X392" s="680">
        <f t="shared" si="238"/>
        <v>0</v>
      </c>
      <c r="Y392" s="679"/>
      <c r="Z392" s="679"/>
      <c r="AA392" s="679"/>
      <c r="AB392" s="680">
        <f t="shared" si="239"/>
        <v>0</v>
      </c>
      <c r="AC392" s="679"/>
      <c r="AD392" s="679"/>
      <c r="AE392" s="679"/>
      <c r="AF392" s="680">
        <f t="shared" si="240"/>
        <v>0</v>
      </c>
      <c r="AG392" s="679"/>
      <c r="AH392" s="679"/>
      <c r="AI392" s="679"/>
      <c r="AJ392" s="680">
        <f t="shared" si="241"/>
        <v>0</v>
      </c>
      <c r="AK392" s="679"/>
      <c r="AL392" s="679"/>
      <c r="AM392" s="679"/>
      <c r="AN392" s="680">
        <f t="shared" si="242"/>
        <v>0</v>
      </c>
      <c r="AO392" s="680">
        <f t="shared" si="243"/>
        <v>0</v>
      </c>
      <c r="AP392" s="679"/>
      <c r="AQ392" s="679"/>
      <c r="AR392" s="679"/>
      <c r="AS392" s="680">
        <f t="shared" si="244"/>
        <v>0</v>
      </c>
      <c r="AT392" s="679"/>
      <c r="AU392" s="679"/>
      <c r="AV392" s="679"/>
      <c r="AW392" s="680">
        <f t="shared" si="245"/>
        <v>0</v>
      </c>
      <c r="AX392" s="679"/>
      <c r="AY392" s="679"/>
      <c r="AZ392" s="679"/>
      <c r="BA392" s="680">
        <f t="shared" si="246"/>
        <v>0</v>
      </c>
      <c r="BB392" s="679"/>
      <c r="BC392" s="679"/>
      <c r="BD392" s="679"/>
      <c r="BE392" s="680">
        <f t="shared" si="247"/>
        <v>0</v>
      </c>
      <c r="BF392" s="680">
        <f t="shared" si="248"/>
        <v>0</v>
      </c>
      <c r="BG392" s="680">
        <f t="shared" si="249"/>
        <v>0</v>
      </c>
      <c r="BH392" s="680">
        <f t="shared" si="250"/>
        <v>0</v>
      </c>
      <c r="BI392" s="680">
        <f t="shared" si="251"/>
        <v>0</v>
      </c>
      <c r="BJ392" s="681"/>
    </row>
    <row r="393" spans="2:62">
      <c r="B393" s="675"/>
      <c r="C393" s="676" t="s">
        <v>949</v>
      </c>
      <c r="D393" s="677" t="s">
        <v>950</v>
      </c>
      <c r="E393" s="740">
        <f t="shared" si="257"/>
        <v>0</v>
      </c>
      <c r="F393" s="741"/>
      <c r="G393" s="680">
        <f t="shared" si="236"/>
        <v>0</v>
      </c>
      <c r="H393" s="679"/>
      <c r="I393" s="679"/>
      <c r="J393" s="679"/>
      <c r="K393" s="679"/>
      <c r="L393" s="679"/>
      <c r="M393" s="679"/>
      <c r="N393" s="679"/>
      <c r="O393" s="679"/>
      <c r="P393" s="679"/>
      <c r="Q393" s="679"/>
      <c r="R393" s="679"/>
      <c r="S393" s="679"/>
      <c r="T393" s="673">
        <f t="shared" si="237"/>
        <v>0</v>
      </c>
      <c r="U393" s="679"/>
      <c r="V393" s="679"/>
      <c r="W393" s="679"/>
      <c r="X393" s="680">
        <f t="shared" si="238"/>
        <v>0</v>
      </c>
      <c r="Y393" s="679"/>
      <c r="Z393" s="679"/>
      <c r="AA393" s="679"/>
      <c r="AB393" s="680">
        <f t="shared" si="239"/>
        <v>0</v>
      </c>
      <c r="AC393" s="679"/>
      <c r="AD393" s="679"/>
      <c r="AE393" s="679"/>
      <c r="AF393" s="680">
        <f t="shared" si="240"/>
        <v>0</v>
      </c>
      <c r="AG393" s="679"/>
      <c r="AH393" s="679"/>
      <c r="AI393" s="679"/>
      <c r="AJ393" s="680">
        <f t="shared" si="241"/>
        <v>0</v>
      </c>
      <c r="AK393" s="679"/>
      <c r="AL393" s="679"/>
      <c r="AM393" s="679"/>
      <c r="AN393" s="680">
        <f t="shared" si="242"/>
        <v>0</v>
      </c>
      <c r="AO393" s="680">
        <f t="shared" si="243"/>
        <v>0</v>
      </c>
      <c r="AP393" s="679"/>
      <c r="AQ393" s="679"/>
      <c r="AR393" s="679"/>
      <c r="AS393" s="680">
        <f t="shared" si="244"/>
        <v>0</v>
      </c>
      <c r="AT393" s="679"/>
      <c r="AU393" s="679"/>
      <c r="AV393" s="679"/>
      <c r="AW393" s="680">
        <f t="shared" si="245"/>
        <v>0</v>
      </c>
      <c r="AX393" s="679"/>
      <c r="AY393" s="679"/>
      <c r="AZ393" s="679"/>
      <c r="BA393" s="680">
        <f t="shared" si="246"/>
        <v>0</v>
      </c>
      <c r="BB393" s="679"/>
      <c r="BC393" s="679"/>
      <c r="BD393" s="679"/>
      <c r="BE393" s="680">
        <f t="shared" si="247"/>
        <v>0</v>
      </c>
      <c r="BF393" s="680">
        <f t="shared" si="248"/>
        <v>0</v>
      </c>
      <c r="BG393" s="680">
        <f t="shared" si="249"/>
        <v>0</v>
      </c>
      <c r="BH393" s="680">
        <f t="shared" si="250"/>
        <v>0</v>
      </c>
      <c r="BI393" s="680">
        <f t="shared" si="251"/>
        <v>0</v>
      </c>
      <c r="BJ393" s="681"/>
    </row>
    <row r="394" spans="2:62">
      <c r="B394" s="675" t="s">
        <v>951</v>
      </c>
      <c r="C394" s="676"/>
      <c r="D394" s="677"/>
      <c r="E394" s="740"/>
      <c r="F394" s="741"/>
      <c r="G394" s="680">
        <f t="shared" si="236"/>
        <v>0</v>
      </c>
      <c r="H394" s="679"/>
      <c r="I394" s="679"/>
      <c r="J394" s="679"/>
      <c r="K394" s="679"/>
      <c r="L394" s="679"/>
      <c r="M394" s="679"/>
      <c r="N394" s="679"/>
      <c r="O394" s="679"/>
      <c r="P394" s="679"/>
      <c r="Q394" s="679"/>
      <c r="R394" s="679"/>
      <c r="S394" s="679"/>
      <c r="T394" s="673">
        <f t="shared" si="237"/>
        <v>0</v>
      </c>
      <c r="U394" s="679"/>
      <c r="V394" s="679"/>
      <c r="W394" s="679"/>
      <c r="X394" s="680">
        <f t="shared" si="238"/>
        <v>0</v>
      </c>
      <c r="Y394" s="679"/>
      <c r="Z394" s="679"/>
      <c r="AA394" s="679"/>
      <c r="AB394" s="680">
        <f t="shared" si="239"/>
        <v>0</v>
      </c>
      <c r="AC394" s="679"/>
      <c r="AD394" s="679"/>
      <c r="AE394" s="679"/>
      <c r="AF394" s="680">
        <f t="shared" si="240"/>
        <v>0</v>
      </c>
      <c r="AG394" s="679"/>
      <c r="AH394" s="679"/>
      <c r="AI394" s="679"/>
      <c r="AJ394" s="680">
        <f t="shared" si="241"/>
        <v>0</v>
      </c>
      <c r="AK394" s="679"/>
      <c r="AL394" s="679"/>
      <c r="AM394" s="679"/>
      <c r="AN394" s="680">
        <f t="shared" si="242"/>
        <v>0</v>
      </c>
      <c r="AO394" s="680">
        <f t="shared" si="243"/>
        <v>0</v>
      </c>
      <c r="AP394" s="679"/>
      <c r="AQ394" s="679"/>
      <c r="AR394" s="679"/>
      <c r="AS394" s="680">
        <f t="shared" si="244"/>
        <v>0</v>
      </c>
      <c r="AT394" s="679"/>
      <c r="AU394" s="679"/>
      <c r="AV394" s="679"/>
      <c r="AW394" s="680">
        <f t="shared" si="245"/>
        <v>0</v>
      </c>
      <c r="AX394" s="679"/>
      <c r="AY394" s="679"/>
      <c r="AZ394" s="679"/>
      <c r="BA394" s="680">
        <f t="shared" si="246"/>
        <v>0</v>
      </c>
      <c r="BB394" s="679"/>
      <c r="BC394" s="679"/>
      <c r="BD394" s="679"/>
      <c r="BE394" s="680">
        <f t="shared" si="247"/>
        <v>0</v>
      </c>
      <c r="BF394" s="680">
        <f t="shared" si="248"/>
        <v>0</v>
      </c>
      <c r="BG394" s="680">
        <f t="shared" si="249"/>
        <v>0</v>
      </c>
      <c r="BH394" s="680">
        <f t="shared" si="250"/>
        <v>0</v>
      </c>
      <c r="BI394" s="680">
        <f t="shared" si="251"/>
        <v>0</v>
      </c>
      <c r="BJ394" s="681"/>
    </row>
    <row r="395" spans="2:62">
      <c r="B395" s="675"/>
      <c r="C395" s="676" t="s">
        <v>276</v>
      </c>
      <c r="D395" s="677" t="s">
        <v>952</v>
      </c>
      <c r="E395" s="740">
        <f t="shared" ref="E395" si="258">T395</f>
        <v>0</v>
      </c>
      <c r="F395" s="741"/>
      <c r="G395" s="680">
        <f t="shared" si="236"/>
        <v>0</v>
      </c>
      <c r="H395" s="679"/>
      <c r="I395" s="679"/>
      <c r="J395" s="679"/>
      <c r="K395" s="679"/>
      <c r="L395" s="679"/>
      <c r="M395" s="679"/>
      <c r="N395" s="679"/>
      <c r="O395" s="679"/>
      <c r="P395" s="679"/>
      <c r="Q395" s="679"/>
      <c r="R395" s="679"/>
      <c r="S395" s="679"/>
      <c r="T395" s="673">
        <f t="shared" si="237"/>
        <v>0</v>
      </c>
      <c r="U395" s="679"/>
      <c r="V395" s="679"/>
      <c r="W395" s="679"/>
      <c r="X395" s="680">
        <f t="shared" si="238"/>
        <v>0</v>
      </c>
      <c r="Y395" s="679"/>
      <c r="Z395" s="679"/>
      <c r="AA395" s="679"/>
      <c r="AB395" s="680">
        <f t="shared" si="239"/>
        <v>0</v>
      </c>
      <c r="AC395" s="679"/>
      <c r="AD395" s="679"/>
      <c r="AE395" s="679"/>
      <c r="AF395" s="680">
        <f t="shared" si="240"/>
        <v>0</v>
      </c>
      <c r="AG395" s="679"/>
      <c r="AH395" s="679"/>
      <c r="AI395" s="679"/>
      <c r="AJ395" s="680">
        <f t="shared" si="241"/>
        <v>0</v>
      </c>
      <c r="AK395" s="679"/>
      <c r="AL395" s="679"/>
      <c r="AM395" s="679"/>
      <c r="AN395" s="680">
        <f t="shared" si="242"/>
        <v>0</v>
      </c>
      <c r="AO395" s="680">
        <f t="shared" si="243"/>
        <v>0</v>
      </c>
      <c r="AP395" s="679"/>
      <c r="AQ395" s="679"/>
      <c r="AR395" s="679"/>
      <c r="AS395" s="680">
        <f t="shared" si="244"/>
        <v>0</v>
      </c>
      <c r="AT395" s="679"/>
      <c r="AU395" s="679"/>
      <c r="AV395" s="679"/>
      <c r="AW395" s="680">
        <f t="shared" si="245"/>
        <v>0</v>
      </c>
      <c r="AX395" s="679"/>
      <c r="AY395" s="679"/>
      <c r="AZ395" s="679"/>
      <c r="BA395" s="680">
        <f t="shared" si="246"/>
        <v>0</v>
      </c>
      <c r="BB395" s="679"/>
      <c r="BC395" s="679"/>
      <c r="BD395" s="679"/>
      <c r="BE395" s="680">
        <f t="shared" si="247"/>
        <v>0</v>
      </c>
      <c r="BF395" s="680">
        <f t="shared" si="248"/>
        <v>0</v>
      </c>
      <c r="BG395" s="680">
        <f t="shared" si="249"/>
        <v>0</v>
      </c>
      <c r="BH395" s="680">
        <f t="shared" si="250"/>
        <v>0</v>
      </c>
      <c r="BI395" s="680">
        <f t="shared" si="251"/>
        <v>0</v>
      </c>
      <c r="BJ395" s="681"/>
    </row>
    <row r="396" spans="2:62">
      <c r="B396" s="685" t="s">
        <v>953</v>
      </c>
      <c r="C396" s="676"/>
      <c r="D396" s="677"/>
      <c r="E396" s="740"/>
      <c r="F396" s="741"/>
      <c r="G396" s="680">
        <f t="shared" si="236"/>
        <v>0</v>
      </c>
      <c r="H396" s="679"/>
      <c r="I396" s="679"/>
      <c r="J396" s="679"/>
      <c r="K396" s="679"/>
      <c r="L396" s="679"/>
      <c r="M396" s="679"/>
      <c r="N396" s="679"/>
      <c r="O396" s="679"/>
      <c r="P396" s="679"/>
      <c r="Q396" s="679"/>
      <c r="R396" s="679"/>
      <c r="S396" s="679"/>
      <c r="T396" s="673">
        <f t="shared" si="237"/>
        <v>0</v>
      </c>
      <c r="U396" s="679"/>
      <c r="V396" s="679"/>
      <c r="W396" s="679"/>
      <c r="X396" s="680">
        <f t="shared" si="238"/>
        <v>0</v>
      </c>
      <c r="Y396" s="679"/>
      <c r="Z396" s="679"/>
      <c r="AA396" s="679"/>
      <c r="AB396" s="680">
        <f t="shared" si="239"/>
        <v>0</v>
      </c>
      <c r="AC396" s="679"/>
      <c r="AD396" s="679"/>
      <c r="AE396" s="679"/>
      <c r="AF396" s="680">
        <f t="shared" si="240"/>
        <v>0</v>
      </c>
      <c r="AG396" s="679"/>
      <c r="AH396" s="679"/>
      <c r="AI396" s="679"/>
      <c r="AJ396" s="680">
        <f t="shared" si="241"/>
        <v>0</v>
      </c>
      <c r="AK396" s="679"/>
      <c r="AL396" s="679"/>
      <c r="AM396" s="679"/>
      <c r="AN396" s="680">
        <f t="shared" si="242"/>
        <v>0</v>
      </c>
      <c r="AO396" s="680">
        <f t="shared" si="243"/>
        <v>0</v>
      </c>
      <c r="AP396" s="679"/>
      <c r="AQ396" s="679"/>
      <c r="AR396" s="679"/>
      <c r="AS396" s="680">
        <f t="shared" si="244"/>
        <v>0</v>
      </c>
      <c r="AT396" s="679"/>
      <c r="AU396" s="679"/>
      <c r="AV396" s="679"/>
      <c r="AW396" s="680">
        <f t="shared" si="245"/>
        <v>0</v>
      </c>
      <c r="AX396" s="679"/>
      <c r="AY396" s="679"/>
      <c r="AZ396" s="679"/>
      <c r="BA396" s="680">
        <f t="shared" si="246"/>
        <v>0</v>
      </c>
      <c r="BB396" s="679"/>
      <c r="BC396" s="679"/>
      <c r="BD396" s="679"/>
      <c r="BE396" s="680">
        <f t="shared" si="247"/>
        <v>0</v>
      </c>
      <c r="BF396" s="680">
        <f t="shared" si="248"/>
        <v>0</v>
      </c>
      <c r="BG396" s="680">
        <f t="shared" si="249"/>
        <v>0</v>
      </c>
      <c r="BH396" s="680">
        <f t="shared" si="250"/>
        <v>0</v>
      </c>
      <c r="BI396" s="680">
        <f t="shared" si="251"/>
        <v>0</v>
      </c>
      <c r="BJ396" s="681"/>
    </row>
    <row r="397" spans="2:62">
      <c r="B397" s="675"/>
      <c r="C397" s="676" t="s">
        <v>299</v>
      </c>
      <c r="D397" s="677" t="s">
        <v>954</v>
      </c>
      <c r="E397" s="740">
        <f t="shared" ref="E397" si="259">T397</f>
        <v>0</v>
      </c>
      <c r="F397" s="741"/>
      <c r="G397" s="680">
        <f t="shared" si="236"/>
        <v>0</v>
      </c>
      <c r="H397" s="679"/>
      <c r="I397" s="679"/>
      <c r="J397" s="679"/>
      <c r="K397" s="679"/>
      <c r="L397" s="679"/>
      <c r="M397" s="679"/>
      <c r="N397" s="679"/>
      <c r="O397" s="679"/>
      <c r="P397" s="679"/>
      <c r="Q397" s="679"/>
      <c r="R397" s="679"/>
      <c r="S397" s="679"/>
      <c r="T397" s="673">
        <f t="shared" si="237"/>
        <v>0</v>
      </c>
      <c r="U397" s="679"/>
      <c r="V397" s="679"/>
      <c r="W397" s="679"/>
      <c r="X397" s="680">
        <f t="shared" si="238"/>
        <v>0</v>
      </c>
      <c r="Y397" s="679"/>
      <c r="Z397" s="679"/>
      <c r="AA397" s="679"/>
      <c r="AB397" s="680">
        <f t="shared" si="239"/>
        <v>0</v>
      </c>
      <c r="AC397" s="679"/>
      <c r="AD397" s="679"/>
      <c r="AE397" s="679"/>
      <c r="AF397" s="680">
        <f t="shared" si="240"/>
        <v>0</v>
      </c>
      <c r="AG397" s="679"/>
      <c r="AH397" s="679"/>
      <c r="AI397" s="679"/>
      <c r="AJ397" s="680">
        <f t="shared" si="241"/>
        <v>0</v>
      </c>
      <c r="AK397" s="679"/>
      <c r="AL397" s="679"/>
      <c r="AM397" s="679"/>
      <c r="AN397" s="680">
        <f t="shared" si="242"/>
        <v>0</v>
      </c>
      <c r="AO397" s="680">
        <f t="shared" si="243"/>
        <v>0</v>
      </c>
      <c r="AP397" s="679"/>
      <c r="AQ397" s="679"/>
      <c r="AR397" s="679"/>
      <c r="AS397" s="680">
        <f t="shared" si="244"/>
        <v>0</v>
      </c>
      <c r="AT397" s="679"/>
      <c r="AU397" s="679"/>
      <c r="AV397" s="679"/>
      <c r="AW397" s="680">
        <f t="shared" si="245"/>
        <v>0</v>
      </c>
      <c r="AX397" s="679"/>
      <c r="AY397" s="679"/>
      <c r="AZ397" s="679"/>
      <c r="BA397" s="680">
        <f t="shared" si="246"/>
        <v>0</v>
      </c>
      <c r="BB397" s="679"/>
      <c r="BC397" s="679"/>
      <c r="BD397" s="679"/>
      <c r="BE397" s="680">
        <f t="shared" si="247"/>
        <v>0</v>
      </c>
      <c r="BF397" s="680">
        <f t="shared" si="248"/>
        <v>0</v>
      </c>
      <c r="BG397" s="680">
        <f t="shared" si="249"/>
        <v>0</v>
      </c>
      <c r="BH397" s="680">
        <f t="shared" si="250"/>
        <v>0</v>
      </c>
      <c r="BI397" s="680">
        <f t="shared" si="251"/>
        <v>0</v>
      </c>
      <c r="BJ397" s="681"/>
    </row>
    <row r="398" spans="2:62">
      <c r="B398" s="685" t="s">
        <v>955</v>
      </c>
      <c r="C398" s="676"/>
      <c r="D398" s="677"/>
      <c r="E398" s="740"/>
      <c r="F398" s="741"/>
      <c r="G398" s="680">
        <f t="shared" si="236"/>
        <v>0</v>
      </c>
      <c r="H398" s="679"/>
      <c r="I398" s="679"/>
      <c r="J398" s="679"/>
      <c r="K398" s="679"/>
      <c r="L398" s="679"/>
      <c r="M398" s="679"/>
      <c r="N398" s="679"/>
      <c r="O398" s="679"/>
      <c r="P398" s="679"/>
      <c r="Q398" s="679"/>
      <c r="R398" s="679"/>
      <c r="S398" s="679"/>
      <c r="T398" s="673">
        <f t="shared" si="237"/>
        <v>0</v>
      </c>
      <c r="U398" s="679"/>
      <c r="V398" s="679"/>
      <c r="W398" s="679"/>
      <c r="X398" s="680">
        <f t="shared" si="238"/>
        <v>0</v>
      </c>
      <c r="Y398" s="679"/>
      <c r="Z398" s="679"/>
      <c r="AA398" s="679"/>
      <c r="AB398" s="680">
        <f t="shared" si="239"/>
        <v>0</v>
      </c>
      <c r="AC398" s="679"/>
      <c r="AD398" s="679"/>
      <c r="AE398" s="679"/>
      <c r="AF398" s="680">
        <f t="shared" si="240"/>
        <v>0</v>
      </c>
      <c r="AG398" s="679"/>
      <c r="AH398" s="679"/>
      <c r="AI398" s="679"/>
      <c r="AJ398" s="680">
        <f t="shared" si="241"/>
        <v>0</v>
      </c>
      <c r="AK398" s="679"/>
      <c r="AL398" s="679"/>
      <c r="AM398" s="679"/>
      <c r="AN398" s="680">
        <f t="shared" si="242"/>
        <v>0</v>
      </c>
      <c r="AO398" s="680">
        <f t="shared" si="243"/>
        <v>0</v>
      </c>
      <c r="AP398" s="679"/>
      <c r="AQ398" s="679"/>
      <c r="AR398" s="679"/>
      <c r="AS398" s="680">
        <f t="shared" si="244"/>
        <v>0</v>
      </c>
      <c r="AT398" s="679"/>
      <c r="AU398" s="679"/>
      <c r="AV398" s="679"/>
      <c r="AW398" s="680">
        <f t="shared" si="245"/>
        <v>0</v>
      </c>
      <c r="AX398" s="679"/>
      <c r="AY398" s="679"/>
      <c r="AZ398" s="679"/>
      <c r="BA398" s="680">
        <f t="shared" si="246"/>
        <v>0</v>
      </c>
      <c r="BB398" s="679"/>
      <c r="BC398" s="679"/>
      <c r="BD398" s="679"/>
      <c r="BE398" s="680">
        <f t="shared" si="247"/>
        <v>0</v>
      </c>
      <c r="BF398" s="680">
        <f t="shared" si="248"/>
        <v>0</v>
      </c>
      <c r="BG398" s="680">
        <f t="shared" si="249"/>
        <v>0</v>
      </c>
      <c r="BH398" s="680">
        <f t="shared" si="250"/>
        <v>0</v>
      </c>
      <c r="BI398" s="680">
        <f t="shared" si="251"/>
        <v>0</v>
      </c>
      <c r="BJ398" s="681"/>
    </row>
    <row r="399" spans="2:62">
      <c r="B399" s="675"/>
      <c r="C399" s="676" t="s">
        <v>303</v>
      </c>
      <c r="D399" s="677" t="s">
        <v>956</v>
      </c>
      <c r="E399" s="740">
        <f t="shared" ref="E399:E400" si="260">T399</f>
        <v>0</v>
      </c>
      <c r="F399" s="741"/>
      <c r="G399" s="680">
        <f t="shared" si="236"/>
        <v>0</v>
      </c>
      <c r="H399" s="679"/>
      <c r="I399" s="679"/>
      <c r="J399" s="679"/>
      <c r="K399" s="679"/>
      <c r="L399" s="679"/>
      <c r="M399" s="679"/>
      <c r="N399" s="679"/>
      <c r="O399" s="679"/>
      <c r="P399" s="679"/>
      <c r="Q399" s="679"/>
      <c r="R399" s="679"/>
      <c r="S399" s="679"/>
      <c r="T399" s="673">
        <f t="shared" si="237"/>
        <v>0</v>
      </c>
      <c r="U399" s="679"/>
      <c r="V399" s="679"/>
      <c r="W399" s="679"/>
      <c r="X399" s="680">
        <f t="shared" si="238"/>
        <v>0</v>
      </c>
      <c r="Y399" s="679"/>
      <c r="Z399" s="679"/>
      <c r="AA399" s="679"/>
      <c r="AB399" s="680">
        <f t="shared" si="239"/>
        <v>0</v>
      </c>
      <c r="AC399" s="679"/>
      <c r="AD399" s="679"/>
      <c r="AE399" s="679"/>
      <c r="AF399" s="680">
        <f t="shared" si="240"/>
        <v>0</v>
      </c>
      <c r="AG399" s="679"/>
      <c r="AH399" s="679"/>
      <c r="AI399" s="679"/>
      <c r="AJ399" s="680">
        <f t="shared" si="241"/>
        <v>0</v>
      </c>
      <c r="AK399" s="679"/>
      <c r="AL399" s="679"/>
      <c r="AM399" s="679"/>
      <c r="AN399" s="680">
        <f t="shared" si="242"/>
        <v>0</v>
      </c>
      <c r="AO399" s="680">
        <f t="shared" si="243"/>
        <v>0</v>
      </c>
      <c r="AP399" s="679"/>
      <c r="AQ399" s="679"/>
      <c r="AR399" s="679"/>
      <c r="AS399" s="680">
        <f t="shared" si="244"/>
        <v>0</v>
      </c>
      <c r="AT399" s="679"/>
      <c r="AU399" s="679"/>
      <c r="AV399" s="679"/>
      <c r="AW399" s="680">
        <f t="shared" si="245"/>
        <v>0</v>
      </c>
      <c r="AX399" s="679"/>
      <c r="AY399" s="679"/>
      <c r="AZ399" s="679"/>
      <c r="BA399" s="680">
        <f t="shared" si="246"/>
        <v>0</v>
      </c>
      <c r="BB399" s="679"/>
      <c r="BC399" s="679"/>
      <c r="BD399" s="679"/>
      <c r="BE399" s="680">
        <f t="shared" si="247"/>
        <v>0</v>
      </c>
      <c r="BF399" s="680">
        <f t="shared" si="248"/>
        <v>0</v>
      </c>
      <c r="BG399" s="680">
        <f t="shared" si="249"/>
        <v>0</v>
      </c>
      <c r="BH399" s="680">
        <f t="shared" si="250"/>
        <v>0</v>
      </c>
      <c r="BI399" s="680">
        <f t="shared" si="251"/>
        <v>0</v>
      </c>
      <c r="BJ399" s="681"/>
    </row>
    <row r="400" spans="2:62">
      <c r="B400" s="675"/>
      <c r="C400" s="676" t="s">
        <v>305</v>
      </c>
      <c r="D400" s="677" t="s">
        <v>957</v>
      </c>
      <c r="E400" s="740">
        <f t="shared" si="260"/>
        <v>0</v>
      </c>
      <c r="F400" s="741"/>
      <c r="G400" s="680">
        <f t="shared" si="236"/>
        <v>0</v>
      </c>
      <c r="H400" s="679"/>
      <c r="I400" s="679"/>
      <c r="J400" s="679"/>
      <c r="K400" s="679"/>
      <c r="L400" s="679"/>
      <c r="M400" s="679"/>
      <c r="N400" s="679"/>
      <c r="O400" s="679"/>
      <c r="P400" s="679"/>
      <c r="Q400" s="679"/>
      <c r="R400" s="679"/>
      <c r="S400" s="679"/>
      <c r="T400" s="673">
        <f t="shared" si="237"/>
        <v>0</v>
      </c>
      <c r="U400" s="679"/>
      <c r="V400" s="679"/>
      <c r="W400" s="679"/>
      <c r="X400" s="680">
        <f t="shared" si="238"/>
        <v>0</v>
      </c>
      <c r="Y400" s="679"/>
      <c r="Z400" s="679"/>
      <c r="AA400" s="679"/>
      <c r="AB400" s="680">
        <f t="shared" si="239"/>
        <v>0</v>
      </c>
      <c r="AC400" s="679"/>
      <c r="AD400" s="679"/>
      <c r="AE400" s="679"/>
      <c r="AF400" s="680">
        <f t="shared" si="240"/>
        <v>0</v>
      </c>
      <c r="AG400" s="679"/>
      <c r="AH400" s="679"/>
      <c r="AI400" s="679"/>
      <c r="AJ400" s="680">
        <f t="shared" si="241"/>
        <v>0</v>
      </c>
      <c r="AK400" s="679"/>
      <c r="AL400" s="679"/>
      <c r="AM400" s="679"/>
      <c r="AN400" s="680">
        <f t="shared" si="242"/>
        <v>0</v>
      </c>
      <c r="AO400" s="680">
        <f t="shared" si="243"/>
        <v>0</v>
      </c>
      <c r="AP400" s="679"/>
      <c r="AQ400" s="679"/>
      <c r="AR400" s="679"/>
      <c r="AS400" s="680">
        <f t="shared" si="244"/>
        <v>0</v>
      </c>
      <c r="AT400" s="679"/>
      <c r="AU400" s="679"/>
      <c r="AV400" s="679"/>
      <c r="AW400" s="680">
        <f t="shared" si="245"/>
        <v>0</v>
      </c>
      <c r="AX400" s="679"/>
      <c r="AY400" s="679"/>
      <c r="AZ400" s="679"/>
      <c r="BA400" s="680">
        <f t="shared" si="246"/>
        <v>0</v>
      </c>
      <c r="BB400" s="679"/>
      <c r="BC400" s="679"/>
      <c r="BD400" s="679"/>
      <c r="BE400" s="680">
        <f t="shared" si="247"/>
        <v>0</v>
      </c>
      <c r="BF400" s="680">
        <f t="shared" si="248"/>
        <v>0</v>
      </c>
      <c r="BG400" s="680">
        <f t="shared" si="249"/>
        <v>0</v>
      </c>
      <c r="BH400" s="680">
        <f t="shared" si="250"/>
        <v>0</v>
      </c>
      <c r="BI400" s="680">
        <f t="shared" si="251"/>
        <v>0</v>
      </c>
      <c r="BJ400" s="681"/>
    </row>
    <row r="401" spans="2:62">
      <c r="B401" s="685" t="s">
        <v>958</v>
      </c>
      <c r="C401" s="676"/>
      <c r="D401" s="677"/>
      <c r="E401" s="738"/>
      <c r="F401" s="739"/>
      <c r="G401" s="680"/>
      <c r="H401" s="680"/>
      <c r="I401" s="680"/>
      <c r="J401" s="680"/>
      <c r="K401" s="680"/>
      <c r="L401" s="680"/>
      <c r="M401" s="680"/>
      <c r="N401" s="680"/>
      <c r="O401" s="680"/>
      <c r="P401" s="680"/>
      <c r="Q401" s="680"/>
      <c r="R401" s="680"/>
      <c r="S401" s="680"/>
      <c r="T401" s="673"/>
      <c r="U401" s="680"/>
      <c r="V401" s="680"/>
      <c r="W401" s="680"/>
      <c r="X401" s="680"/>
      <c r="Y401" s="680"/>
      <c r="Z401" s="680"/>
      <c r="AA401" s="680"/>
      <c r="AB401" s="680"/>
      <c r="AC401" s="680"/>
      <c r="AD401" s="680"/>
      <c r="AE401" s="680"/>
      <c r="AF401" s="680"/>
      <c r="AG401" s="680"/>
      <c r="AH401" s="680"/>
      <c r="AI401" s="680"/>
      <c r="AJ401" s="680"/>
      <c r="AK401" s="680"/>
      <c r="AL401" s="680"/>
      <c r="AM401" s="680"/>
      <c r="AN401" s="680"/>
      <c r="AO401" s="680"/>
      <c r="AP401" s="680"/>
      <c r="AQ401" s="680"/>
      <c r="AR401" s="680"/>
      <c r="AS401" s="680"/>
      <c r="AT401" s="680"/>
      <c r="AU401" s="680"/>
      <c r="AV401" s="680"/>
      <c r="AW401" s="680"/>
      <c r="AX401" s="680"/>
      <c r="AY401" s="680"/>
      <c r="AZ401" s="680"/>
      <c r="BA401" s="680"/>
      <c r="BB401" s="680"/>
      <c r="BC401" s="680"/>
      <c r="BD401" s="680"/>
      <c r="BE401" s="680"/>
      <c r="BF401" s="680"/>
      <c r="BG401" s="680"/>
      <c r="BH401" s="680"/>
      <c r="BI401" s="680"/>
      <c r="BJ401" s="681"/>
    </row>
    <row r="402" spans="2:62">
      <c r="B402" s="675"/>
      <c r="C402" s="676" t="s">
        <v>307</v>
      </c>
      <c r="D402" s="677" t="s">
        <v>959</v>
      </c>
      <c r="E402" s="740">
        <f t="shared" ref="E402:E403" si="261">T402</f>
        <v>0</v>
      </c>
      <c r="F402" s="741"/>
      <c r="G402" s="680">
        <f t="shared" si="236"/>
        <v>0</v>
      </c>
      <c r="H402" s="679"/>
      <c r="I402" s="679"/>
      <c r="J402" s="679"/>
      <c r="K402" s="679"/>
      <c r="L402" s="679"/>
      <c r="M402" s="679"/>
      <c r="N402" s="679"/>
      <c r="O402" s="679"/>
      <c r="P402" s="679"/>
      <c r="Q402" s="679"/>
      <c r="R402" s="679"/>
      <c r="S402" s="679"/>
      <c r="T402" s="673">
        <f t="shared" si="237"/>
        <v>0</v>
      </c>
      <c r="U402" s="679"/>
      <c r="V402" s="679"/>
      <c r="W402" s="679"/>
      <c r="X402" s="680">
        <f t="shared" si="238"/>
        <v>0</v>
      </c>
      <c r="Y402" s="679"/>
      <c r="Z402" s="679"/>
      <c r="AA402" s="679"/>
      <c r="AB402" s="680">
        <f t="shared" si="239"/>
        <v>0</v>
      </c>
      <c r="AC402" s="679"/>
      <c r="AD402" s="679"/>
      <c r="AE402" s="679"/>
      <c r="AF402" s="680">
        <f t="shared" si="240"/>
        <v>0</v>
      </c>
      <c r="AG402" s="679"/>
      <c r="AH402" s="679"/>
      <c r="AI402" s="679"/>
      <c r="AJ402" s="680">
        <f t="shared" si="241"/>
        <v>0</v>
      </c>
      <c r="AK402" s="679"/>
      <c r="AL402" s="679"/>
      <c r="AM402" s="679"/>
      <c r="AN402" s="680">
        <f t="shared" si="242"/>
        <v>0</v>
      </c>
      <c r="AO402" s="680">
        <f t="shared" si="243"/>
        <v>0</v>
      </c>
      <c r="AP402" s="679"/>
      <c r="AQ402" s="679"/>
      <c r="AR402" s="679"/>
      <c r="AS402" s="680">
        <f t="shared" si="244"/>
        <v>0</v>
      </c>
      <c r="AT402" s="679"/>
      <c r="AU402" s="679"/>
      <c r="AV402" s="679"/>
      <c r="AW402" s="680">
        <f t="shared" si="245"/>
        <v>0</v>
      </c>
      <c r="AX402" s="679"/>
      <c r="AY402" s="679"/>
      <c r="AZ402" s="679"/>
      <c r="BA402" s="680">
        <f t="shared" si="246"/>
        <v>0</v>
      </c>
      <c r="BB402" s="679"/>
      <c r="BC402" s="679"/>
      <c r="BD402" s="679"/>
      <c r="BE402" s="680">
        <f t="shared" si="247"/>
        <v>0</v>
      </c>
      <c r="BF402" s="680">
        <f t="shared" si="248"/>
        <v>0</v>
      </c>
      <c r="BG402" s="680">
        <f t="shared" si="249"/>
        <v>0</v>
      </c>
      <c r="BH402" s="680">
        <f t="shared" si="250"/>
        <v>0</v>
      </c>
      <c r="BI402" s="680">
        <f t="shared" si="251"/>
        <v>0</v>
      </c>
      <c r="BJ402" s="681"/>
    </row>
    <row r="403" spans="2:62">
      <c r="B403" s="675"/>
      <c r="C403" s="676" t="s">
        <v>309</v>
      </c>
      <c r="D403" s="677" t="s">
        <v>960</v>
      </c>
      <c r="E403" s="740">
        <f t="shared" si="261"/>
        <v>0</v>
      </c>
      <c r="F403" s="741"/>
      <c r="G403" s="680">
        <f t="shared" si="236"/>
        <v>0</v>
      </c>
      <c r="H403" s="679"/>
      <c r="I403" s="679"/>
      <c r="J403" s="679"/>
      <c r="K403" s="679"/>
      <c r="L403" s="679"/>
      <c r="M403" s="679"/>
      <c r="N403" s="679"/>
      <c r="O403" s="679"/>
      <c r="P403" s="679"/>
      <c r="Q403" s="679"/>
      <c r="R403" s="679"/>
      <c r="S403" s="679"/>
      <c r="T403" s="673">
        <f t="shared" si="237"/>
        <v>0</v>
      </c>
      <c r="U403" s="679"/>
      <c r="V403" s="679"/>
      <c r="W403" s="679"/>
      <c r="X403" s="680">
        <f t="shared" si="238"/>
        <v>0</v>
      </c>
      <c r="Y403" s="679"/>
      <c r="Z403" s="679"/>
      <c r="AA403" s="679"/>
      <c r="AB403" s="680">
        <f t="shared" si="239"/>
        <v>0</v>
      </c>
      <c r="AC403" s="679"/>
      <c r="AD403" s="679"/>
      <c r="AE403" s="679"/>
      <c r="AF403" s="680">
        <f t="shared" si="240"/>
        <v>0</v>
      </c>
      <c r="AG403" s="679"/>
      <c r="AH403" s="679"/>
      <c r="AI403" s="679"/>
      <c r="AJ403" s="680">
        <f t="shared" si="241"/>
        <v>0</v>
      </c>
      <c r="AK403" s="679"/>
      <c r="AL403" s="679"/>
      <c r="AM403" s="679"/>
      <c r="AN403" s="680">
        <f t="shared" si="242"/>
        <v>0</v>
      </c>
      <c r="AO403" s="680">
        <f t="shared" si="243"/>
        <v>0</v>
      </c>
      <c r="AP403" s="679"/>
      <c r="AQ403" s="679"/>
      <c r="AR403" s="679"/>
      <c r="AS403" s="680">
        <f t="shared" si="244"/>
        <v>0</v>
      </c>
      <c r="AT403" s="679"/>
      <c r="AU403" s="679"/>
      <c r="AV403" s="679"/>
      <c r="AW403" s="680">
        <f t="shared" si="245"/>
        <v>0</v>
      </c>
      <c r="AX403" s="679"/>
      <c r="AY403" s="679"/>
      <c r="AZ403" s="679"/>
      <c r="BA403" s="680">
        <f t="shared" si="246"/>
        <v>0</v>
      </c>
      <c r="BB403" s="679"/>
      <c r="BC403" s="679"/>
      <c r="BD403" s="679"/>
      <c r="BE403" s="680">
        <f t="shared" si="247"/>
        <v>0</v>
      </c>
      <c r="BF403" s="680">
        <f t="shared" si="248"/>
        <v>0</v>
      </c>
      <c r="BG403" s="680">
        <f t="shared" si="249"/>
        <v>0</v>
      </c>
      <c r="BH403" s="680">
        <f t="shared" si="250"/>
        <v>0</v>
      </c>
      <c r="BI403" s="680">
        <f t="shared" si="251"/>
        <v>0</v>
      </c>
      <c r="BJ403" s="681"/>
    </row>
    <row r="404" spans="2:62">
      <c r="B404" s="685" t="s">
        <v>961</v>
      </c>
      <c r="C404" s="676"/>
      <c r="D404" s="677"/>
      <c r="E404" s="740"/>
      <c r="F404" s="741"/>
      <c r="G404" s="680">
        <f t="shared" si="236"/>
        <v>0</v>
      </c>
      <c r="H404" s="679"/>
      <c r="I404" s="679"/>
      <c r="J404" s="679"/>
      <c r="K404" s="679"/>
      <c r="L404" s="679"/>
      <c r="M404" s="679"/>
      <c r="N404" s="679"/>
      <c r="O404" s="679"/>
      <c r="P404" s="679"/>
      <c r="Q404" s="679"/>
      <c r="R404" s="679"/>
      <c r="S404" s="679"/>
      <c r="T404" s="673">
        <f t="shared" si="237"/>
        <v>0</v>
      </c>
      <c r="U404" s="679"/>
      <c r="V404" s="679"/>
      <c r="W404" s="679"/>
      <c r="X404" s="680">
        <f t="shared" si="238"/>
        <v>0</v>
      </c>
      <c r="Y404" s="679"/>
      <c r="Z404" s="679"/>
      <c r="AA404" s="679"/>
      <c r="AB404" s="680">
        <f t="shared" si="239"/>
        <v>0</v>
      </c>
      <c r="AC404" s="679"/>
      <c r="AD404" s="679"/>
      <c r="AE404" s="679"/>
      <c r="AF404" s="680">
        <f t="shared" si="240"/>
        <v>0</v>
      </c>
      <c r="AG404" s="679"/>
      <c r="AH404" s="679"/>
      <c r="AI404" s="679"/>
      <c r="AJ404" s="680">
        <f t="shared" si="241"/>
        <v>0</v>
      </c>
      <c r="AK404" s="679"/>
      <c r="AL404" s="679"/>
      <c r="AM404" s="679"/>
      <c r="AN404" s="680">
        <f t="shared" si="242"/>
        <v>0</v>
      </c>
      <c r="AO404" s="680">
        <f t="shared" si="243"/>
        <v>0</v>
      </c>
      <c r="AP404" s="679"/>
      <c r="AQ404" s="679"/>
      <c r="AR404" s="679"/>
      <c r="AS404" s="680">
        <f t="shared" si="244"/>
        <v>0</v>
      </c>
      <c r="AT404" s="679"/>
      <c r="AU404" s="679"/>
      <c r="AV404" s="679"/>
      <c r="AW404" s="680">
        <f t="shared" si="245"/>
        <v>0</v>
      </c>
      <c r="AX404" s="679"/>
      <c r="AY404" s="679"/>
      <c r="AZ404" s="679"/>
      <c r="BA404" s="680">
        <f t="shared" si="246"/>
        <v>0</v>
      </c>
      <c r="BB404" s="679"/>
      <c r="BC404" s="679"/>
      <c r="BD404" s="679"/>
      <c r="BE404" s="680">
        <f t="shared" si="247"/>
        <v>0</v>
      </c>
      <c r="BF404" s="680">
        <f t="shared" si="248"/>
        <v>0</v>
      </c>
      <c r="BG404" s="680">
        <f t="shared" si="249"/>
        <v>0</v>
      </c>
      <c r="BH404" s="680">
        <f t="shared" si="250"/>
        <v>0</v>
      </c>
      <c r="BI404" s="680">
        <f t="shared" si="251"/>
        <v>0</v>
      </c>
      <c r="BJ404" s="681"/>
    </row>
    <row r="405" spans="2:62">
      <c r="B405" s="675"/>
      <c r="C405" s="676" t="s">
        <v>315</v>
      </c>
      <c r="D405" s="677" t="s">
        <v>962</v>
      </c>
      <c r="E405" s="740">
        <f t="shared" ref="E405:E406" si="262">T405</f>
        <v>0</v>
      </c>
      <c r="F405" s="741"/>
      <c r="G405" s="680">
        <f t="shared" si="236"/>
        <v>0</v>
      </c>
      <c r="H405" s="679"/>
      <c r="I405" s="679"/>
      <c r="J405" s="679"/>
      <c r="K405" s="679"/>
      <c r="L405" s="679"/>
      <c r="M405" s="679"/>
      <c r="N405" s="679"/>
      <c r="O405" s="679"/>
      <c r="P405" s="679"/>
      <c r="Q405" s="679"/>
      <c r="R405" s="679"/>
      <c r="S405" s="679"/>
      <c r="T405" s="673">
        <f t="shared" si="237"/>
        <v>0</v>
      </c>
      <c r="U405" s="679"/>
      <c r="V405" s="679"/>
      <c r="W405" s="679"/>
      <c r="X405" s="680">
        <f t="shared" si="238"/>
        <v>0</v>
      </c>
      <c r="Y405" s="679"/>
      <c r="Z405" s="679"/>
      <c r="AA405" s="679"/>
      <c r="AB405" s="680">
        <f t="shared" si="239"/>
        <v>0</v>
      </c>
      <c r="AC405" s="679"/>
      <c r="AD405" s="679"/>
      <c r="AE405" s="679"/>
      <c r="AF405" s="680">
        <f t="shared" si="240"/>
        <v>0</v>
      </c>
      <c r="AG405" s="679"/>
      <c r="AH405" s="679"/>
      <c r="AI405" s="679"/>
      <c r="AJ405" s="680">
        <f t="shared" si="241"/>
        <v>0</v>
      </c>
      <c r="AK405" s="679"/>
      <c r="AL405" s="679"/>
      <c r="AM405" s="679"/>
      <c r="AN405" s="680">
        <f t="shared" si="242"/>
        <v>0</v>
      </c>
      <c r="AO405" s="680">
        <f t="shared" si="243"/>
        <v>0</v>
      </c>
      <c r="AP405" s="679"/>
      <c r="AQ405" s="679"/>
      <c r="AR405" s="679"/>
      <c r="AS405" s="680">
        <f t="shared" si="244"/>
        <v>0</v>
      </c>
      <c r="AT405" s="679"/>
      <c r="AU405" s="679"/>
      <c r="AV405" s="679"/>
      <c r="AW405" s="680">
        <f t="shared" si="245"/>
        <v>0</v>
      </c>
      <c r="AX405" s="679"/>
      <c r="AY405" s="679"/>
      <c r="AZ405" s="679"/>
      <c r="BA405" s="680">
        <f t="shared" si="246"/>
        <v>0</v>
      </c>
      <c r="BB405" s="679"/>
      <c r="BC405" s="679"/>
      <c r="BD405" s="679"/>
      <c r="BE405" s="680">
        <f t="shared" si="247"/>
        <v>0</v>
      </c>
      <c r="BF405" s="680">
        <f t="shared" si="248"/>
        <v>0</v>
      </c>
      <c r="BG405" s="680">
        <f t="shared" si="249"/>
        <v>0</v>
      </c>
      <c r="BH405" s="680">
        <f t="shared" si="250"/>
        <v>0</v>
      </c>
      <c r="BI405" s="680">
        <f t="shared" si="251"/>
        <v>0</v>
      </c>
      <c r="BJ405" s="681"/>
    </row>
    <row r="406" spans="2:62">
      <c r="B406" s="675"/>
      <c r="C406" s="676" t="s">
        <v>317</v>
      </c>
      <c r="D406" s="677" t="s">
        <v>963</v>
      </c>
      <c r="E406" s="678">
        <f t="shared" si="262"/>
        <v>0</v>
      </c>
      <c r="F406" s="679"/>
      <c r="G406" s="680">
        <f t="shared" si="236"/>
        <v>0</v>
      </c>
      <c r="H406" s="679"/>
      <c r="I406" s="679"/>
      <c r="J406" s="679"/>
      <c r="K406" s="679"/>
      <c r="L406" s="679"/>
      <c r="M406" s="679"/>
      <c r="N406" s="679"/>
      <c r="O406" s="679"/>
      <c r="P406" s="679"/>
      <c r="Q406" s="679"/>
      <c r="R406" s="679"/>
      <c r="S406" s="679"/>
      <c r="T406" s="673">
        <f t="shared" si="237"/>
        <v>0</v>
      </c>
      <c r="U406" s="679"/>
      <c r="V406" s="679"/>
      <c r="W406" s="679"/>
      <c r="X406" s="680">
        <f t="shared" si="238"/>
        <v>0</v>
      </c>
      <c r="Y406" s="679"/>
      <c r="Z406" s="679"/>
      <c r="AA406" s="679"/>
      <c r="AB406" s="680">
        <f t="shared" si="239"/>
        <v>0</v>
      </c>
      <c r="AC406" s="679"/>
      <c r="AD406" s="679"/>
      <c r="AE406" s="679"/>
      <c r="AF406" s="680">
        <f t="shared" si="240"/>
        <v>0</v>
      </c>
      <c r="AG406" s="679"/>
      <c r="AH406" s="679"/>
      <c r="AI406" s="679"/>
      <c r="AJ406" s="680">
        <f t="shared" si="241"/>
        <v>0</v>
      </c>
      <c r="AK406" s="679"/>
      <c r="AL406" s="679"/>
      <c r="AM406" s="679"/>
      <c r="AN406" s="680">
        <f t="shared" si="242"/>
        <v>0</v>
      </c>
      <c r="AO406" s="680">
        <f t="shared" si="243"/>
        <v>0</v>
      </c>
      <c r="AP406" s="679"/>
      <c r="AQ406" s="679"/>
      <c r="AR406" s="679"/>
      <c r="AS406" s="680">
        <f t="shared" si="244"/>
        <v>0</v>
      </c>
      <c r="AT406" s="679"/>
      <c r="AU406" s="679"/>
      <c r="AV406" s="679"/>
      <c r="AW406" s="680">
        <f t="shared" si="245"/>
        <v>0</v>
      </c>
      <c r="AX406" s="679"/>
      <c r="AY406" s="679"/>
      <c r="AZ406" s="679"/>
      <c r="BA406" s="680">
        <f t="shared" si="246"/>
        <v>0</v>
      </c>
      <c r="BB406" s="679"/>
      <c r="BC406" s="679"/>
      <c r="BD406" s="679"/>
      <c r="BE406" s="680">
        <f t="shared" si="247"/>
        <v>0</v>
      </c>
      <c r="BF406" s="680">
        <f t="shared" si="248"/>
        <v>0</v>
      </c>
      <c r="BG406" s="680">
        <f t="shared" si="249"/>
        <v>0</v>
      </c>
      <c r="BH406" s="680">
        <f t="shared" si="250"/>
        <v>0</v>
      </c>
      <c r="BI406" s="680">
        <f t="shared" si="251"/>
        <v>0</v>
      </c>
      <c r="BJ406" s="681"/>
    </row>
    <row r="407" spans="2:62">
      <c r="B407" s="685" t="s">
        <v>964</v>
      </c>
      <c r="C407" s="676"/>
      <c r="D407" s="677"/>
      <c r="E407" s="678"/>
      <c r="F407" s="679"/>
      <c r="G407" s="680">
        <f t="shared" si="236"/>
        <v>0</v>
      </c>
      <c r="H407" s="679"/>
      <c r="I407" s="679"/>
      <c r="J407" s="679"/>
      <c r="K407" s="679"/>
      <c r="L407" s="679"/>
      <c r="M407" s="679"/>
      <c r="N407" s="679"/>
      <c r="O407" s="679"/>
      <c r="P407" s="679"/>
      <c r="Q407" s="679"/>
      <c r="R407" s="679"/>
      <c r="S407" s="679"/>
      <c r="T407" s="673">
        <f t="shared" si="237"/>
        <v>0</v>
      </c>
      <c r="U407" s="679"/>
      <c r="V407" s="679"/>
      <c r="W407" s="679"/>
      <c r="X407" s="680">
        <f t="shared" si="238"/>
        <v>0</v>
      </c>
      <c r="Y407" s="679"/>
      <c r="Z407" s="679"/>
      <c r="AA407" s="679"/>
      <c r="AB407" s="680">
        <f t="shared" si="239"/>
        <v>0</v>
      </c>
      <c r="AC407" s="679"/>
      <c r="AD407" s="679"/>
      <c r="AE407" s="679"/>
      <c r="AF407" s="680">
        <f t="shared" si="240"/>
        <v>0</v>
      </c>
      <c r="AG407" s="679"/>
      <c r="AH407" s="679"/>
      <c r="AI407" s="679"/>
      <c r="AJ407" s="680">
        <f t="shared" si="241"/>
        <v>0</v>
      </c>
      <c r="AK407" s="679"/>
      <c r="AL407" s="679"/>
      <c r="AM407" s="679"/>
      <c r="AN407" s="680">
        <f t="shared" si="242"/>
        <v>0</v>
      </c>
      <c r="AO407" s="680">
        <f t="shared" si="243"/>
        <v>0</v>
      </c>
      <c r="AP407" s="679"/>
      <c r="AQ407" s="679"/>
      <c r="AR407" s="679"/>
      <c r="AS407" s="680">
        <f t="shared" si="244"/>
        <v>0</v>
      </c>
      <c r="AT407" s="679"/>
      <c r="AU407" s="679"/>
      <c r="AV407" s="679"/>
      <c r="AW407" s="680">
        <f t="shared" si="245"/>
        <v>0</v>
      </c>
      <c r="AX407" s="679"/>
      <c r="AY407" s="679"/>
      <c r="AZ407" s="679"/>
      <c r="BA407" s="680">
        <f t="shared" si="246"/>
        <v>0</v>
      </c>
      <c r="BB407" s="679"/>
      <c r="BC407" s="679"/>
      <c r="BD407" s="679"/>
      <c r="BE407" s="680">
        <f t="shared" si="247"/>
        <v>0</v>
      </c>
      <c r="BF407" s="680">
        <f t="shared" si="248"/>
        <v>0</v>
      </c>
      <c r="BG407" s="680">
        <f t="shared" si="249"/>
        <v>0</v>
      </c>
      <c r="BH407" s="680">
        <f t="shared" si="250"/>
        <v>0</v>
      </c>
      <c r="BI407" s="680">
        <f t="shared" si="251"/>
        <v>0</v>
      </c>
      <c r="BJ407" s="681"/>
    </row>
    <row r="408" spans="2:62">
      <c r="B408" s="675"/>
      <c r="C408" s="676" t="s">
        <v>319</v>
      </c>
      <c r="D408" s="677" t="s">
        <v>965</v>
      </c>
      <c r="E408" s="678">
        <f t="shared" ref="E408" si="263">T408</f>
        <v>0</v>
      </c>
      <c r="F408" s="679"/>
      <c r="G408" s="680">
        <f t="shared" si="236"/>
        <v>0</v>
      </c>
      <c r="H408" s="679"/>
      <c r="I408" s="679"/>
      <c r="J408" s="679"/>
      <c r="K408" s="679"/>
      <c r="L408" s="679"/>
      <c r="M408" s="679"/>
      <c r="N408" s="679"/>
      <c r="O408" s="679"/>
      <c r="P408" s="679"/>
      <c r="Q408" s="679"/>
      <c r="R408" s="679"/>
      <c r="S408" s="679"/>
      <c r="T408" s="673">
        <f t="shared" si="237"/>
        <v>0</v>
      </c>
      <c r="U408" s="679"/>
      <c r="V408" s="679"/>
      <c r="W408" s="679"/>
      <c r="X408" s="680">
        <f t="shared" si="238"/>
        <v>0</v>
      </c>
      <c r="Y408" s="679"/>
      <c r="Z408" s="679"/>
      <c r="AA408" s="679"/>
      <c r="AB408" s="680">
        <f t="shared" si="239"/>
        <v>0</v>
      </c>
      <c r="AC408" s="679"/>
      <c r="AD408" s="679"/>
      <c r="AE408" s="679"/>
      <c r="AF408" s="680">
        <f t="shared" si="240"/>
        <v>0</v>
      </c>
      <c r="AG408" s="679"/>
      <c r="AH408" s="679"/>
      <c r="AI408" s="679"/>
      <c r="AJ408" s="680">
        <f t="shared" si="241"/>
        <v>0</v>
      </c>
      <c r="AK408" s="679"/>
      <c r="AL408" s="679"/>
      <c r="AM408" s="679"/>
      <c r="AN408" s="680">
        <f t="shared" si="242"/>
        <v>0</v>
      </c>
      <c r="AO408" s="680">
        <f t="shared" si="243"/>
        <v>0</v>
      </c>
      <c r="AP408" s="679"/>
      <c r="AQ408" s="679"/>
      <c r="AR408" s="679"/>
      <c r="AS408" s="680">
        <f t="shared" si="244"/>
        <v>0</v>
      </c>
      <c r="AT408" s="679"/>
      <c r="AU408" s="679"/>
      <c r="AV408" s="679"/>
      <c r="AW408" s="680">
        <f t="shared" si="245"/>
        <v>0</v>
      </c>
      <c r="AX408" s="679"/>
      <c r="AY408" s="679"/>
      <c r="AZ408" s="679"/>
      <c r="BA408" s="680">
        <f t="shared" si="246"/>
        <v>0</v>
      </c>
      <c r="BB408" s="679"/>
      <c r="BC408" s="679"/>
      <c r="BD408" s="679"/>
      <c r="BE408" s="680">
        <f t="shared" si="247"/>
        <v>0</v>
      </c>
      <c r="BF408" s="680">
        <f t="shared" si="248"/>
        <v>0</v>
      </c>
      <c r="BG408" s="680">
        <f t="shared" si="249"/>
        <v>0</v>
      </c>
      <c r="BH408" s="680">
        <f t="shared" si="250"/>
        <v>0</v>
      </c>
      <c r="BI408" s="680">
        <f t="shared" si="251"/>
        <v>0</v>
      </c>
      <c r="BJ408" s="681"/>
    </row>
    <row r="409" spans="2:62">
      <c r="B409" s="685" t="s">
        <v>966</v>
      </c>
      <c r="C409" s="676"/>
      <c r="D409" s="677"/>
      <c r="E409" s="678"/>
      <c r="F409" s="679"/>
      <c r="G409" s="680">
        <f t="shared" si="236"/>
        <v>0</v>
      </c>
      <c r="H409" s="679"/>
      <c r="I409" s="679"/>
      <c r="J409" s="679"/>
      <c r="K409" s="679"/>
      <c r="L409" s="679"/>
      <c r="M409" s="679"/>
      <c r="N409" s="679"/>
      <c r="O409" s="679"/>
      <c r="P409" s="679"/>
      <c r="Q409" s="679"/>
      <c r="R409" s="679"/>
      <c r="S409" s="679"/>
      <c r="T409" s="673">
        <f t="shared" si="237"/>
        <v>0</v>
      </c>
      <c r="U409" s="679"/>
      <c r="V409" s="679"/>
      <c r="W409" s="679"/>
      <c r="X409" s="680">
        <f t="shared" si="238"/>
        <v>0</v>
      </c>
      <c r="Y409" s="679"/>
      <c r="Z409" s="679"/>
      <c r="AA409" s="679"/>
      <c r="AB409" s="680">
        <f t="shared" si="239"/>
        <v>0</v>
      </c>
      <c r="AC409" s="679"/>
      <c r="AD409" s="679"/>
      <c r="AE409" s="679"/>
      <c r="AF409" s="680">
        <f t="shared" si="240"/>
        <v>0</v>
      </c>
      <c r="AG409" s="679"/>
      <c r="AH409" s="679"/>
      <c r="AI409" s="679"/>
      <c r="AJ409" s="680">
        <f t="shared" si="241"/>
        <v>0</v>
      </c>
      <c r="AK409" s="679"/>
      <c r="AL409" s="679"/>
      <c r="AM409" s="679"/>
      <c r="AN409" s="680">
        <f t="shared" si="242"/>
        <v>0</v>
      </c>
      <c r="AO409" s="680">
        <f t="shared" si="243"/>
        <v>0</v>
      </c>
      <c r="AP409" s="679"/>
      <c r="AQ409" s="679"/>
      <c r="AR409" s="679"/>
      <c r="AS409" s="680">
        <f t="shared" si="244"/>
        <v>0</v>
      </c>
      <c r="AT409" s="679"/>
      <c r="AU409" s="679"/>
      <c r="AV409" s="679"/>
      <c r="AW409" s="680">
        <f t="shared" si="245"/>
        <v>0</v>
      </c>
      <c r="AX409" s="679"/>
      <c r="AY409" s="679"/>
      <c r="AZ409" s="679"/>
      <c r="BA409" s="680">
        <f t="shared" si="246"/>
        <v>0</v>
      </c>
      <c r="BB409" s="679"/>
      <c r="BC409" s="679"/>
      <c r="BD409" s="679"/>
      <c r="BE409" s="680">
        <f t="shared" si="247"/>
        <v>0</v>
      </c>
      <c r="BF409" s="680">
        <f t="shared" si="248"/>
        <v>0</v>
      </c>
      <c r="BG409" s="680">
        <f t="shared" si="249"/>
        <v>0</v>
      </c>
      <c r="BH409" s="680">
        <f t="shared" si="250"/>
        <v>0</v>
      </c>
      <c r="BI409" s="680">
        <f t="shared" si="251"/>
        <v>0</v>
      </c>
      <c r="BJ409" s="681"/>
    </row>
    <row r="410" spans="2:62">
      <c r="B410" s="675"/>
      <c r="C410" s="676" t="s">
        <v>967</v>
      </c>
      <c r="D410" s="677" t="s">
        <v>968</v>
      </c>
      <c r="E410" s="678">
        <f t="shared" ref="E410:E420" si="264">T410</f>
        <v>0</v>
      </c>
      <c r="F410" s="679"/>
      <c r="G410" s="680">
        <f t="shared" si="236"/>
        <v>0</v>
      </c>
      <c r="H410" s="679"/>
      <c r="I410" s="679"/>
      <c r="J410" s="679"/>
      <c r="K410" s="679"/>
      <c r="L410" s="679"/>
      <c r="M410" s="679"/>
      <c r="N410" s="679"/>
      <c r="O410" s="679"/>
      <c r="P410" s="679"/>
      <c r="Q410" s="679"/>
      <c r="R410" s="679"/>
      <c r="S410" s="679"/>
      <c r="T410" s="673">
        <f t="shared" si="237"/>
        <v>0</v>
      </c>
      <c r="U410" s="679"/>
      <c r="V410" s="679"/>
      <c r="W410" s="679"/>
      <c r="X410" s="680">
        <f t="shared" si="238"/>
        <v>0</v>
      </c>
      <c r="Y410" s="679"/>
      <c r="Z410" s="679"/>
      <c r="AA410" s="679"/>
      <c r="AB410" s="680">
        <f t="shared" si="239"/>
        <v>0</v>
      </c>
      <c r="AC410" s="679"/>
      <c r="AD410" s="679"/>
      <c r="AE410" s="679"/>
      <c r="AF410" s="680">
        <f t="shared" si="240"/>
        <v>0</v>
      </c>
      <c r="AG410" s="679"/>
      <c r="AH410" s="679"/>
      <c r="AI410" s="679"/>
      <c r="AJ410" s="680">
        <f t="shared" si="241"/>
        <v>0</v>
      </c>
      <c r="AK410" s="679"/>
      <c r="AL410" s="679"/>
      <c r="AM410" s="679"/>
      <c r="AN410" s="680">
        <f t="shared" si="242"/>
        <v>0</v>
      </c>
      <c r="AO410" s="680">
        <f t="shared" si="243"/>
        <v>0</v>
      </c>
      <c r="AP410" s="679"/>
      <c r="AQ410" s="679"/>
      <c r="AR410" s="679"/>
      <c r="AS410" s="680">
        <f t="shared" si="244"/>
        <v>0</v>
      </c>
      <c r="AT410" s="679"/>
      <c r="AU410" s="679"/>
      <c r="AV410" s="679"/>
      <c r="AW410" s="680">
        <f t="shared" si="245"/>
        <v>0</v>
      </c>
      <c r="AX410" s="679"/>
      <c r="AY410" s="679"/>
      <c r="AZ410" s="679"/>
      <c r="BA410" s="680">
        <f t="shared" si="246"/>
        <v>0</v>
      </c>
      <c r="BB410" s="679"/>
      <c r="BC410" s="679"/>
      <c r="BD410" s="679"/>
      <c r="BE410" s="680">
        <f t="shared" si="247"/>
        <v>0</v>
      </c>
      <c r="BF410" s="680">
        <f t="shared" si="248"/>
        <v>0</v>
      </c>
      <c r="BG410" s="680">
        <f t="shared" si="249"/>
        <v>0</v>
      </c>
      <c r="BH410" s="680">
        <f t="shared" si="250"/>
        <v>0</v>
      </c>
      <c r="BI410" s="680">
        <f t="shared" si="251"/>
        <v>0</v>
      </c>
      <c r="BJ410" s="681"/>
    </row>
    <row r="411" spans="2:62">
      <c r="B411" s="675"/>
      <c r="C411" s="676" t="s">
        <v>969</v>
      </c>
      <c r="D411" s="677" t="s">
        <v>970</v>
      </c>
      <c r="E411" s="678">
        <f t="shared" si="264"/>
        <v>0</v>
      </c>
      <c r="F411" s="679"/>
      <c r="G411" s="680">
        <f t="shared" si="236"/>
        <v>0</v>
      </c>
      <c r="H411" s="679"/>
      <c r="I411" s="679"/>
      <c r="J411" s="679"/>
      <c r="K411" s="679"/>
      <c r="L411" s="679"/>
      <c r="M411" s="679"/>
      <c r="N411" s="679"/>
      <c r="O411" s="679"/>
      <c r="P411" s="679"/>
      <c r="Q411" s="679"/>
      <c r="R411" s="679"/>
      <c r="S411" s="679"/>
      <c r="T411" s="673">
        <f t="shared" si="237"/>
        <v>0</v>
      </c>
      <c r="U411" s="679"/>
      <c r="V411" s="679"/>
      <c r="W411" s="679"/>
      <c r="X411" s="680">
        <f t="shared" si="238"/>
        <v>0</v>
      </c>
      <c r="Y411" s="679"/>
      <c r="Z411" s="679"/>
      <c r="AA411" s="679"/>
      <c r="AB411" s="680">
        <f t="shared" si="239"/>
        <v>0</v>
      </c>
      <c r="AC411" s="679"/>
      <c r="AD411" s="679"/>
      <c r="AE411" s="679"/>
      <c r="AF411" s="680">
        <f t="shared" si="240"/>
        <v>0</v>
      </c>
      <c r="AG411" s="679"/>
      <c r="AH411" s="679"/>
      <c r="AI411" s="679"/>
      <c r="AJ411" s="680">
        <f t="shared" si="241"/>
        <v>0</v>
      </c>
      <c r="AK411" s="679"/>
      <c r="AL411" s="679"/>
      <c r="AM411" s="679"/>
      <c r="AN411" s="680">
        <f t="shared" si="242"/>
        <v>0</v>
      </c>
      <c r="AO411" s="680">
        <f t="shared" si="243"/>
        <v>0</v>
      </c>
      <c r="AP411" s="679"/>
      <c r="AQ411" s="679"/>
      <c r="AR411" s="679"/>
      <c r="AS411" s="680">
        <f t="shared" si="244"/>
        <v>0</v>
      </c>
      <c r="AT411" s="679"/>
      <c r="AU411" s="679"/>
      <c r="AV411" s="679"/>
      <c r="AW411" s="680">
        <f t="shared" si="245"/>
        <v>0</v>
      </c>
      <c r="AX411" s="679"/>
      <c r="AY411" s="679"/>
      <c r="AZ411" s="679"/>
      <c r="BA411" s="680">
        <f t="shared" si="246"/>
        <v>0</v>
      </c>
      <c r="BB411" s="679"/>
      <c r="BC411" s="679"/>
      <c r="BD411" s="679"/>
      <c r="BE411" s="680">
        <f t="shared" si="247"/>
        <v>0</v>
      </c>
      <c r="BF411" s="680">
        <f t="shared" si="248"/>
        <v>0</v>
      </c>
      <c r="BG411" s="680">
        <f t="shared" si="249"/>
        <v>0</v>
      </c>
      <c r="BH411" s="680">
        <f t="shared" si="250"/>
        <v>0</v>
      </c>
      <c r="BI411" s="680">
        <f t="shared" si="251"/>
        <v>0</v>
      </c>
      <c r="BJ411" s="681"/>
    </row>
    <row r="412" spans="2:62">
      <c r="B412" s="675"/>
      <c r="C412" s="676" t="s">
        <v>971</v>
      </c>
      <c r="D412" s="677" t="s">
        <v>972</v>
      </c>
      <c r="E412" s="678">
        <f t="shared" si="264"/>
        <v>0</v>
      </c>
      <c r="F412" s="679"/>
      <c r="G412" s="680">
        <f t="shared" si="236"/>
        <v>0</v>
      </c>
      <c r="H412" s="679"/>
      <c r="I412" s="679"/>
      <c r="J412" s="679"/>
      <c r="K412" s="679"/>
      <c r="L412" s="679"/>
      <c r="M412" s="679"/>
      <c r="N412" s="679"/>
      <c r="O412" s="679"/>
      <c r="P412" s="679"/>
      <c r="Q412" s="679"/>
      <c r="R412" s="679"/>
      <c r="S412" s="679"/>
      <c r="T412" s="673">
        <f t="shared" si="237"/>
        <v>0</v>
      </c>
      <c r="U412" s="679"/>
      <c r="V412" s="679"/>
      <c r="W412" s="679"/>
      <c r="X412" s="680">
        <f t="shared" si="238"/>
        <v>0</v>
      </c>
      <c r="Y412" s="679"/>
      <c r="Z412" s="679"/>
      <c r="AA412" s="679"/>
      <c r="AB412" s="680">
        <f t="shared" si="239"/>
        <v>0</v>
      </c>
      <c r="AC412" s="679"/>
      <c r="AD412" s="679"/>
      <c r="AE412" s="679"/>
      <c r="AF412" s="680">
        <f t="shared" si="240"/>
        <v>0</v>
      </c>
      <c r="AG412" s="679"/>
      <c r="AH412" s="679"/>
      <c r="AI412" s="679"/>
      <c r="AJ412" s="680">
        <f t="shared" si="241"/>
        <v>0</v>
      </c>
      <c r="AK412" s="679"/>
      <c r="AL412" s="679"/>
      <c r="AM412" s="679"/>
      <c r="AN412" s="680">
        <f t="shared" si="242"/>
        <v>0</v>
      </c>
      <c r="AO412" s="680">
        <f t="shared" si="243"/>
        <v>0</v>
      </c>
      <c r="AP412" s="679"/>
      <c r="AQ412" s="679"/>
      <c r="AR412" s="679"/>
      <c r="AS412" s="680">
        <f t="shared" si="244"/>
        <v>0</v>
      </c>
      <c r="AT412" s="679"/>
      <c r="AU412" s="679"/>
      <c r="AV412" s="679"/>
      <c r="AW412" s="680">
        <f t="shared" si="245"/>
        <v>0</v>
      </c>
      <c r="AX412" s="679"/>
      <c r="AY412" s="679"/>
      <c r="AZ412" s="679"/>
      <c r="BA412" s="680">
        <f t="shared" si="246"/>
        <v>0</v>
      </c>
      <c r="BB412" s="679"/>
      <c r="BC412" s="679"/>
      <c r="BD412" s="679"/>
      <c r="BE412" s="680">
        <f t="shared" si="247"/>
        <v>0</v>
      </c>
      <c r="BF412" s="680">
        <f t="shared" si="248"/>
        <v>0</v>
      </c>
      <c r="BG412" s="680">
        <f t="shared" si="249"/>
        <v>0</v>
      </c>
      <c r="BH412" s="680">
        <f t="shared" si="250"/>
        <v>0</v>
      </c>
      <c r="BI412" s="680">
        <f t="shared" si="251"/>
        <v>0</v>
      </c>
      <c r="BJ412" s="681"/>
    </row>
    <row r="413" spans="2:62">
      <c r="B413" s="675"/>
      <c r="C413" s="676" t="s">
        <v>973</v>
      </c>
      <c r="D413" s="677" t="s">
        <v>974</v>
      </c>
      <c r="E413" s="678">
        <f t="shared" si="264"/>
        <v>0</v>
      </c>
      <c r="F413" s="679"/>
      <c r="G413" s="680">
        <f t="shared" si="236"/>
        <v>0</v>
      </c>
      <c r="H413" s="679"/>
      <c r="I413" s="679"/>
      <c r="J413" s="679"/>
      <c r="K413" s="679"/>
      <c r="L413" s="679"/>
      <c r="M413" s="679"/>
      <c r="N413" s="679"/>
      <c r="O413" s="679"/>
      <c r="P413" s="679"/>
      <c r="Q413" s="679"/>
      <c r="R413" s="679"/>
      <c r="S413" s="679"/>
      <c r="T413" s="673">
        <f t="shared" si="237"/>
        <v>0</v>
      </c>
      <c r="U413" s="679"/>
      <c r="V413" s="679"/>
      <c r="W413" s="679"/>
      <c r="X413" s="680">
        <f t="shared" si="238"/>
        <v>0</v>
      </c>
      <c r="Y413" s="679"/>
      <c r="Z413" s="679"/>
      <c r="AA413" s="679"/>
      <c r="AB413" s="680">
        <f t="shared" si="239"/>
        <v>0</v>
      </c>
      <c r="AC413" s="679"/>
      <c r="AD413" s="679"/>
      <c r="AE413" s="679"/>
      <c r="AF413" s="680">
        <f t="shared" si="240"/>
        <v>0</v>
      </c>
      <c r="AG413" s="679"/>
      <c r="AH413" s="679"/>
      <c r="AI413" s="679"/>
      <c r="AJ413" s="680">
        <f t="shared" si="241"/>
        <v>0</v>
      </c>
      <c r="AK413" s="679"/>
      <c r="AL413" s="679"/>
      <c r="AM413" s="679"/>
      <c r="AN413" s="680">
        <f t="shared" si="242"/>
        <v>0</v>
      </c>
      <c r="AO413" s="680">
        <f t="shared" si="243"/>
        <v>0</v>
      </c>
      <c r="AP413" s="679"/>
      <c r="AQ413" s="679"/>
      <c r="AR413" s="679"/>
      <c r="AS413" s="680">
        <f t="shared" si="244"/>
        <v>0</v>
      </c>
      <c r="AT413" s="679"/>
      <c r="AU413" s="679"/>
      <c r="AV413" s="679"/>
      <c r="AW413" s="680">
        <f t="shared" si="245"/>
        <v>0</v>
      </c>
      <c r="AX413" s="679"/>
      <c r="AY413" s="679"/>
      <c r="AZ413" s="679"/>
      <c r="BA413" s="680">
        <f t="shared" si="246"/>
        <v>0</v>
      </c>
      <c r="BB413" s="679"/>
      <c r="BC413" s="679"/>
      <c r="BD413" s="679"/>
      <c r="BE413" s="680">
        <f t="shared" si="247"/>
        <v>0</v>
      </c>
      <c r="BF413" s="680">
        <f t="shared" si="248"/>
        <v>0</v>
      </c>
      <c r="BG413" s="680">
        <f t="shared" si="249"/>
        <v>0</v>
      </c>
      <c r="BH413" s="680">
        <f t="shared" si="250"/>
        <v>0</v>
      </c>
      <c r="BI413" s="680">
        <f t="shared" si="251"/>
        <v>0</v>
      </c>
      <c r="BJ413" s="681"/>
    </row>
    <row r="414" spans="2:62">
      <c r="B414" s="675"/>
      <c r="C414" s="676" t="s">
        <v>975</v>
      </c>
      <c r="D414" s="677" t="s">
        <v>976</v>
      </c>
      <c r="E414" s="678">
        <f t="shared" si="264"/>
        <v>0</v>
      </c>
      <c r="F414" s="679"/>
      <c r="G414" s="680">
        <f t="shared" si="236"/>
        <v>0</v>
      </c>
      <c r="H414" s="679"/>
      <c r="I414" s="679"/>
      <c r="J414" s="679"/>
      <c r="K414" s="679"/>
      <c r="L414" s="679"/>
      <c r="M414" s="679"/>
      <c r="N414" s="679"/>
      <c r="O414" s="679"/>
      <c r="P414" s="679"/>
      <c r="Q414" s="679"/>
      <c r="R414" s="679"/>
      <c r="S414" s="679"/>
      <c r="T414" s="673">
        <f t="shared" si="237"/>
        <v>0</v>
      </c>
      <c r="U414" s="679"/>
      <c r="V414" s="679"/>
      <c r="W414" s="679"/>
      <c r="X414" s="680">
        <f t="shared" si="238"/>
        <v>0</v>
      </c>
      <c r="Y414" s="679"/>
      <c r="Z414" s="679"/>
      <c r="AA414" s="679"/>
      <c r="AB414" s="680">
        <f t="shared" si="239"/>
        <v>0</v>
      </c>
      <c r="AC414" s="679"/>
      <c r="AD414" s="679"/>
      <c r="AE414" s="679"/>
      <c r="AF414" s="680">
        <f t="shared" si="240"/>
        <v>0</v>
      </c>
      <c r="AG414" s="679"/>
      <c r="AH414" s="679"/>
      <c r="AI414" s="679"/>
      <c r="AJ414" s="680">
        <f t="shared" si="241"/>
        <v>0</v>
      </c>
      <c r="AK414" s="679"/>
      <c r="AL414" s="679"/>
      <c r="AM414" s="679"/>
      <c r="AN414" s="680">
        <f t="shared" si="242"/>
        <v>0</v>
      </c>
      <c r="AO414" s="680">
        <f t="shared" si="243"/>
        <v>0</v>
      </c>
      <c r="AP414" s="679"/>
      <c r="AQ414" s="679"/>
      <c r="AR414" s="679"/>
      <c r="AS414" s="680">
        <f t="shared" si="244"/>
        <v>0</v>
      </c>
      <c r="AT414" s="679"/>
      <c r="AU414" s="679"/>
      <c r="AV414" s="679"/>
      <c r="AW414" s="680">
        <f t="shared" si="245"/>
        <v>0</v>
      </c>
      <c r="AX414" s="679"/>
      <c r="AY414" s="679"/>
      <c r="AZ414" s="679"/>
      <c r="BA414" s="680">
        <f t="shared" si="246"/>
        <v>0</v>
      </c>
      <c r="BB414" s="679"/>
      <c r="BC414" s="679"/>
      <c r="BD414" s="679"/>
      <c r="BE414" s="680">
        <f t="shared" si="247"/>
        <v>0</v>
      </c>
      <c r="BF414" s="680">
        <f t="shared" si="248"/>
        <v>0</v>
      </c>
      <c r="BG414" s="680">
        <f t="shared" si="249"/>
        <v>0</v>
      </c>
      <c r="BH414" s="680">
        <f t="shared" si="250"/>
        <v>0</v>
      </c>
      <c r="BI414" s="680">
        <f t="shared" si="251"/>
        <v>0</v>
      </c>
      <c r="BJ414" s="681"/>
    </row>
    <row r="415" spans="2:62">
      <c r="B415" s="675"/>
      <c r="C415" s="676" t="s">
        <v>977</v>
      </c>
      <c r="D415" s="677" t="s">
        <v>978</v>
      </c>
      <c r="E415" s="678">
        <f t="shared" si="264"/>
        <v>0</v>
      </c>
      <c r="F415" s="679"/>
      <c r="G415" s="680">
        <f t="shared" si="236"/>
        <v>0</v>
      </c>
      <c r="H415" s="679"/>
      <c r="I415" s="679"/>
      <c r="J415" s="679"/>
      <c r="K415" s="679"/>
      <c r="L415" s="679"/>
      <c r="M415" s="679"/>
      <c r="N415" s="679"/>
      <c r="O415" s="679"/>
      <c r="P415" s="679"/>
      <c r="Q415" s="679"/>
      <c r="R415" s="679"/>
      <c r="S415" s="679"/>
      <c r="T415" s="673">
        <f t="shared" si="237"/>
        <v>0</v>
      </c>
      <c r="U415" s="679"/>
      <c r="V415" s="679"/>
      <c r="W415" s="679"/>
      <c r="X415" s="680">
        <f t="shared" si="238"/>
        <v>0</v>
      </c>
      <c r="Y415" s="679"/>
      <c r="Z415" s="679"/>
      <c r="AA415" s="679"/>
      <c r="AB415" s="680">
        <f t="shared" si="239"/>
        <v>0</v>
      </c>
      <c r="AC415" s="679"/>
      <c r="AD415" s="679"/>
      <c r="AE415" s="679"/>
      <c r="AF415" s="680">
        <f t="shared" si="240"/>
        <v>0</v>
      </c>
      <c r="AG415" s="679"/>
      <c r="AH415" s="679"/>
      <c r="AI415" s="679"/>
      <c r="AJ415" s="680">
        <f t="shared" si="241"/>
        <v>0</v>
      </c>
      <c r="AK415" s="679"/>
      <c r="AL415" s="679"/>
      <c r="AM415" s="679"/>
      <c r="AN415" s="680">
        <f t="shared" si="242"/>
        <v>0</v>
      </c>
      <c r="AO415" s="680">
        <f t="shared" si="243"/>
        <v>0</v>
      </c>
      <c r="AP415" s="679"/>
      <c r="AQ415" s="679"/>
      <c r="AR415" s="679"/>
      <c r="AS415" s="680">
        <f t="shared" si="244"/>
        <v>0</v>
      </c>
      <c r="AT415" s="679"/>
      <c r="AU415" s="679"/>
      <c r="AV415" s="679"/>
      <c r="AW415" s="680">
        <f t="shared" si="245"/>
        <v>0</v>
      </c>
      <c r="AX415" s="679"/>
      <c r="AY415" s="679"/>
      <c r="AZ415" s="679"/>
      <c r="BA415" s="680">
        <f t="shared" si="246"/>
        <v>0</v>
      </c>
      <c r="BB415" s="679"/>
      <c r="BC415" s="679"/>
      <c r="BD415" s="679"/>
      <c r="BE415" s="680">
        <f t="shared" si="247"/>
        <v>0</v>
      </c>
      <c r="BF415" s="680">
        <f t="shared" si="248"/>
        <v>0</v>
      </c>
      <c r="BG415" s="680">
        <f t="shared" si="249"/>
        <v>0</v>
      </c>
      <c r="BH415" s="680">
        <f t="shared" si="250"/>
        <v>0</v>
      </c>
      <c r="BI415" s="680">
        <f t="shared" si="251"/>
        <v>0</v>
      </c>
      <c r="BJ415" s="681"/>
    </row>
    <row r="416" spans="2:62">
      <c r="B416" s="675"/>
      <c r="C416" s="676" t="s">
        <v>979</v>
      </c>
      <c r="D416" s="677" t="s">
        <v>980</v>
      </c>
      <c r="E416" s="678">
        <f t="shared" si="264"/>
        <v>0</v>
      </c>
      <c r="F416" s="679"/>
      <c r="G416" s="680">
        <f t="shared" si="236"/>
        <v>0</v>
      </c>
      <c r="H416" s="679"/>
      <c r="I416" s="679"/>
      <c r="J416" s="679"/>
      <c r="K416" s="679"/>
      <c r="L416" s="679"/>
      <c r="M416" s="679"/>
      <c r="N416" s="679"/>
      <c r="O416" s="679"/>
      <c r="P416" s="679"/>
      <c r="Q416" s="679"/>
      <c r="R416" s="679"/>
      <c r="S416" s="679"/>
      <c r="T416" s="673">
        <f t="shared" si="237"/>
        <v>0</v>
      </c>
      <c r="U416" s="679"/>
      <c r="V416" s="679"/>
      <c r="W416" s="679"/>
      <c r="X416" s="680">
        <f t="shared" si="238"/>
        <v>0</v>
      </c>
      <c r="Y416" s="679"/>
      <c r="Z416" s="679"/>
      <c r="AA416" s="679"/>
      <c r="AB416" s="680">
        <f t="shared" si="239"/>
        <v>0</v>
      </c>
      <c r="AC416" s="679"/>
      <c r="AD416" s="679"/>
      <c r="AE416" s="679"/>
      <c r="AF416" s="680">
        <f t="shared" si="240"/>
        <v>0</v>
      </c>
      <c r="AG416" s="679"/>
      <c r="AH416" s="679"/>
      <c r="AI416" s="679"/>
      <c r="AJ416" s="680">
        <f t="shared" si="241"/>
        <v>0</v>
      </c>
      <c r="AK416" s="679"/>
      <c r="AL416" s="679"/>
      <c r="AM416" s="679"/>
      <c r="AN416" s="680">
        <f t="shared" si="242"/>
        <v>0</v>
      </c>
      <c r="AO416" s="680">
        <f t="shared" si="243"/>
        <v>0</v>
      </c>
      <c r="AP416" s="679"/>
      <c r="AQ416" s="679"/>
      <c r="AR416" s="679"/>
      <c r="AS416" s="680">
        <f t="shared" si="244"/>
        <v>0</v>
      </c>
      <c r="AT416" s="679"/>
      <c r="AU416" s="679"/>
      <c r="AV416" s="679"/>
      <c r="AW416" s="680">
        <f t="shared" si="245"/>
        <v>0</v>
      </c>
      <c r="AX416" s="679"/>
      <c r="AY416" s="679"/>
      <c r="AZ416" s="679"/>
      <c r="BA416" s="680">
        <f t="shared" si="246"/>
        <v>0</v>
      </c>
      <c r="BB416" s="679"/>
      <c r="BC416" s="679"/>
      <c r="BD416" s="679"/>
      <c r="BE416" s="680">
        <f t="shared" si="247"/>
        <v>0</v>
      </c>
      <c r="BF416" s="680">
        <f t="shared" si="248"/>
        <v>0</v>
      </c>
      <c r="BG416" s="680">
        <f t="shared" si="249"/>
        <v>0</v>
      </c>
      <c r="BH416" s="680">
        <f t="shared" si="250"/>
        <v>0</v>
      </c>
      <c r="BI416" s="680">
        <f t="shared" si="251"/>
        <v>0</v>
      </c>
      <c r="BJ416" s="681"/>
    </row>
    <row r="417" spans="2:62">
      <c r="B417" s="675"/>
      <c r="C417" s="676" t="s">
        <v>981</v>
      </c>
      <c r="D417" s="677" t="s">
        <v>982</v>
      </c>
      <c r="E417" s="678">
        <f t="shared" si="264"/>
        <v>0</v>
      </c>
      <c r="F417" s="679"/>
      <c r="G417" s="680">
        <f t="shared" si="236"/>
        <v>0</v>
      </c>
      <c r="H417" s="679"/>
      <c r="I417" s="679"/>
      <c r="J417" s="679"/>
      <c r="K417" s="679"/>
      <c r="L417" s="679"/>
      <c r="M417" s="679"/>
      <c r="N417" s="679"/>
      <c r="O417" s="679"/>
      <c r="P417" s="679"/>
      <c r="Q417" s="679"/>
      <c r="R417" s="679"/>
      <c r="S417" s="679"/>
      <c r="T417" s="673">
        <f t="shared" si="237"/>
        <v>0</v>
      </c>
      <c r="U417" s="679"/>
      <c r="V417" s="679"/>
      <c r="W417" s="679"/>
      <c r="X417" s="680">
        <f t="shared" si="238"/>
        <v>0</v>
      </c>
      <c r="Y417" s="679"/>
      <c r="Z417" s="679"/>
      <c r="AA417" s="679"/>
      <c r="AB417" s="680">
        <f t="shared" si="239"/>
        <v>0</v>
      </c>
      <c r="AC417" s="679"/>
      <c r="AD417" s="679"/>
      <c r="AE417" s="679"/>
      <c r="AF417" s="680">
        <f t="shared" si="240"/>
        <v>0</v>
      </c>
      <c r="AG417" s="679"/>
      <c r="AH417" s="679"/>
      <c r="AI417" s="679"/>
      <c r="AJ417" s="680">
        <f t="shared" si="241"/>
        <v>0</v>
      </c>
      <c r="AK417" s="679"/>
      <c r="AL417" s="679"/>
      <c r="AM417" s="679"/>
      <c r="AN417" s="680">
        <f t="shared" si="242"/>
        <v>0</v>
      </c>
      <c r="AO417" s="680">
        <f t="shared" si="243"/>
        <v>0</v>
      </c>
      <c r="AP417" s="679"/>
      <c r="AQ417" s="679"/>
      <c r="AR417" s="679"/>
      <c r="AS417" s="680">
        <f t="shared" si="244"/>
        <v>0</v>
      </c>
      <c r="AT417" s="679"/>
      <c r="AU417" s="679"/>
      <c r="AV417" s="679"/>
      <c r="AW417" s="680">
        <f t="shared" si="245"/>
        <v>0</v>
      </c>
      <c r="AX417" s="679"/>
      <c r="AY417" s="679"/>
      <c r="AZ417" s="679"/>
      <c r="BA417" s="680">
        <f t="shared" si="246"/>
        <v>0</v>
      </c>
      <c r="BB417" s="679"/>
      <c r="BC417" s="679"/>
      <c r="BD417" s="679"/>
      <c r="BE417" s="680">
        <f t="shared" si="247"/>
        <v>0</v>
      </c>
      <c r="BF417" s="680">
        <f t="shared" si="248"/>
        <v>0</v>
      </c>
      <c r="BG417" s="680">
        <f t="shared" si="249"/>
        <v>0</v>
      </c>
      <c r="BH417" s="680">
        <f t="shared" si="250"/>
        <v>0</v>
      </c>
      <c r="BI417" s="680">
        <f t="shared" si="251"/>
        <v>0</v>
      </c>
      <c r="BJ417" s="681"/>
    </row>
    <row r="418" spans="2:62">
      <c r="B418" s="675"/>
      <c r="C418" s="676" t="s">
        <v>983</v>
      </c>
      <c r="D418" s="677" t="s">
        <v>984</v>
      </c>
      <c r="E418" s="678">
        <f t="shared" si="264"/>
        <v>0</v>
      </c>
      <c r="F418" s="679"/>
      <c r="G418" s="680">
        <f t="shared" si="236"/>
        <v>0</v>
      </c>
      <c r="H418" s="679"/>
      <c r="I418" s="679"/>
      <c r="J418" s="679"/>
      <c r="K418" s="679"/>
      <c r="L418" s="679"/>
      <c r="M418" s="679"/>
      <c r="N418" s="679"/>
      <c r="O418" s="679"/>
      <c r="P418" s="679"/>
      <c r="Q418" s="679"/>
      <c r="R418" s="679"/>
      <c r="S418" s="679"/>
      <c r="T418" s="673">
        <f t="shared" si="237"/>
        <v>0</v>
      </c>
      <c r="U418" s="679"/>
      <c r="V418" s="679"/>
      <c r="W418" s="679"/>
      <c r="X418" s="680">
        <f t="shared" si="238"/>
        <v>0</v>
      </c>
      <c r="Y418" s="679"/>
      <c r="Z418" s="679"/>
      <c r="AA418" s="679"/>
      <c r="AB418" s="680">
        <f t="shared" si="239"/>
        <v>0</v>
      </c>
      <c r="AC418" s="679"/>
      <c r="AD418" s="679"/>
      <c r="AE418" s="679"/>
      <c r="AF418" s="680">
        <f t="shared" si="240"/>
        <v>0</v>
      </c>
      <c r="AG418" s="679"/>
      <c r="AH418" s="679"/>
      <c r="AI418" s="679"/>
      <c r="AJ418" s="680">
        <f t="shared" si="241"/>
        <v>0</v>
      </c>
      <c r="AK418" s="679"/>
      <c r="AL418" s="679"/>
      <c r="AM418" s="679"/>
      <c r="AN418" s="680">
        <f t="shared" si="242"/>
        <v>0</v>
      </c>
      <c r="AO418" s="680">
        <f t="shared" si="243"/>
        <v>0</v>
      </c>
      <c r="AP418" s="679"/>
      <c r="AQ418" s="679"/>
      <c r="AR418" s="679"/>
      <c r="AS418" s="680">
        <f t="shared" si="244"/>
        <v>0</v>
      </c>
      <c r="AT418" s="679"/>
      <c r="AU418" s="679"/>
      <c r="AV418" s="679"/>
      <c r="AW418" s="680">
        <f t="shared" si="245"/>
        <v>0</v>
      </c>
      <c r="AX418" s="679"/>
      <c r="AY418" s="679"/>
      <c r="AZ418" s="679"/>
      <c r="BA418" s="680">
        <f t="shared" si="246"/>
        <v>0</v>
      </c>
      <c r="BB418" s="679"/>
      <c r="BC418" s="679"/>
      <c r="BD418" s="679"/>
      <c r="BE418" s="680">
        <f t="shared" si="247"/>
        <v>0</v>
      </c>
      <c r="BF418" s="680">
        <f t="shared" si="248"/>
        <v>0</v>
      </c>
      <c r="BG418" s="680">
        <f t="shared" si="249"/>
        <v>0</v>
      </c>
      <c r="BH418" s="680">
        <f t="shared" si="250"/>
        <v>0</v>
      </c>
      <c r="BI418" s="680">
        <f t="shared" si="251"/>
        <v>0</v>
      </c>
      <c r="BJ418" s="681"/>
    </row>
    <row r="419" spans="2:62">
      <c r="B419" s="675"/>
      <c r="C419" s="676" t="s">
        <v>985</v>
      </c>
      <c r="D419" s="677" t="s">
        <v>986</v>
      </c>
      <c r="E419" s="678">
        <f t="shared" si="264"/>
        <v>0</v>
      </c>
      <c r="F419" s="679"/>
      <c r="G419" s="680">
        <f t="shared" si="236"/>
        <v>0</v>
      </c>
      <c r="H419" s="679"/>
      <c r="I419" s="679"/>
      <c r="J419" s="679"/>
      <c r="K419" s="679"/>
      <c r="L419" s="679"/>
      <c r="M419" s="679"/>
      <c r="N419" s="679"/>
      <c r="O419" s="679"/>
      <c r="P419" s="679"/>
      <c r="Q419" s="679"/>
      <c r="R419" s="679"/>
      <c r="S419" s="679"/>
      <c r="T419" s="673">
        <f t="shared" si="237"/>
        <v>0</v>
      </c>
      <c r="U419" s="679"/>
      <c r="V419" s="679"/>
      <c r="W419" s="679"/>
      <c r="X419" s="680">
        <f t="shared" si="238"/>
        <v>0</v>
      </c>
      <c r="Y419" s="679"/>
      <c r="Z419" s="679"/>
      <c r="AA419" s="679"/>
      <c r="AB419" s="680">
        <f t="shared" si="239"/>
        <v>0</v>
      </c>
      <c r="AC419" s="679"/>
      <c r="AD419" s="679"/>
      <c r="AE419" s="679"/>
      <c r="AF419" s="680">
        <f t="shared" si="240"/>
        <v>0</v>
      </c>
      <c r="AG419" s="679"/>
      <c r="AH419" s="679"/>
      <c r="AI419" s="679"/>
      <c r="AJ419" s="680">
        <f t="shared" si="241"/>
        <v>0</v>
      </c>
      <c r="AK419" s="679"/>
      <c r="AL419" s="679"/>
      <c r="AM419" s="679"/>
      <c r="AN419" s="680">
        <f t="shared" si="242"/>
        <v>0</v>
      </c>
      <c r="AO419" s="680">
        <f t="shared" si="243"/>
        <v>0</v>
      </c>
      <c r="AP419" s="679"/>
      <c r="AQ419" s="679"/>
      <c r="AR419" s="679"/>
      <c r="AS419" s="680">
        <f t="shared" si="244"/>
        <v>0</v>
      </c>
      <c r="AT419" s="679"/>
      <c r="AU419" s="679"/>
      <c r="AV419" s="679"/>
      <c r="AW419" s="680">
        <f t="shared" si="245"/>
        <v>0</v>
      </c>
      <c r="AX419" s="679"/>
      <c r="AY419" s="679"/>
      <c r="AZ419" s="679"/>
      <c r="BA419" s="680">
        <f t="shared" si="246"/>
        <v>0</v>
      </c>
      <c r="BB419" s="679"/>
      <c r="BC419" s="679"/>
      <c r="BD419" s="679"/>
      <c r="BE419" s="680">
        <f t="shared" si="247"/>
        <v>0</v>
      </c>
      <c r="BF419" s="680">
        <f t="shared" si="248"/>
        <v>0</v>
      </c>
      <c r="BG419" s="680">
        <f t="shared" si="249"/>
        <v>0</v>
      </c>
      <c r="BH419" s="680">
        <f t="shared" si="250"/>
        <v>0</v>
      </c>
      <c r="BI419" s="680">
        <f t="shared" si="251"/>
        <v>0</v>
      </c>
      <c r="BJ419" s="681"/>
    </row>
    <row r="420" spans="2:62">
      <c r="B420" s="675"/>
      <c r="C420" s="676" t="s">
        <v>420</v>
      </c>
      <c r="D420" s="677" t="s">
        <v>987</v>
      </c>
      <c r="E420" s="678">
        <f t="shared" si="264"/>
        <v>0</v>
      </c>
      <c r="F420" s="679"/>
      <c r="G420" s="680">
        <f t="shared" si="236"/>
        <v>0</v>
      </c>
      <c r="H420" s="679"/>
      <c r="I420" s="679"/>
      <c r="J420" s="679"/>
      <c r="K420" s="679"/>
      <c r="L420" s="679"/>
      <c r="M420" s="679"/>
      <c r="N420" s="679"/>
      <c r="O420" s="679"/>
      <c r="P420" s="679"/>
      <c r="Q420" s="679"/>
      <c r="R420" s="679"/>
      <c r="S420" s="679"/>
      <c r="T420" s="673">
        <f t="shared" si="237"/>
        <v>0</v>
      </c>
      <c r="U420" s="679"/>
      <c r="V420" s="679"/>
      <c r="W420" s="679"/>
      <c r="X420" s="680">
        <f t="shared" si="238"/>
        <v>0</v>
      </c>
      <c r="Y420" s="679"/>
      <c r="Z420" s="679"/>
      <c r="AA420" s="679"/>
      <c r="AB420" s="680">
        <f t="shared" si="239"/>
        <v>0</v>
      </c>
      <c r="AC420" s="679"/>
      <c r="AD420" s="679"/>
      <c r="AE420" s="679"/>
      <c r="AF420" s="680">
        <f t="shared" si="240"/>
        <v>0</v>
      </c>
      <c r="AG420" s="679"/>
      <c r="AH420" s="679"/>
      <c r="AI420" s="679"/>
      <c r="AJ420" s="680">
        <f t="shared" si="241"/>
        <v>0</v>
      </c>
      <c r="AK420" s="679"/>
      <c r="AL420" s="679"/>
      <c r="AM420" s="679"/>
      <c r="AN420" s="680">
        <f t="shared" si="242"/>
        <v>0</v>
      </c>
      <c r="AO420" s="680">
        <f t="shared" si="243"/>
        <v>0</v>
      </c>
      <c r="AP420" s="679"/>
      <c r="AQ420" s="679"/>
      <c r="AR420" s="679"/>
      <c r="AS420" s="680">
        <f t="shared" si="244"/>
        <v>0</v>
      </c>
      <c r="AT420" s="679"/>
      <c r="AU420" s="679"/>
      <c r="AV420" s="679"/>
      <c r="AW420" s="680">
        <f t="shared" si="245"/>
        <v>0</v>
      </c>
      <c r="AX420" s="679"/>
      <c r="AY420" s="679"/>
      <c r="AZ420" s="679"/>
      <c r="BA420" s="680">
        <f t="shared" si="246"/>
        <v>0</v>
      </c>
      <c r="BB420" s="679"/>
      <c r="BC420" s="679"/>
      <c r="BD420" s="679"/>
      <c r="BE420" s="680">
        <f t="shared" si="247"/>
        <v>0</v>
      </c>
      <c r="BF420" s="680">
        <f t="shared" si="248"/>
        <v>0</v>
      </c>
      <c r="BG420" s="680">
        <f t="shared" si="249"/>
        <v>0</v>
      </c>
      <c r="BH420" s="680">
        <f t="shared" si="250"/>
        <v>0</v>
      </c>
      <c r="BI420" s="680">
        <f t="shared" si="251"/>
        <v>0</v>
      </c>
      <c r="BJ420" s="681"/>
    </row>
    <row r="421" spans="2:62">
      <c r="B421" s="685" t="s">
        <v>988</v>
      </c>
      <c r="C421" s="676"/>
      <c r="D421" s="677"/>
      <c r="E421" s="678"/>
      <c r="F421" s="679"/>
      <c r="G421" s="680">
        <f t="shared" si="236"/>
        <v>0</v>
      </c>
      <c r="H421" s="679"/>
      <c r="I421" s="679"/>
      <c r="J421" s="679"/>
      <c r="K421" s="679"/>
      <c r="L421" s="679"/>
      <c r="M421" s="679"/>
      <c r="N421" s="679"/>
      <c r="O421" s="679"/>
      <c r="P421" s="679"/>
      <c r="Q421" s="679"/>
      <c r="R421" s="679"/>
      <c r="S421" s="679"/>
      <c r="T421" s="673">
        <f t="shared" si="237"/>
        <v>0</v>
      </c>
      <c r="U421" s="679"/>
      <c r="V421" s="679"/>
      <c r="W421" s="679"/>
      <c r="X421" s="680">
        <f t="shared" si="238"/>
        <v>0</v>
      </c>
      <c r="Y421" s="679"/>
      <c r="Z421" s="679"/>
      <c r="AA421" s="679"/>
      <c r="AB421" s="680">
        <f t="shared" si="239"/>
        <v>0</v>
      </c>
      <c r="AC421" s="679"/>
      <c r="AD421" s="679"/>
      <c r="AE421" s="679"/>
      <c r="AF421" s="680">
        <f t="shared" si="240"/>
        <v>0</v>
      </c>
      <c r="AG421" s="679"/>
      <c r="AH421" s="679"/>
      <c r="AI421" s="679"/>
      <c r="AJ421" s="680">
        <f t="shared" si="241"/>
        <v>0</v>
      </c>
      <c r="AK421" s="679"/>
      <c r="AL421" s="679"/>
      <c r="AM421" s="679"/>
      <c r="AN421" s="680">
        <f t="shared" si="242"/>
        <v>0</v>
      </c>
      <c r="AO421" s="680">
        <f t="shared" si="243"/>
        <v>0</v>
      </c>
      <c r="AP421" s="679"/>
      <c r="AQ421" s="679"/>
      <c r="AR421" s="679"/>
      <c r="AS421" s="680">
        <f t="shared" si="244"/>
        <v>0</v>
      </c>
      <c r="AT421" s="679"/>
      <c r="AU421" s="679"/>
      <c r="AV421" s="679"/>
      <c r="AW421" s="680">
        <f t="shared" si="245"/>
        <v>0</v>
      </c>
      <c r="AX421" s="679"/>
      <c r="AY421" s="679"/>
      <c r="AZ421" s="679"/>
      <c r="BA421" s="680">
        <f t="shared" si="246"/>
        <v>0</v>
      </c>
      <c r="BB421" s="679"/>
      <c r="BC421" s="679"/>
      <c r="BD421" s="679"/>
      <c r="BE421" s="680">
        <f t="shared" si="247"/>
        <v>0</v>
      </c>
      <c r="BF421" s="680">
        <f t="shared" si="248"/>
        <v>0</v>
      </c>
      <c r="BG421" s="680">
        <f t="shared" si="249"/>
        <v>0</v>
      </c>
      <c r="BH421" s="680">
        <f t="shared" si="250"/>
        <v>0</v>
      </c>
      <c r="BI421" s="680">
        <f t="shared" si="251"/>
        <v>0</v>
      </c>
      <c r="BJ421" s="681"/>
    </row>
    <row r="422" spans="2:62">
      <c r="B422" s="675"/>
      <c r="C422" s="676" t="s">
        <v>989</v>
      </c>
      <c r="D422" s="677" t="s">
        <v>990</v>
      </c>
      <c r="E422" s="678">
        <f t="shared" ref="E422" si="265">T422</f>
        <v>0</v>
      </c>
      <c r="F422" s="679"/>
      <c r="G422" s="680">
        <f t="shared" si="236"/>
        <v>0</v>
      </c>
      <c r="H422" s="679"/>
      <c r="I422" s="679"/>
      <c r="J422" s="679"/>
      <c r="K422" s="679"/>
      <c r="L422" s="679"/>
      <c r="M422" s="679"/>
      <c r="N422" s="679"/>
      <c r="O422" s="679"/>
      <c r="P422" s="679"/>
      <c r="Q422" s="679"/>
      <c r="R422" s="679"/>
      <c r="S422" s="679"/>
      <c r="T422" s="673">
        <f t="shared" si="237"/>
        <v>0</v>
      </c>
      <c r="U422" s="679"/>
      <c r="V422" s="679"/>
      <c r="W422" s="679"/>
      <c r="X422" s="680">
        <f t="shared" si="238"/>
        <v>0</v>
      </c>
      <c r="Y422" s="679"/>
      <c r="Z422" s="679"/>
      <c r="AA422" s="679"/>
      <c r="AB422" s="680">
        <f t="shared" si="239"/>
        <v>0</v>
      </c>
      <c r="AC422" s="679"/>
      <c r="AD422" s="679"/>
      <c r="AE422" s="679"/>
      <c r="AF422" s="680">
        <f t="shared" si="240"/>
        <v>0</v>
      </c>
      <c r="AG422" s="679"/>
      <c r="AH422" s="679"/>
      <c r="AI422" s="679"/>
      <c r="AJ422" s="680">
        <f t="shared" si="241"/>
        <v>0</v>
      </c>
      <c r="AK422" s="679"/>
      <c r="AL422" s="679"/>
      <c r="AM422" s="679"/>
      <c r="AN422" s="680">
        <f t="shared" si="242"/>
        <v>0</v>
      </c>
      <c r="AO422" s="680">
        <f t="shared" si="243"/>
        <v>0</v>
      </c>
      <c r="AP422" s="679"/>
      <c r="AQ422" s="679"/>
      <c r="AR422" s="679"/>
      <c r="AS422" s="680">
        <f t="shared" si="244"/>
        <v>0</v>
      </c>
      <c r="AT422" s="679"/>
      <c r="AU422" s="679"/>
      <c r="AV422" s="679"/>
      <c r="AW422" s="680">
        <f t="shared" si="245"/>
        <v>0</v>
      </c>
      <c r="AX422" s="679"/>
      <c r="AY422" s="679"/>
      <c r="AZ422" s="679"/>
      <c r="BA422" s="680">
        <f t="shared" si="246"/>
        <v>0</v>
      </c>
      <c r="BB422" s="679"/>
      <c r="BC422" s="679"/>
      <c r="BD422" s="679"/>
      <c r="BE422" s="680">
        <f t="shared" si="247"/>
        <v>0</v>
      </c>
      <c r="BF422" s="680">
        <f t="shared" si="248"/>
        <v>0</v>
      </c>
      <c r="BG422" s="680">
        <f t="shared" si="249"/>
        <v>0</v>
      </c>
      <c r="BH422" s="680">
        <f t="shared" si="250"/>
        <v>0</v>
      </c>
      <c r="BI422" s="680">
        <f t="shared" si="251"/>
        <v>0</v>
      </c>
      <c r="BJ422" s="681"/>
    </row>
    <row r="423" spans="2:62">
      <c r="B423" s="685" t="s">
        <v>991</v>
      </c>
      <c r="C423" s="676"/>
      <c r="D423" s="677"/>
      <c r="E423" s="678"/>
      <c r="F423" s="679"/>
      <c r="G423" s="680">
        <f t="shared" si="236"/>
        <v>0</v>
      </c>
      <c r="H423" s="679"/>
      <c r="I423" s="679"/>
      <c r="J423" s="679"/>
      <c r="K423" s="679"/>
      <c r="L423" s="679"/>
      <c r="M423" s="679"/>
      <c r="N423" s="679"/>
      <c r="O423" s="679"/>
      <c r="P423" s="679"/>
      <c r="Q423" s="679"/>
      <c r="R423" s="679"/>
      <c r="S423" s="679"/>
      <c r="T423" s="673">
        <f t="shared" si="237"/>
        <v>0</v>
      </c>
      <c r="U423" s="679"/>
      <c r="V423" s="679"/>
      <c r="W423" s="679"/>
      <c r="X423" s="680">
        <f t="shared" si="238"/>
        <v>0</v>
      </c>
      <c r="Y423" s="679"/>
      <c r="Z423" s="679"/>
      <c r="AA423" s="679"/>
      <c r="AB423" s="680">
        <f t="shared" si="239"/>
        <v>0</v>
      </c>
      <c r="AC423" s="679"/>
      <c r="AD423" s="679"/>
      <c r="AE423" s="679"/>
      <c r="AF423" s="680">
        <f t="shared" si="240"/>
        <v>0</v>
      </c>
      <c r="AG423" s="679"/>
      <c r="AH423" s="679"/>
      <c r="AI423" s="679"/>
      <c r="AJ423" s="680">
        <f t="shared" si="241"/>
        <v>0</v>
      </c>
      <c r="AK423" s="679"/>
      <c r="AL423" s="679"/>
      <c r="AM423" s="679"/>
      <c r="AN423" s="680">
        <f t="shared" si="242"/>
        <v>0</v>
      </c>
      <c r="AO423" s="680">
        <f t="shared" si="243"/>
        <v>0</v>
      </c>
      <c r="AP423" s="679"/>
      <c r="AQ423" s="679"/>
      <c r="AR423" s="679"/>
      <c r="AS423" s="680">
        <f t="shared" si="244"/>
        <v>0</v>
      </c>
      <c r="AT423" s="679"/>
      <c r="AU423" s="679"/>
      <c r="AV423" s="679"/>
      <c r="AW423" s="680">
        <f t="shared" si="245"/>
        <v>0</v>
      </c>
      <c r="AX423" s="679"/>
      <c r="AY423" s="679"/>
      <c r="AZ423" s="679"/>
      <c r="BA423" s="680">
        <f t="shared" si="246"/>
        <v>0</v>
      </c>
      <c r="BB423" s="679"/>
      <c r="BC423" s="679"/>
      <c r="BD423" s="679"/>
      <c r="BE423" s="680">
        <f t="shared" si="247"/>
        <v>0</v>
      </c>
      <c r="BF423" s="680">
        <f t="shared" si="248"/>
        <v>0</v>
      </c>
      <c r="BG423" s="680">
        <f t="shared" si="249"/>
        <v>0</v>
      </c>
      <c r="BH423" s="680">
        <f t="shared" si="250"/>
        <v>0</v>
      </c>
      <c r="BI423" s="680">
        <f t="shared" si="251"/>
        <v>0</v>
      </c>
      <c r="BJ423" s="681"/>
    </row>
    <row r="424" spans="2:62">
      <c r="B424" s="675"/>
      <c r="C424" s="676" t="s">
        <v>992</v>
      </c>
      <c r="D424" s="677" t="s">
        <v>993</v>
      </c>
      <c r="E424" s="678">
        <f t="shared" ref="E424" si="266">T424</f>
        <v>0</v>
      </c>
      <c r="F424" s="679"/>
      <c r="G424" s="680">
        <f t="shared" si="236"/>
        <v>0</v>
      </c>
      <c r="H424" s="679"/>
      <c r="I424" s="679"/>
      <c r="J424" s="679"/>
      <c r="K424" s="679"/>
      <c r="L424" s="679"/>
      <c r="M424" s="679"/>
      <c r="N424" s="679"/>
      <c r="O424" s="679"/>
      <c r="P424" s="679"/>
      <c r="Q424" s="679"/>
      <c r="R424" s="679"/>
      <c r="S424" s="679"/>
      <c r="T424" s="673">
        <f t="shared" si="237"/>
        <v>0</v>
      </c>
      <c r="U424" s="679"/>
      <c r="V424" s="679"/>
      <c r="W424" s="679"/>
      <c r="X424" s="680">
        <f t="shared" si="238"/>
        <v>0</v>
      </c>
      <c r="Y424" s="679"/>
      <c r="Z424" s="679"/>
      <c r="AA424" s="679"/>
      <c r="AB424" s="680">
        <f t="shared" si="239"/>
        <v>0</v>
      </c>
      <c r="AC424" s="679"/>
      <c r="AD424" s="679"/>
      <c r="AE424" s="679"/>
      <c r="AF424" s="680">
        <f t="shared" si="240"/>
        <v>0</v>
      </c>
      <c r="AG424" s="679"/>
      <c r="AH424" s="679"/>
      <c r="AI424" s="679"/>
      <c r="AJ424" s="680">
        <f t="shared" si="241"/>
        <v>0</v>
      </c>
      <c r="AK424" s="679"/>
      <c r="AL424" s="679"/>
      <c r="AM424" s="679"/>
      <c r="AN424" s="680">
        <f t="shared" si="242"/>
        <v>0</v>
      </c>
      <c r="AO424" s="680">
        <f t="shared" si="243"/>
        <v>0</v>
      </c>
      <c r="AP424" s="679"/>
      <c r="AQ424" s="679"/>
      <c r="AR424" s="679"/>
      <c r="AS424" s="680">
        <f t="shared" si="244"/>
        <v>0</v>
      </c>
      <c r="AT424" s="679"/>
      <c r="AU424" s="679"/>
      <c r="AV424" s="679"/>
      <c r="AW424" s="680">
        <f t="shared" si="245"/>
        <v>0</v>
      </c>
      <c r="AX424" s="679"/>
      <c r="AY424" s="679"/>
      <c r="AZ424" s="679"/>
      <c r="BA424" s="680">
        <f t="shared" si="246"/>
        <v>0</v>
      </c>
      <c r="BB424" s="679"/>
      <c r="BC424" s="679"/>
      <c r="BD424" s="679"/>
      <c r="BE424" s="680">
        <f t="shared" si="247"/>
        <v>0</v>
      </c>
      <c r="BF424" s="680">
        <f t="shared" si="248"/>
        <v>0</v>
      </c>
      <c r="BG424" s="680">
        <f t="shared" si="249"/>
        <v>0</v>
      </c>
      <c r="BH424" s="680">
        <f t="shared" si="250"/>
        <v>0</v>
      </c>
      <c r="BI424" s="680">
        <f t="shared" si="251"/>
        <v>0</v>
      </c>
      <c r="BJ424" s="681"/>
    </row>
    <row r="425" spans="2:62">
      <c r="B425" s="685" t="s">
        <v>462</v>
      </c>
      <c r="C425" s="676"/>
      <c r="D425" s="677"/>
      <c r="E425" s="678"/>
      <c r="F425" s="679"/>
      <c r="G425" s="680">
        <f t="shared" si="236"/>
        <v>0</v>
      </c>
      <c r="H425" s="679"/>
      <c r="I425" s="679"/>
      <c r="J425" s="679"/>
      <c r="K425" s="679"/>
      <c r="L425" s="679"/>
      <c r="M425" s="679"/>
      <c r="N425" s="679"/>
      <c r="O425" s="679"/>
      <c r="P425" s="679"/>
      <c r="Q425" s="679"/>
      <c r="R425" s="679"/>
      <c r="S425" s="679"/>
      <c r="T425" s="673">
        <f t="shared" si="237"/>
        <v>0</v>
      </c>
      <c r="U425" s="679"/>
      <c r="V425" s="679"/>
      <c r="W425" s="679"/>
      <c r="X425" s="680">
        <f t="shared" si="238"/>
        <v>0</v>
      </c>
      <c r="Y425" s="679"/>
      <c r="Z425" s="679"/>
      <c r="AA425" s="679"/>
      <c r="AB425" s="680">
        <f t="shared" si="239"/>
        <v>0</v>
      </c>
      <c r="AC425" s="679"/>
      <c r="AD425" s="679"/>
      <c r="AE425" s="679"/>
      <c r="AF425" s="680">
        <f t="shared" si="240"/>
        <v>0</v>
      </c>
      <c r="AG425" s="679"/>
      <c r="AH425" s="679"/>
      <c r="AI425" s="679"/>
      <c r="AJ425" s="680">
        <f t="shared" si="241"/>
        <v>0</v>
      </c>
      <c r="AK425" s="679"/>
      <c r="AL425" s="679"/>
      <c r="AM425" s="679"/>
      <c r="AN425" s="680">
        <f t="shared" si="242"/>
        <v>0</v>
      </c>
      <c r="AO425" s="680">
        <f t="shared" si="243"/>
        <v>0</v>
      </c>
      <c r="AP425" s="679"/>
      <c r="AQ425" s="679"/>
      <c r="AR425" s="679"/>
      <c r="AS425" s="680">
        <f t="shared" si="244"/>
        <v>0</v>
      </c>
      <c r="AT425" s="679"/>
      <c r="AU425" s="679"/>
      <c r="AV425" s="679"/>
      <c r="AW425" s="680">
        <f t="shared" si="245"/>
        <v>0</v>
      </c>
      <c r="AX425" s="679"/>
      <c r="AY425" s="679"/>
      <c r="AZ425" s="679"/>
      <c r="BA425" s="680">
        <f t="shared" si="246"/>
        <v>0</v>
      </c>
      <c r="BB425" s="679"/>
      <c r="BC425" s="679"/>
      <c r="BD425" s="679"/>
      <c r="BE425" s="680">
        <f t="shared" si="247"/>
        <v>0</v>
      </c>
      <c r="BF425" s="680">
        <f t="shared" si="248"/>
        <v>0</v>
      </c>
      <c r="BG425" s="680">
        <f t="shared" si="249"/>
        <v>0</v>
      </c>
      <c r="BH425" s="680">
        <f t="shared" si="250"/>
        <v>0</v>
      </c>
      <c r="BI425" s="680">
        <f t="shared" si="251"/>
        <v>0</v>
      </c>
      <c r="BJ425" s="681"/>
    </row>
    <row r="426" spans="2:62">
      <c r="B426" s="675"/>
      <c r="C426" s="676" t="s">
        <v>994</v>
      </c>
      <c r="D426" s="677" t="s">
        <v>995</v>
      </c>
      <c r="E426" s="678">
        <f t="shared" ref="E426:E428" si="267">T426</f>
        <v>0</v>
      </c>
      <c r="F426" s="679"/>
      <c r="G426" s="680">
        <f t="shared" si="236"/>
        <v>0</v>
      </c>
      <c r="H426" s="679"/>
      <c r="I426" s="679"/>
      <c r="J426" s="679"/>
      <c r="K426" s="679"/>
      <c r="L426" s="679"/>
      <c r="M426" s="679"/>
      <c r="N426" s="679"/>
      <c r="O426" s="679"/>
      <c r="P426" s="679"/>
      <c r="Q426" s="679"/>
      <c r="R426" s="679"/>
      <c r="S426" s="679"/>
      <c r="T426" s="673">
        <f t="shared" si="237"/>
        <v>0</v>
      </c>
      <c r="U426" s="679"/>
      <c r="V426" s="679"/>
      <c r="W426" s="679"/>
      <c r="X426" s="680">
        <f t="shared" si="238"/>
        <v>0</v>
      </c>
      <c r="Y426" s="679"/>
      <c r="Z426" s="679"/>
      <c r="AA426" s="679"/>
      <c r="AB426" s="680">
        <f t="shared" si="239"/>
        <v>0</v>
      </c>
      <c r="AC426" s="679"/>
      <c r="AD426" s="679"/>
      <c r="AE426" s="679"/>
      <c r="AF426" s="680">
        <f t="shared" si="240"/>
        <v>0</v>
      </c>
      <c r="AG426" s="679"/>
      <c r="AH426" s="679"/>
      <c r="AI426" s="679"/>
      <c r="AJ426" s="680">
        <f t="shared" si="241"/>
        <v>0</v>
      </c>
      <c r="AK426" s="679"/>
      <c r="AL426" s="679"/>
      <c r="AM426" s="679"/>
      <c r="AN426" s="680">
        <f t="shared" si="242"/>
        <v>0</v>
      </c>
      <c r="AO426" s="680">
        <f t="shared" si="243"/>
        <v>0</v>
      </c>
      <c r="AP426" s="679"/>
      <c r="AQ426" s="679"/>
      <c r="AR426" s="679"/>
      <c r="AS426" s="680">
        <f t="shared" si="244"/>
        <v>0</v>
      </c>
      <c r="AT426" s="679"/>
      <c r="AU426" s="679"/>
      <c r="AV426" s="679"/>
      <c r="AW426" s="680">
        <f t="shared" si="245"/>
        <v>0</v>
      </c>
      <c r="AX426" s="679"/>
      <c r="AY426" s="679"/>
      <c r="AZ426" s="679"/>
      <c r="BA426" s="680">
        <f t="shared" si="246"/>
        <v>0</v>
      </c>
      <c r="BB426" s="679"/>
      <c r="BC426" s="679"/>
      <c r="BD426" s="679"/>
      <c r="BE426" s="680">
        <f t="shared" si="247"/>
        <v>0</v>
      </c>
      <c r="BF426" s="680">
        <f t="shared" si="248"/>
        <v>0</v>
      </c>
      <c r="BG426" s="680">
        <f t="shared" si="249"/>
        <v>0</v>
      </c>
      <c r="BH426" s="680">
        <f t="shared" si="250"/>
        <v>0</v>
      </c>
      <c r="BI426" s="680">
        <f t="shared" si="251"/>
        <v>0</v>
      </c>
      <c r="BJ426" s="681"/>
    </row>
    <row r="427" spans="2:62">
      <c r="B427" s="675"/>
      <c r="C427" s="676" t="s">
        <v>468</v>
      </c>
      <c r="D427" s="677" t="s">
        <v>996</v>
      </c>
      <c r="E427" s="678">
        <f t="shared" si="267"/>
        <v>0</v>
      </c>
      <c r="F427" s="679"/>
      <c r="G427" s="680">
        <f t="shared" si="236"/>
        <v>0</v>
      </c>
      <c r="H427" s="679"/>
      <c r="I427" s="679"/>
      <c r="J427" s="679"/>
      <c r="K427" s="679"/>
      <c r="L427" s="679"/>
      <c r="M427" s="679"/>
      <c r="N427" s="679"/>
      <c r="O427" s="679"/>
      <c r="P427" s="679"/>
      <c r="Q427" s="679"/>
      <c r="R427" s="679"/>
      <c r="S427" s="679"/>
      <c r="T427" s="673">
        <f t="shared" si="237"/>
        <v>0</v>
      </c>
      <c r="U427" s="679"/>
      <c r="V427" s="679"/>
      <c r="W427" s="679"/>
      <c r="X427" s="680">
        <f t="shared" si="238"/>
        <v>0</v>
      </c>
      <c r="Y427" s="679"/>
      <c r="Z427" s="679"/>
      <c r="AA427" s="679"/>
      <c r="AB427" s="680">
        <f t="shared" si="239"/>
        <v>0</v>
      </c>
      <c r="AC427" s="679"/>
      <c r="AD427" s="679"/>
      <c r="AE427" s="679"/>
      <c r="AF427" s="680">
        <f t="shared" si="240"/>
        <v>0</v>
      </c>
      <c r="AG427" s="679"/>
      <c r="AH427" s="679"/>
      <c r="AI427" s="679"/>
      <c r="AJ427" s="680">
        <f t="shared" si="241"/>
        <v>0</v>
      </c>
      <c r="AK427" s="679"/>
      <c r="AL427" s="679"/>
      <c r="AM427" s="679"/>
      <c r="AN427" s="680">
        <f t="shared" si="242"/>
        <v>0</v>
      </c>
      <c r="AO427" s="680">
        <f t="shared" si="243"/>
        <v>0</v>
      </c>
      <c r="AP427" s="679"/>
      <c r="AQ427" s="679"/>
      <c r="AR427" s="679"/>
      <c r="AS427" s="680">
        <f t="shared" si="244"/>
        <v>0</v>
      </c>
      <c r="AT427" s="679"/>
      <c r="AU427" s="679"/>
      <c r="AV427" s="679"/>
      <c r="AW427" s="680">
        <f t="shared" si="245"/>
        <v>0</v>
      </c>
      <c r="AX427" s="679"/>
      <c r="AY427" s="679"/>
      <c r="AZ427" s="679"/>
      <c r="BA427" s="680">
        <f t="shared" si="246"/>
        <v>0</v>
      </c>
      <c r="BB427" s="679"/>
      <c r="BC427" s="679"/>
      <c r="BD427" s="679"/>
      <c r="BE427" s="680">
        <f t="shared" si="247"/>
        <v>0</v>
      </c>
      <c r="BF427" s="680">
        <f t="shared" si="248"/>
        <v>0</v>
      </c>
      <c r="BG427" s="680">
        <f t="shared" si="249"/>
        <v>0</v>
      </c>
      <c r="BH427" s="680">
        <f t="shared" si="250"/>
        <v>0</v>
      </c>
      <c r="BI427" s="680">
        <f t="shared" si="251"/>
        <v>0</v>
      </c>
      <c r="BJ427" s="681"/>
    </row>
    <row r="428" spans="2:62">
      <c r="B428" s="675"/>
      <c r="C428" s="676" t="s">
        <v>470</v>
      </c>
      <c r="D428" s="677" t="s">
        <v>997</v>
      </c>
      <c r="E428" s="678">
        <f t="shared" si="267"/>
        <v>0</v>
      </c>
      <c r="F428" s="679"/>
      <c r="G428" s="680">
        <f t="shared" si="236"/>
        <v>0</v>
      </c>
      <c r="H428" s="679"/>
      <c r="I428" s="679"/>
      <c r="J428" s="679"/>
      <c r="K428" s="679"/>
      <c r="L428" s="679"/>
      <c r="M428" s="679"/>
      <c r="N428" s="679"/>
      <c r="O428" s="679"/>
      <c r="P428" s="679"/>
      <c r="Q428" s="679"/>
      <c r="R428" s="679"/>
      <c r="S428" s="679"/>
      <c r="T428" s="673">
        <f t="shared" si="237"/>
        <v>0</v>
      </c>
      <c r="U428" s="679"/>
      <c r="V428" s="679"/>
      <c r="W428" s="679"/>
      <c r="X428" s="680">
        <f t="shared" si="238"/>
        <v>0</v>
      </c>
      <c r="Y428" s="679"/>
      <c r="Z428" s="679"/>
      <c r="AA428" s="679"/>
      <c r="AB428" s="680">
        <f t="shared" si="239"/>
        <v>0</v>
      </c>
      <c r="AC428" s="679"/>
      <c r="AD428" s="679"/>
      <c r="AE428" s="679"/>
      <c r="AF428" s="680">
        <f t="shared" si="240"/>
        <v>0</v>
      </c>
      <c r="AG428" s="679"/>
      <c r="AH428" s="679"/>
      <c r="AI428" s="679"/>
      <c r="AJ428" s="680">
        <f t="shared" si="241"/>
        <v>0</v>
      </c>
      <c r="AK428" s="679"/>
      <c r="AL428" s="679"/>
      <c r="AM428" s="679"/>
      <c r="AN428" s="680">
        <f t="shared" si="242"/>
        <v>0</v>
      </c>
      <c r="AO428" s="680">
        <f t="shared" si="243"/>
        <v>0</v>
      </c>
      <c r="AP428" s="679"/>
      <c r="AQ428" s="679"/>
      <c r="AR428" s="679"/>
      <c r="AS428" s="680">
        <f t="shared" si="244"/>
        <v>0</v>
      </c>
      <c r="AT428" s="679"/>
      <c r="AU428" s="679"/>
      <c r="AV428" s="679"/>
      <c r="AW428" s="680">
        <f t="shared" si="245"/>
        <v>0</v>
      </c>
      <c r="AX428" s="679"/>
      <c r="AY428" s="679"/>
      <c r="AZ428" s="679"/>
      <c r="BA428" s="680">
        <f t="shared" si="246"/>
        <v>0</v>
      </c>
      <c r="BB428" s="679"/>
      <c r="BC428" s="679"/>
      <c r="BD428" s="679"/>
      <c r="BE428" s="680">
        <f t="shared" si="247"/>
        <v>0</v>
      </c>
      <c r="BF428" s="680">
        <f t="shared" si="248"/>
        <v>0</v>
      </c>
      <c r="BG428" s="680">
        <f t="shared" si="249"/>
        <v>0</v>
      </c>
      <c r="BH428" s="680">
        <f t="shared" si="250"/>
        <v>0</v>
      </c>
      <c r="BI428" s="680">
        <f t="shared" si="251"/>
        <v>0</v>
      </c>
      <c r="BJ428" s="681"/>
    </row>
    <row r="429" spans="2:62">
      <c r="B429" s="685" t="s">
        <v>998</v>
      </c>
      <c r="C429" s="676"/>
      <c r="D429" s="677"/>
      <c r="E429" s="738"/>
      <c r="F429" s="739"/>
      <c r="G429" s="680"/>
      <c r="H429" s="680"/>
      <c r="I429" s="680"/>
      <c r="J429" s="680"/>
      <c r="K429" s="680"/>
      <c r="L429" s="680"/>
      <c r="M429" s="680"/>
      <c r="N429" s="680"/>
      <c r="O429" s="680"/>
      <c r="P429" s="680"/>
      <c r="Q429" s="680"/>
      <c r="R429" s="680"/>
      <c r="S429" s="680"/>
      <c r="T429" s="673"/>
      <c r="U429" s="680"/>
      <c r="V429" s="680"/>
      <c r="W429" s="680"/>
      <c r="X429" s="680"/>
      <c r="Y429" s="680"/>
      <c r="Z429" s="680"/>
      <c r="AA429" s="680"/>
      <c r="AB429" s="680"/>
      <c r="AC429" s="680"/>
      <c r="AD429" s="680"/>
      <c r="AE429" s="680"/>
      <c r="AF429" s="680"/>
      <c r="AG429" s="680"/>
      <c r="AH429" s="680"/>
      <c r="AI429" s="680"/>
      <c r="AJ429" s="680"/>
      <c r="AK429" s="680"/>
      <c r="AL429" s="680"/>
      <c r="AM429" s="680"/>
      <c r="AN429" s="680"/>
      <c r="AO429" s="680"/>
      <c r="AP429" s="680"/>
      <c r="AQ429" s="680"/>
      <c r="AR429" s="680"/>
      <c r="AS429" s="680"/>
      <c r="AT429" s="680"/>
      <c r="AU429" s="680"/>
      <c r="AV429" s="680"/>
      <c r="AW429" s="680"/>
      <c r="AX429" s="680"/>
      <c r="AY429" s="680"/>
      <c r="AZ429" s="680"/>
      <c r="BA429" s="680"/>
      <c r="BB429" s="680"/>
      <c r="BC429" s="680"/>
      <c r="BD429" s="680"/>
      <c r="BE429" s="680"/>
      <c r="BF429" s="680"/>
      <c r="BG429" s="680"/>
      <c r="BH429" s="680"/>
      <c r="BI429" s="680"/>
      <c r="BJ429" s="681"/>
    </row>
    <row r="430" spans="2:62">
      <c r="B430" s="675"/>
      <c r="C430" s="676" t="s">
        <v>475</v>
      </c>
      <c r="D430" s="677" t="s">
        <v>999</v>
      </c>
      <c r="E430" s="740">
        <f t="shared" ref="E430:E433" si="268">T430</f>
        <v>0</v>
      </c>
      <c r="F430" s="741"/>
      <c r="G430" s="680">
        <f t="shared" si="236"/>
        <v>0</v>
      </c>
      <c r="H430" s="679"/>
      <c r="I430" s="679"/>
      <c r="J430" s="679"/>
      <c r="K430" s="679"/>
      <c r="L430" s="679"/>
      <c r="M430" s="679"/>
      <c r="N430" s="679"/>
      <c r="O430" s="679"/>
      <c r="P430" s="679"/>
      <c r="Q430" s="679"/>
      <c r="R430" s="679"/>
      <c r="S430" s="679"/>
      <c r="T430" s="673">
        <f t="shared" si="237"/>
        <v>0</v>
      </c>
      <c r="U430" s="679"/>
      <c r="V430" s="679"/>
      <c r="W430" s="679"/>
      <c r="X430" s="680">
        <f t="shared" si="238"/>
        <v>0</v>
      </c>
      <c r="Y430" s="679"/>
      <c r="Z430" s="679"/>
      <c r="AA430" s="679"/>
      <c r="AB430" s="680">
        <f t="shared" si="239"/>
        <v>0</v>
      </c>
      <c r="AC430" s="679"/>
      <c r="AD430" s="679"/>
      <c r="AE430" s="679"/>
      <c r="AF430" s="680">
        <f t="shared" si="240"/>
        <v>0</v>
      </c>
      <c r="AG430" s="679"/>
      <c r="AH430" s="679"/>
      <c r="AI430" s="679"/>
      <c r="AJ430" s="680">
        <f t="shared" si="241"/>
        <v>0</v>
      </c>
      <c r="AK430" s="679"/>
      <c r="AL430" s="679"/>
      <c r="AM430" s="679"/>
      <c r="AN430" s="680">
        <f t="shared" si="242"/>
        <v>0</v>
      </c>
      <c r="AO430" s="680">
        <f t="shared" si="243"/>
        <v>0</v>
      </c>
      <c r="AP430" s="679"/>
      <c r="AQ430" s="679"/>
      <c r="AR430" s="679"/>
      <c r="AS430" s="680">
        <f t="shared" si="244"/>
        <v>0</v>
      </c>
      <c r="AT430" s="679"/>
      <c r="AU430" s="679"/>
      <c r="AV430" s="679"/>
      <c r="AW430" s="680">
        <f t="shared" si="245"/>
        <v>0</v>
      </c>
      <c r="AX430" s="679"/>
      <c r="AY430" s="679"/>
      <c r="AZ430" s="679"/>
      <c r="BA430" s="680">
        <f t="shared" si="246"/>
        <v>0</v>
      </c>
      <c r="BB430" s="679"/>
      <c r="BC430" s="679"/>
      <c r="BD430" s="679"/>
      <c r="BE430" s="680">
        <f t="shared" si="247"/>
        <v>0</v>
      </c>
      <c r="BF430" s="680">
        <f t="shared" si="248"/>
        <v>0</v>
      </c>
      <c r="BG430" s="680">
        <f t="shared" si="249"/>
        <v>0</v>
      </c>
      <c r="BH430" s="680">
        <f t="shared" si="250"/>
        <v>0</v>
      </c>
      <c r="BI430" s="680">
        <f t="shared" si="251"/>
        <v>0</v>
      </c>
      <c r="BJ430" s="681"/>
    </row>
    <row r="431" spans="2:62">
      <c r="B431" s="675"/>
      <c r="C431" s="676" t="s">
        <v>477</v>
      </c>
      <c r="D431" s="677" t="s">
        <v>1000</v>
      </c>
      <c r="E431" s="740">
        <f t="shared" si="268"/>
        <v>35000</v>
      </c>
      <c r="F431" s="741"/>
      <c r="G431" s="680">
        <f t="shared" si="236"/>
        <v>35000</v>
      </c>
      <c r="H431" s="679"/>
      <c r="I431" s="679">
        <v>15000</v>
      </c>
      <c r="J431" s="679">
        <v>20000</v>
      </c>
      <c r="K431" s="679"/>
      <c r="L431" s="679"/>
      <c r="M431" s="679"/>
      <c r="N431" s="679"/>
      <c r="O431" s="679"/>
      <c r="P431" s="679"/>
      <c r="Q431" s="679"/>
      <c r="R431" s="679"/>
      <c r="S431" s="679"/>
      <c r="T431" s="673">
        <f t="shared" si="237"/>
        <v>35000</v>
      </c>
      <c r="U431" s="679"/>
      <c r="V431" s="679"/>
      <c r="W431" s="679"/>
      <c r="X431" s="680">
        <f t="shared" si="238"/>
        <v>35000</v>
      </c>
      <c r="Y431" s="679"/>
      <c r="Z431" s="679"/>
      <c r="AA431" s="679">
        <v>8320.61</v>
      </c>
      <c r="AB431" s="680">
        <f t="shared" si="239"/>
        <v>8320.61</v>
      </c>
      <c r="AC431" s="679">
        <v>5560</v>
      </c>
      <c r="AD431" s="679">
        <v>882.5</v>
      </c>
      <c r="AE431" s="679"/>
      <c r="AF431" s="680">
        <f t="shared" si="240"/>
        <v>6442.5</v>
      </c>
      <c r="AG431" s="679"/>
      <c r="AH431" s="679"/>
      <c r="AI431" s="679"/>
      <c r="AJ431" s="680">
        <f t="shared" si="241"/>
        <v>0</v>
      </c>
      <c r="AK431" s="679"/>
      <c r="AL431" s="679"/>
      <c r="AM431" s="679"/>
      <c r="AN431" s="680">
        <f t="shared" si="242"/>
        <v>0</v>
      </c>
      <c r="AO431" s="680">
        <f t="shared" si="243"/>
        <v>14763.11</v>
      </c>
      <c r="AP431" s="679"/>
      <c r="AQ431" s="679"/>
      <c r="AR431" s="679">
        <v>7320.61</v>
      </c>
      <c r="AS431" s="680">
        <f t="shared" si="244"/>
        <v>7320.61</v>
      </c>
      <c r="AT431" s="679">
        <v>1000</v>
      </c>
      <c r="AU431" s="679">
        <v>6442.5</v>
      </c>
      <c r="AV431" s="679"/>
      <c r="AW431" s="680">
        <f t="shared" si="245"/>
        <v>7442.5</v>
      </c>
      <c r="AX431" s="679"/>
      <c r="AY431" s="679"/>
      <c r="AZ431" s="679"/>
      <c r="BA431" s="680">
        <f t="shared" si="246"/>
        <v>0</v>
      </c>
      <c r="BB431" s="679"/>
      <c r="BC431" s="679"/>
      <c r="BD431" s="679"/>
      <c r="BE431" s="680">
        <f t="shared" si="247"/>
        <v>0</v>
      </c>
      <c r="BF431" s="680">
        <f t="shared" si="248"/>
        <v>14763.11</v>
      </c>
      <c r="BG431" s="680">
        <f t="shared" si="249"/>
        <v>0</v>
      </c>
      <c r="BH431" s="680">
        <f t="shared" si="250"/>
        <v>20236.89</v>
      </c>
      <c r="BI431" s="680">
        <f t="shared" si="251"/>
        <v>0</v>
      </c>
      <c r="BJ431" s="681"/>
    </row>
    <row r="432" spans="2:62">
      <c r="B432" s="675"/>
      <c r="C432" s="676" t="s">
        <v>1001</v>
      </c>
      <c r="D432" s="677" t="s">
        <v>1002</v>
      </c>
      <c r="E432" s="740">
        <f t="shared" si="268"/>
        <v>0</v>
      </c>
      <c r="F432" s="741"/>
      <c r="G432" s="680">
        <f t="shared" si="236"/>
        <v>0</v>
      </c>
      <c r="H432" s="679"/>
      <c r="I432" s="679"/>
      <c r="J432" s="679"/>
      <c r="K432" s="679"/>
      <c r="L432" s="679"/>
      <c r="M432" s="679"/>
      <c r="N432" s="679"/>
      <c r="O432" s="679"/>
      <c r="P432" s="679"/>
      <c r="Q432" s="679"/>
      <c r="R432" s="679"/>
      <c r="S432" s="679"/>
      <c r="T432" s="673">
        <f t="shared" si="237"/>
        <v>0</v>
      </c>
      <c r="U432" s="679"/>
      <c r="V432" s="679"/>
      <c r="W432" s="679"/>
      <c r="X432" s="680">
        <f t="shared" si="238"/>
        <v>0</v>
      </c>
      <c r="Y432" s="679"/>
      <c r="Z432" s="679"/>
      <c r="AA432" s="679"/>
      <c r="AB432" s="680">
        <f t="shared" si="239"/>
        <v>0</v>
      </c>
      <c r="AC432" s="679"/>
      <c r="AD432" s="679"/>
      <c r="AE432" s="679"/>
      <c r="AF432" s="680">
        <f t="shared" si="240"/>
        <v>0</v>
      </c>
      <c r="AG432" s="679"/>
      <c r="AH432" s="679"/>
      <c r="AI432" s="679"/>
      <c r="AJ432" s="680">
        <f t="shared" si="241"/>
        <v>0</v>
      </c>
      <c r="AK432" s="679"/>
      <c r="AL432" s="679"/>
      <c r="AM432" s="679"/>
      <c r="AN432" s="680">
        <f t="shared" si="242"/>
        <v>0</v>
      </c>
      <c r="AO432" s="680">
        <f t="shared" si="243"/>
        <v>0</v>
      </c>
      <c r="AP432" s="679"/>
      <c r="AQ432" s="679"/>
      <c r="AR432" s="679"/>
      <c r="AS432" s="680">
        <f t="shared" si="244"/>
        <v>0</v>
      </c>
      <c r="AT432" s="679"/>
      <c r="AU432" s="679"/>
      <c r="AV432" s="679"/>
      <c r="AW432" s="680">
        <f t="shared" si="245"/>
        <v>0</v>
      </c>
      <c r="AX432" s="679"/>
      <c r="AY432" s="679"/>
      <c r="AZ432" s="679"/>
      <c r="BA432" s="680">
        <f t="shared" si="246"/>
        <v>0</v>
      </c>
      <c r="BB432" s="679"/>
      <c r="BC432" s="679"/>
      <c r="BD432" s="679"/>
      <c r="BE432" s="680">
        <f t="shared" si="247"/>
        <v>0</v>
      </c>
      <c r="BF432" s="680">
        <f t="shared" si="248"/>
        <v>0</v>
      </c>
      <c r="BG432" s="680">
        <f t="shared" si="249"/>
        <v>0</v>
      </c>
      <c r="BH432" s="680">
        <f t="shared" si="250"/>
        <v>0</v>
      </c>
      <c r="BI432" s="680">
        <f t="shared" si="251"/>
        <v>0</v>
      </c>
      <c r="BJ432" s="681"/>
    </row>
    <row r="433" spans="2:62">
      <c r="B433" s="675"/>
      <c r="C433" s="676" t="s">
        <v>481</v>
      </c>
      <c r="D433" s="677" t="s">
        <v>1003</v>
      </c>
      <c r="E433" s="740">
        <f t="shared" si="268"/>
        <v>0</v>
      </c>
      <c r="F433" s="741"/>
      <c r="G433" s="680">
        <f t="shared" si="236"/>
        <v>0</v>
      </c>
      <c r="H433" s="679"/>
      <c r="I433" s="679"/>
      <c r="J433" s="679"/>
      <c r="K433" s="679"/>
      <c r="L433" s="679"/>
      <c r="M433" s="679"/>
      <c r="N433" s="679"/>
      <c r="O433" s="679"/>
      <c r="P433" s="679"/>
      <c r="Q433" s="679"/>
      <c r="R433" s="679"/>
      <c r="S433" s="679"/>
      <c r="T433" s="673">
        <f t="shared" si="237"/>
        <v>0</v>
      </c>
      <c r="U433" s="679"/>
      <c r="V433" s="679"/>
      <c r="W433" s="679"/>
      <c r="X433" s="680">
        <f t="shared" si="238"/>
        <v>0</v>
      </c>
      <c r="Y433" s="679"/>
      <c r="Z433" s="679"/>
      <c r="AA433" s="679"/>
      <c r="AB433" s="680">
        <f t="shared" si="239"/>
        <v>0</v>
      </c>
      <c r="AC433" s="679"/>
      <c r="AD433" s="679"/>
      <c r="AE433" s="679"/>
      <c r="AF433" s="680">
        <f t="shared" si="240"/>
        <v>0</v>
      </c>
      <c r="AG433" s="679"/>
      <c r="AH433" s="679"/>
      <c r="AI433" s="679"/>
      <c r="AJ433" s="680">
        <f t="shared" si="241"/>
        <v>0</v>
      </c>
      <c r="AK433" s="679"/>
      <c r="AL433" s="679"/>
      <c r="AM433" s="679"/>
      <c r="AN433" s="680">
        <f t="shared" si="242"/>
        <v>0</v>
      </c>
      <c r="AO433" s="680">
        <f t="shared" si="243"/>
        <v>0</v>
      </c>
      <c r="AP433" s="679"/>
      <c r="AQ433" s="679"/>
      <c r="AR433" s="679"/>
      <c r="AS433" s="680">
        <f t="shared" si="244"/>
        <v>0</v>
      </c>
      <c r="AT433" s="679"/>
      <c r="AU433" s="679"/>
      <c r="AV433" s="679"/>
      <c r="AW433" s="680">
        <f t="shared" si="245"/>
        <v>0</v>
      </c>
      <c r="AX433" s="679"/>
      <c r="AY433" s="679"/>
      <c r="AZ433" s="679"/>
      <c r="BA433" s="680">
        <f t="shared" si="246"/>
        <v>0</v>
      </c>
      <c r="BB433" s="679"/>
      <c r="BC433" s="679"/>
      <c r="BD433" s="679"/>
      <c r="BE433" s="680">
        <f t="shared" si="247"/>
        <v>0</v>
      </c>
      <c r="BF433" s="680">
        <f t="shared" si="248"/>
        <v>0</v>
      </c>
      <c r="BG433" s="680">
        <f t="shared" si="249"/>
        <v>0</v>
      </c>
      <c r="BH433" s="680">
        <f t="shared" si="250"/>
        <v>0</v>
      </c>
      <c r="BI433" s="680">
        <f t="shared" si="251"/>
        <v>0</v>
      </c>
      <c r="BJ433" s="681"/>
    </row>
    <row r="434" spans="2:62">
      <c r="B434" s="685" t="s">
        <v>1004</v>
      </c>
      <c r="C434" s="676"/>
      <c r="D434" s="677"/>
      <c r="E434" s="738"/>
      <c r="F434" s="739"/>
      <c r="G434" s="680"/>
      <c r="H434" s="680"/>
      <c r="I434" s="680"/>
      <c r="J434" s="680"/>
      <c r="K434" s="680"/>
      <c r="L434" s="680"/>
      <c r="M434" s="680"/>
      <c r="N434" s="680"/>
      <c r="O434" s="680"/>
      <c r="P434" s="680"/>
      <c r="Q434" s="680"/>
      <c r="R434" s="680"/>
      <c r="S434" s="680"/>
      <c r="T434" s="673"/>
      <c r="U434" s="680"/>
      <c r="V434" s="680"/>
      <c r="W434" s="680"/>
      <c r="X434" s="680"/>
      <c r="Y434" s="680"/>
      <c r="Z434" s="680"/>
      <c r="AA434" s="680"/>
      <c r="AB434" s="680"/>
      <c r="AC434" s="680"/>
      <c r="AD434" s="680"/>
      <c r="AE434" s="680"/>
      <c r="AF434" s="680"/>
      <c r="AG434" s="680"/>
      <c r="AH434" s="680"/>
      <c r="AI434" s="680"/>
      <c r="AJ434" s="680"/>
      <c r="AK434" s="680"/>
      <c r="AL434" s="680"/>
      <c r="AM434" s="680"/>
      <c r="AN434" s="680"/>
      <c r="AO434" s="680"/>
      <c r="AP434" s="680"/>
      <c r="AQ434" s="680"/>
      <c r="AR434" s="680"/>
      <c r="AS434" s="680"/>
      <c r="AT434" s="680"/>
      <c r="AU434" s="680"/>
      <c r="AV434" s="680"/>
      <c r="AW434" s="680"/>
      <c r="AX434" s="680"/>
      <c r="AY434" s="680"/>
      <c r="AZ434" s="680"/>
      <c r="BA434" s="680"/>
      <c r="BB434" s="680"/>
      <c r="BC434" s="680"/>
      <c r="BD434" s="680"/>
      <c r="BE434" s="680"/>
      <c r="BF434" s="680"/>
      <c r="BG434" s="680"/>
      <c r="BH434" s="680"/>
      <c r="BI434" s="680"/>
      <c r="BJ434" s="681"/>
    </row>
    <row r="435" spans="2:62">
      <c r="B435" s="675"/>
      <c r="C435" s="676" t="s">
        <v>1005</v>
      </c>
      <c r="D435" s="677" t="s">
        <v>1006</v>
      </c>
      <c r="E435" s="740">
        <f t="shared" ref="E435:E438" si="269">T435</f>
        <v>0</v>
      </c>
      <c r="F435" s="741"/>
      <c r="G435" s="680">
        <f t="shared" si="236"/>
        <v>0</v>
      </c>
      <c r="H435" s="679"/>
      <c r="I435" s="679"/>
      <c r="J435" s="679"/>
      <c r="K435" s="679"/>
      <c r="L435" s="679"/>
      <c r="M435" s="679"/>
      <c r="N435" s="679"/>
      <c r="O435" s="679"/>
      <c r="P435" s="679"/>
      <c r="Q435" s="679"/>
      <c r="R435" s="679"/>
      <c r="S435" s="679"/>
      <c r="T435" s="673">
        <f t="shared" si="237"/>
        <v>0</v>
      </c>
      <c r="U435" s="679"/>
      <c r="V435" s="679"/>
      <c r="W435" s="679"/>
      <c r="X435" s="680">
        <f t="shared" si="238"/>
        <v>0</v>
      </c>
      <c r="Y435" s="679"/>
      <c r="Z435" s="679"/>
      <c r="AA435" s="679"/>
      <c r="AB435" s="680">
        <f t="shared" si="239"/>
        <v>0</v>
      </c>
      <c r="AC435" s="679"/>
      <c r="AD435" s="679"/>
      <c r="AE435" s="679"/>
      <c r="AF435" s="680">
        <f t="shared" si="240"/>
        <v>0</v>
      </c>
      <c r="AG435" s="679"/>
      <c r="AH435" s="679"/>
      <c r="AI435" s="679"/>
      <c r="AJ435" s="680">
        <f t="shared" si="241"/>
        <v>0</v>
      </c>
      <c r="AK435" s="679"/>
      <c r="AL435" s="679"/>
      <c r="AM435" s="679"/>
      <c r="AN435" s="680">
        <f t="shared" si="242"/>
        <v>0</v>
      </c>
      <c r="AO435" s="680">
        <f t="shared" si="243"/>
        <v>0</v>
      </c>
      <c r="AP435" s="679"/>
      <c r="AQ435" s="679"/>
      <c r="AR435" s="679"/>
      <c r="AS435" s="680">
        <f t="shared" si="244"/>
        <v>0</v>
      </c>
      <c r="AT435" s="679"/>
      <c r="AU435" s="679"/>
      <c r="AV435" s="679"/>
      <c r="AW435" s="680">
        <f t="shared" si="245"/>
        <v>0</v>
      </c>
      <c r="AX435" s="679"/>
      <c r="AY435" s="679"/>
      <c r="AZ435" s="679"/>
      <c r="BA435" s="680">
        <f t="shared" si="246"/>
        <v>0</v>
      </c>
      <c r="BB435" s="679"/>
      <c r="BC435" s="679"/>
      <c r="BD435" s="679"/>
      <c r="BE435" s="680">
        <f t="shared" si="247"/>
        <v>0</v>
      </c>
      <c r="BF435" s="680">
        <f t="shared" si="248"/>
        <v>0</v>
      </c>
      <c r="BG435" s="680">
        <f t="shared" si="249"/>
        <v>0</v>
      </c>
      <c r="BH435" s="680">
        <f t="shared" si="250"/>
        <v>0</v>
      </c>
      <c r="BI435" s="680">
        <f t="shared" si="251"/>
        <v>0</v>
      </c>
      <c r="BJ435" s="681"/>
    </row>
    <row r="436" spans="2:62">
      <c r="B436" s="675"/>
      <c r="C436" s="676" t="s">
        <v>1007</v>
      </c>
      <c r="D436" s="677" t="s">
        <v>1008</v>
      </c>
      <c r="E436" s="740">
        <f t="shared" si="269"/>
        <v>0</v>
      </c>
      <c r="F436" s="741"/>
      <c r="G436" s="680">
        <f t="shared" ref="G436:G443" si="270">E436+F436</f>
        <v>0</v>
      </c>
      <c r="H436" s="679"/>
      <c r="I436" s="679"/>
      <c r="J436" s="679"/>
      <c r="K436" s="679"/>
      <c r="L436" s="679"/>
      <c r="M436" s="679"/>
      <c r="N436" s="679"/>
      <c r="O436" s="679"/>
      <c r="P436" s="679"/>
      <c r="Q436" s="679"/>
      <c r="R436" s="679"/>
      <c r="S436" s="679"/>
      <c r="T436" s="673">
        <f t="shared" ref="T436:T443" si="271">SUM(H436:S436)</f>
        <v>0</v>
      </c>
      <c r="U436" s="679"/>
      <c r="V436" s="679"/>
      <c r="W436" s="679"/>
      <c r="X436" s="680">
        <f t="shared" ref="X436:X443" si="272">(T436+U436)-V436+W436</f>
        <v>0</v>
      </c>
      <c r="Y436" s="679"/>
      <c r="Z436" s="679"/>
      <c r="AA436" s="679"/>
      <c r="AB436" s="680">
        <f t="shared" ref="AB436:AB443" si="273">SUM(Y436:AA436)</f>
        <v>0</v>
      </c>
      <c r="AC436" s="679"/>
      <c r="AD436" s="679"/>
      <c r="AE436" s="679"/>
      <c r="AF436" s="680">
        <f t="shared" ref="AF436:AF443" si="274">SUM(AC436:AE436)</f>
        <v>0</v>
      </c>
      <c r="AG436" s="679"/>
      <c r="AH436" s="679"/>
      <c r="AI436" s="679"/>
      <c r="AJ436" s="680">
        <f t="shared" ref="AJ436:AJ443" si="275">SUM(AG436:AI436)</f>
        <v>0</v>
      </c>
      <c r="AK436" s="679"/>
      <c r="AL436" s="679"/>
      <c r="AM436" s="679"/>
      <c r="AN436" s="680">
        <f t="shared" ref="AN436:AN443" si="276">SUM(AK436:AM436)</f>
        <v>0</v>
      </c>
      <c r="AO436" s="680">
        <f t="shared" ref="AO436:AO443" si="277">AB436+AF436+AJ436+AN436</f>
        <v>0</v>
      </c>
      <c r="AP436" s="679"/>
      <c r="AQ436" s="679"/>
      <c r="AR436" s="679"/>
      <c r="AS436" s="680">
        <f t="shared" ref="AS436:AS443" si="278">SUM(AP436:AR436)</f>
        <v>0</v>
      </c>
      <c r="AT436" s="679"/>
      <c r="AU436" s="679"/>
      <c r="AV436" s="679"/>
      <c r="AW436" s="680">
        <f t="shared" ref="AW436:AW443" si="279">SUM(AT436:AV436)</f>
        <v>0</v>
      </c>
      <c r="AX436" s="679"/>
      <c r="AY436" s="679"/>
      <c r="AZ436" s="679"/>
      <c r="BA436" s="680">
        <f t="shared" ref="BA436:BA443" si="280">SUM(AX436:AZ436)</f>
        <v>0</v>
      </c>
      <c r="BB436" s="679"/>
      <c r="BC436" s="679"/>
      <c r="BD436" s="679"/>
      <c r="BE436" s="680">
        <f t="shared" ref="BE436:BE443" si="281">SUM(BB436:BD436)</f>
        <v>0</v>
      </c>
      <c r="BF436" s="680">
        <f t="shared" ref="BF436:BF443" si="282">AS436+AW436+BA436+BE436</f>
        <v>0</v>
      </c>
      <c r="BG436" s="680">
        <f t="shared" ref="BG436:BG443" si="283">G436-X436</f>
        <v>0</v>
      </c>
      <c r="BH436" s="680">
        <f t="shared" ref="BH436:BH443" si="284">X436-AO436</f>
        <v>0</v>
      </c>
      <c r="BI436" s="680">
        <f t="shared" ref="BI436:BI443" si="285">AO436-BF436</f>
        <v>0</v>
      </c>
      <c r="BJ436" s="681"/>
    </row>
    <row r="437" spans="2:62">
      <c r="B437" s="675"/>
      <c r="C437" s="676" t="s">
        <v>1009</v>
      </c>
      <c r="D437" s="677" t="s">
        <v>1010</v>
      </c>
      <c r="E437" s="740">
        <f t="shared" si="269"/>
        <v>0</v>
      </c>
      <c r="F437" s="741"/>
      <c r="G437" s="680">
        <f t="shared" si="270"/>
        <v>0</v>
      </c>
      <c r="H437" s="679"/>
      <c r="I437" s="679"/>
      <c r="J437" s="679"/>
      <c r="K437" s="679"/>
      <c r="L437" s="679"/>
      <c r="M437" s="679"/>
      <c r="N437" s="679"/>
      <c r="O437" s="679"/>
      <c r="P437" s="679"/>
      <c r="Q437" s="679"/>
      <c r="R437" s="679"/>
      <c r="S437" s="679"/>
      <c r="T437" s="673">
        <f t="shared" si="271"/>
        <v>0</v>
      </c>
      <c r="U437" s="679"/>
      <c r="V437" s="679"/>
      <c r="W437" s="679"/>
      <c r="X437" s="680">
        <f t="shared" si="272"/>
        <v>0</v>
      </c>
      <c r="Y437" s="679"/>
      <c r="Z437" s="679"/>
      <c r="AA437" s="679"/>
      <c r="AB437" s="680">
        <f t="shared" si="273"/>
        <v>0</v>
      </c>
      <c r="AC437" s="679"/>
      <c r="AD437" s="679"/>
      <c r="AE437" s="679"/>
      <c r="AF437" s="680">
        <f t="shared" si="274"/>
        <v>0</v>
      </c>
      <c r="AG437" s="679"/>
      <c r="AH437" s="679"/>
      <c r="AI437" s="679"/>
      <c r="AJ437" s="680">
        <f t="shared" si="275"/>
        <v>0</v>
      </c>
      <c r="AK437" s="679"/>
      <c r="AL437" s="679"/>
      <c r="AM437" s="679"/>
      <c r="AN437" s="680">
        <f t="shared" si="276"/>
        <v>0</v>
      </c>
      <c r="AO437" s="680">
        <f t="shared" si="277"/>
        <v>0</v>
      </c>
      <c r="AP437" s="679"/>
      <c r="AQ437" s="679"/>
      <c r="AR437" s="679"/>
      <c r="AS437" s="680">
        <f t="shared" si="278"/>
        <v>0</v>
      </c>
      <c r="AT437" s="679"/>
      <c r="AU437" s="679"/>
      <c r="AV437" s="679"/>
      <c r="AW437" s="680">
        <f t="shared" si="279"/>
        <v>0</v>
      </c>
      <c r="AX437" s="679"/>
      <c r="AY437" s="679"/>
      <c r="AZ437" s="679"/>
      <c r="BA437" s="680">
        <f t="shared" si="280"/>
        <v>0</v>
      </c>
      <c r="BB437" s="679"/>
      <c r="BC437" s="679"/>
      <c r="BD437" s="679"/>
      <c r="BE437" s="680">
        <f t="shared" si="281"/>
        <v>0</v>
      </c>
      <c r="BF437" s="680">
        <f t="shared" si="282"/>
        <v>0</v>
      </c>
      <c r="BG437" s="680">
        <f t="shared" si="283"/>
        <v>0</v>
      </c>
      <c r="BH437" s="680">
        <f t="shared" si="284"/>
        <v>0</v>
      </c>
      <c r="BI437" s="680">
        <f t="shared" si="285"/>
        <v>0</v>
      </c>
      <c r="BJ437" s="681"/>
    </row>
    <row r="438" spans="2:62">
      <c r="B438" s="675"/>
      <c r="C438" s="676" t="s">
        <v>1011</v>
      </c>
      <c r="D438" s="677" t="s">
        <v>1012</v>
      </c>
      <c r="E438" s="740">
        <f t="shared" si="269"/>
        <v>0</v>
      </c>
      <c r="F438" s="741"/>
      <c r="G438" s="680">
        <f t="shared" si="270"/>
        <v>0</v>
      </c>
      <c r="H438" s="679"/>
      <c r="I438" s="679"/>
      <c r="J438" s="679"/>
      <c r="K438" s="679"/>
      <c r="L438" s="679"/>
      <c r="M438" s="679"/>
      <c r="N438" s="679"/>
      <c r="O438" s="679"/>
      <c r="P438" s="679"/>
      <c r="Q438" s="679"/>
      <c r="R438" s="679"/>
      <c r="S438" s="679"/>
      <c r="T438" s="673">
        <f t="shared" si="271"/>
        <v>0</v>
      </c>
      <c r="U438" s="679"/>
      <c r="V438" s="679"/>
      <c r="W438" s="679"/>
      <c r="X438" s="680">
        <f t="shared" si="272"/>
        <v>0</v>
      </c>
      <c r="Y438" s="679"/>
      <c r="Z438" s="679"/>
      <c r="AA438" s="679"/>
      <c r="AB438" s="680">
        <f t="shared" si="273"/>
        <v>0</v>
      </c>
      <c r="AC438" s="679"/>
      <c r="AD438" s="679"/>
      <c r="AE438" s="679"/>
      <c r="AF438" s="680">
        <f t="shared" si="274"/>
        <v>0</v>
      </c>
      <c r="AG438" s="679"/>
      <c r="AH438" s="679"/>
      <c r="AI438" s="679"/>
      <c r="AJ438" s="680">
        <f t="shared" si="275"/>
        <v>0</v>
      </c>
      <c r="AK438" s="679"/>
      <c r="AL438" s="679"/>
      <c r="AM438" s="679"/>
      <c r="AN438" s="680">
        <f t="shared" si="276"/>
        <v>0</v>
      </c>
      <c r="AO438" s="680">
        <f t="shared" si="277"/>
        <v>0</v>
      </c>
      <c r="AP438" s="679"/>
      <c r="AQ438" s="679"/>
      <c r="AR438" s="679"/>
      <c r="AS438" s="680">
        <f t="shared" si="278"/>
        <v>0</v>
      </c>
      <c r="AT438" s="679"/>
      <c r="AU438" s="679"/>
      <c r="AV438" s="679"/>
      <c r="AW438" s="680">
        <f t="shared" si="279"/>
        <v>0</v>
      </c>
      <c r="AX438" s="679"/>
      <c r="AY438" s="679"/>
      <c r="AZ438" s="679"/>
      <c r="BA438" s="680">
        <f t="shared" si="280"/>
        <v>0</v>
      </c>
      <c r="BB438" s="679"/>
      <c r="BC438" s="679"/>
      <c r="BD438" s="679"/>
      <c r="BE438" s="680">
        <f t="shared" si="281"/>
        <v>0</v>
      </c>
      <c r="BF438" s="680">
        <f t="shared" si="282"/>
        <v>0</v>
      </c>
      <c r="BG438" s="680">
        <f t="shared" si="283"/>
        <v>0</v>
      </c>
      <c r="BH438" s="680">
        <f t="shared" si="284"/>
        <v>0</v>
      </c>
      <c r="BI438" s="680">
        <f t="shared" si="285"/>
        <v>0</v>
      </c>
      <c r="BJ438" s="681"/>
    </row>
    <row r="439" spans="2:62">
      <c r="B439" s="685" t="s">
        <v>1013</v>
      </c>
      <c r="C439" s="676"/>
      <c r="D439" s="677"/>
      <c r="E439" s="738"/>
      <c r="F439" s="739"/>
      <c r="G439" s="680"/>
      <c r="H439" s="680"/>
      <c r="I439" s="680"/>
      <c r="J439" s="680"/>
      <c r="K439" s="680"/>
      <c r="L439" s="680"/>
      <c r="M439" s="680"/>
      <c r="N439" s="680"/>
      <c r="O439" s="680"/>
      <c r="P439" s="680"/>
      <c r="Q439" s="680"/>
      <c r="R439" s="680"/>
      <c r="S439" s="680"/>
      <c r="T439" s="673"/>
      <c r="U439" s="680"/>
      <c r="V439" s="680"/>
      <c r="W439" s="680"/>
      <c r="X439" s="680"/>
      <c r="Y439" s="680"/>
      <c r="Z439" s="680"/>
      <c r="AA439" s="680"/>
      <c r="AB439" s="680"/>
      <c r="AC439" s="680"/>
      <c r="AD439" s="680"/>
      <c r="AE439" s="680"/>
      <c r="AF439" s="680"/>
      <c r="AG439" s="680"/>
      <c r="AH439" s="680"/>
      <c r="AI439" s="680"/>
      <c r="AJ439" s="680"/>
      <c r="AK439" s="680"/>
      <c r="AL439" s="680"/>
      <c r="AM439" s="680"/>
      <c r="AN439" s="680"/>
      <c r="AO439" s="680"/>
      <c r="AP439" s="680"/>
      <c r="AQ439" s="680"/>
      <c r="AR439" s="680"/>
      <c r="AS439" s="680"/>
      <c r="AT439" s="680"/>
      <c r="AU439" s="680"/>
      <c r="AV439" s="680"/>
      <c r="AW439" s="680"/>
      <c r="AX439" s="680"/>
      <c r="AY439" s="680"/>
      <c r="AZ439" s="680"/>
      <c r="BA439" s="680"/>
      <c r="BB439" s="680"/>
      <c r="BC439" s="680"/>
      <c r="BD439" s="680"/>
      <c r="BE439" s="680"/>
      <c r="BF439" s="680"/>
      <c r="BG439" s="680"/>
      <c r="BH439" s="680"/>
      <c r="BI439" s="680"/>
      <c r="BJ439" s="681"/>
    </row>
    <row r="440" spans="2:62">
      <c r="B440" s="675"/>
      <c r="C440" s="676" t="s">
        <v>1014</v>
      </c>
      <c r="D440" s="677" t="s">
        <v>1015</v>
      </c>
      <c r="E440" s="740">
        <f t="shared" ref="E440:E443" si="286">T440</f>
        <v>0</v>
      </c>
      <c r="F440" s="741"/>
      <c r="G440" s="680">
        <f t="shared" si="270"/>
        <v>0</v>
      </c>
      <c r="H440" s="679"/>
      <c r="I440" s="679"/>
      <c r="J440" s="679"/>
      <c r="K440" s="679"/>
      <c r="L440" s="679"/>
      <c r="M440" s="679"/>
      <c r="N440" s="679"/>
      <c r="O440" s="679"/>
      <c r="P440" s="679"/>
      <c r="Q440" s="679"/>
      <c r="R440" s="679"/>
      <c r="S440" s="679"/>
      <c r="T440" s="673">
        <f t="shared" si="271"/>
        <v>0</v>
      </c>
      <c r="U440" s="679"/>
      <c r="V440" s="679"/>
      <c r="W440" s="679"/>
      <c r="X440" s="680">
        <f t="shared" si="272"/>
        <v>0</v>
      </c>
      <c r="Y440" s="679"/>
      <c r="Z440" s="679"/>
      <c r="AA440" s="679"/>
      <c r="AB440" s="680">
        <f t="shared" si="273"/>
        <v>0</v>
      </c>
      <c r="AC440" s="679"/>
      <c r="AD440" s="679"/>
      <c r="AE440" s="679"/>
      <c r="AF440" s="680">
        <f t="shared" si="274"/>
        <v>0</v>
      </c>
      <c r="AG440" s="679"/>
      <c r="AH440" s="679"/>
      <c r="AI440" s="679"/>
      <c r="AJ440" s="680">
        <f t="shared" si="275"/>
        <v>0</v>
      </c>
      <c r="AK440" s="679"/>
      <c r="AL440" s="679"/>
      <c r="AM440" s="679"/>
      <c r="AN440" s="680">
        <f t="shared" si="276"/>
        <v>0</v>
      </c>
      <c r="AO440" s="680">
        <f t="shared" si="277"/>
        <v>0</v>
      </c>
      <c r="AP440" s="679"/>
      <c r="AQ440" s="679"/>
      <c r="AR440" s="679"/>
      <c r="AS440" s="680">
        <f t="shared" si="278"/>
        <v>0</v>
      </c>
      <c r="AT440" s="679"/>
      <c r="AU440" s="679"/>
      <c r="AV440" s="679"/>
      <c r="AW440" s="680">
        <f t="shared" si="279"/>
        <v>0</v>
      </c>
      <c r="AX440" s="679"/>
      <c r="AY440" s="679"/>
      <c r="AZ440" s="679"/>
      <c r="BA440" s="680">
        <f t="shared" si="280"/>
        <v>0</v>
      </c>
      <c r="BB440" s="679"/>
      <c r="BC440" s="679"/>
      <c r="BD440" s="679"/>
      <c r="BE440" s="680">
        <f t="shared" si="281"/>
        <v>0</v>
      </c>
      <c r="BF440" s="680">
        <f t="shared" si="282"/>
        <v>0</v>
      </c>
      <c r="BG440" s="680">
        <f t="shared" si="283"/>
        <v>0</v>
      </c>
      <c r="BH440" s="680">
        <f t="shared" si="284"/>
        <v>0</v>
      </c>
      <c r="BI440" s="680">
        <f t="shared" si="285"/>
        <v>0</v>
      </c>
      <c r="BJ440" s="681"/>
    </row>
    <row r="441" spans="2:62">
      <c r="B441" s="675"/>
      <c r="C441" s="676" t="s">
        <v>1016</v>
      </c>
      <c r="D441" s="677" t="s">
        <v>1017</v>
      </c>
      <c r="E441" s="740">
        <f t="shared" si="286"/>
        <v>0</v>
      </c>
      <c r="F441" s="741"/>
      <c r="G441" s="680">
        <f t="shared" si="270"/>
        <v>0</v>
      </c>
      <c r="H441" s="679"/>
      <c r="I441" s="679"/>
      <c r="J441" s="679"/>
      <c r="K441" s="679"/>
      <c r="L441" s="679"/>
      <c r="M441" s="679"/>
      <c r="N441" s="679"/>
      <c r="O441" s="679"/>
      <c r="P441" s="679"/>
      <c r="Q441" s="679"/>
      <c r="R441" s="679"/>
      <c r="S441" s="679"/>
      <c r="T441" s="673">
        <f t="shared" si="271"/>
        <v>0</v>
      </c>
      <c r="U441" s="679"/>
      <c r="V441" s="679"/>
      <c r="W441" s="679"/>
      <c r="X441" s="680">
        <f t="shared" si="272"/>
        <v>0</v>
      </c>
      <c r="Y441" s="679"/>
      <c r="Z441" s="679"/>
      <c r="AA441" s="679"/>
      <c r="AB441" s="680">
        <f t="shared" si="273"/>
        <v>0</v>
      </c>
      <c r="AC441" s="679"/>
      <c r="AD441" s="679"/>
      <c r="AE441" s="679"/>
      <c r="AF441" s="680">
        <f t="shared" si="274"/>
        <v>0</v>
      </c>
      <c r="AG441" s="679"/>
      <c r="AH441" s="679"/>
      <c r="AI441" s="679"/>
      <c r="AJ441" s="680">
        <f t="shared" si="275"/>
        <v>0</v>
      </c>
      <c r="AK441" s="679"/>
      <c r="AL441" s="679"/>
      <c r="AM441" s="679"/>
      <c r="AN441" s="680">
        <f t="shared" si="276"/>
        <v>0</v>
      </c>
      <c r="AO441" s="680">
        <f t="shared" si="277"/>
        <v>0</v>
      </c>
      <c r="AP441" s="679"/>
      <c r="AQ441" s="679"/>
      <c r="AR441" s="679"/>
      <c r="AS441" s="680">
        <f t="shared" si="278"/>
        <v>0</v>
      </c>
      <c r="AT441" s="679"/>
      <c r="AU441" s="679"/>
      <c r="AV441" s="679"/>
      <c r="AW441" s="680">
        <f t="shared" si="279"/>
        <v>0</v>
      </c>
      <c r="AX441" s="679"/>
      <c r="AY441" s="679"/>
      <c r="AZ441" s="679"/>
      <c r="BA441" s="680">
        <f t="shared" si="280"/>
        <v>0</v>
      </c>
      <c r="BB441" s="679"/>
      <c r="BC441" s="679"/>
      <c r="BD441" s="679"/>
      <c r="BE441" s="680">
        <f t="shared" si="281"/>
        <v>0</v>
      </c>
      <c r="BF441" s="680">
        <f t="shared" si="282"/>
        <v>0</v>
      </c>
      <c r="BG441" s="680">
        <f t="shared" si="283"/>
        <v>0</v>
      </c>
      <c r="BH441" s="680">
        <f t="shared" si="284"/>
        <v>0</v>
      </c>
      <c r="BI441" s="680">
        <f t="shared" si="285"/>
        <v>0</v>
      </c>
      <c r="BJ441" s="681"/>
    </row>
    <row r="442" spans="2:62">
      <c r="B442" s="675"/>
      <c r="C442" s="676" t="s">
        <v>503</v>
      </c>
      <c r="D442" s="677" t="s">
        <v>1018</v>
      </c>
      <c r="E442" s="740">
        <f t="shared" si="286"/>
        <v>0</v>
      </c>
      <c r="F442" s="741"/>
      <c r="G442" s="680">
        <f t="shared" si="270"/>
        <v>0</v>
      </c>
      <c r="H442" s="679"/>
      <c r="I442" s="679"/>
      <c r="J442" s="679"/>
      <c r="K442" s="679"/>
      <c r="L442" s="679"/>
      <c r="M442" s="679"/>
      <c r="N442" s="679"/>
      <c r="O442" s="679"/>
      <c r="P442" s="679"/>
      <c r="Q442" s="679"/>
      <c r="R442" s="679"/>
      <c r="S442" s="679"/>
      <c r="T442" s="673">
        <f t="shared" si="271"/>
        <v>0</v>
      </c>
      <c r="U442" s="679"/>
      <c r="V442" s="679"/>
      <c r="W442" s="679"/>
      <c r="X442" s="680">
        <f t="shared" si="272"/>
        <v>0</v>
      </c>
      <c r="Y442" s="679"/>
      <c r="Z442" s="679"/>
      <c r="AA442" s="679"/>
      <c r="AB442" s="680">
        <f t="shared" si="273"/>
        <v>0</v>
      </c>
      <c r="AC442" s="679"/>
      <c r="AD442" s="679"/>
      <c r="AE442" s="679"/>
      <c r="AF442" s="680">
        <f t="shared" si="274"/>
        <v>0</v>
      </c>
      <c r="AG442" s="679"/>
      <c r="AH442" s="679"/>
      <c r="AI442" s="679"/>
      <c r="AJ442" s="680">
        <f t="shared" si="275"/>
        <v>0</v>
      </c>
      <c r="AK442" s="679"/>
      <c r="AL442" s="679"/>
      <c r="AM442" s="679"/>
      <c r="AN442" s="680">
        <f t="shared" si="276"/>
        <v>0</v>
      </c>
      <c r="AO442" s="680">
        <f t="shared" si="277"/>
        <v>0</v>
      </c>
      <c r="AP442" s="679"/>
      <c r="AQ442" s="679"/>
      <c r="AR442" s="679"/>
      <c r="AS442" s="680">
        <f t="shared" si="278"/>
        <v>0</v>
      </c>
      <c r="AT442" s="679"/>
      <c r="AU442" s="679"/>
      <c r="AV442" s="679"/>
      <c r="AW442" s="680">
        <f t="shared" si="279"/>
        <v>0</v>
      </c>
      <c r="AX442" s="679"/>
      <c r="AY442" s="679"/>
      <c r="AZ442" s="679"/>
      <c r="BA442" s="680">
        <f t="shared" si="280"/>
        <v>0</v>
      </c>
      <c r="BB442" s="679"/>
      <c r="BC442" s="679"/>
      <c r="BD442" s="679"/>
      <c r="BE442" s="680">
        <f t="shared" si="281"/>
        <v>0</v>
      </c>
      <c r="BF442" s="680">
        <f t="shared" si="282"/>
        <v>0</v>
      </c>
      <c r="BG442" s="680">
        <f t="shared" si="283"/>
        <v>0</v>
      </c>
      <c r="BH442" s="680">
        <f t="shared" si="284"/>
        <v>0</v>
      </c>
      <c r="BI442" s="680">
        <f t="shared" si="285"/>
        <v>0</v>
      </c>
      <c r="BJ442" s="681"/>
    </row>
    <row r="443" spans="2:62" ht="19.5" thickBot="1">
      <c r="B443" s="710"/>
      <c r="C443" s="689" t="s">
        <v>1019</v>
      </c>
      <c r="D443" s="690" t="s">
        <v>1020</v>
      </c>
      <c r="E443" s="742">
        <f t="shared" si="286"/>
        <v>0</v>
      </c>
      <c r="F443" s="743"/>
      <c r="G443" s="680">
        <f t="shared" si="270"/>
        <v>0</v>
      </c>
      <c r="H443" s="679"/>
      <c r="I443" s="679"/>
      <c r="J443" s="679"/>
      <c r="K443" s="679"/>
      <c r="L443" s="679"/>
      <c r="M443" s="679"/>
      <c r="N443" s="679"/>
      <c r="O443" s="679"/>
      <c r="P443" s="679"/>
      <c r="Q443" s="679"/>
      <c r="R443" s="679"/>
      <c r="S443" s="679"/>
      <c r="T443" s="673">
        <f t="shared" si="271"/>
        <v>0</v>
      </c>
      <c r="U443" s="679"/>
      <c r="V443" s="679"/>
      <c r="W443" s="679"/>
      <c r="X443" s="680">
        <f t="shared" si="272"/>
        <v>0</v>
      </c>
      <c r="Y443" s="679"/>
      <c r="Z443" s="679"/>
      <c r="AA443" s="679"/>
      <c r="AB443" s="680">
        <f t="shared" si="273"/>
        <v>0</v>
      </c>
      <c r="AC443" s="679"/>
      <c r="AD443" s="679"/>
      <c r="AE443" s="679"/>
      <c r="AF443" s="680">
        <f t="shared" si="274"/>
        <v>0</v>
      </c>
      <c r="AG443" s="679"/>
      <c r="AH443" s="679"/>
      <c r="AI443" s="679"/>
      <c r="AJ443" s="680">
        <f t="shared" si="275"/>
        <v>0</v>
      </c>
      <c r="AK443" s="679"/>
      <c r="AL443" s="679"/>
      <c r="AM443" s="679"/>
      <c r="AN443" s="680">
        <f t="shared" si="276"/>
        <v>0</v>
      </c>
      <c r="AO443" s="680">
        <f t="shared" si="277"/>
        <v>0</v>
      </c>
      <c r="AP443" s="679"/>
      <c r="AQ443" s="679"/>
      <c r="AR443" s="679"/>
      <c r="AS443" s="680">
        <f t="shared" si="278"/>
        <v>0</v>
      </c>
      <c r="AT443" s="679"/>
      <c r="AU443" s="679"/>
      <c r="AV443" s="679"/>
      <c r="AW443" s="680">
        <f t="shared" si="279"/>
        <v>0</v>
      </c>
      <c r="AX443" s="679"/>
      <c r="AY443" s="679"/>
      <c r="AZ443" s="679"/>
      <c r="BA443" s="680">
        <f t="shared" si="280"/>
        <v>0</v>
      </c>
      <c r="BB443" s="679"/>
      <c r="BC443" s="679"/>
      <c r="BD443" s="679"/>
      <c r="BE443" s="680">
        <f t="shared" si="281"/>
        <v>0</v>
      </c>
      <c r="BF443" s="680">
        <f t="shared" si="282"/>
        <v>0</v>
      </c>
      <c r="BG443" s="680">
        <f t="shared" si="283"/>
        <v>0</v>
      </c>
      <c r="BH443" s="680">
        <f t="shared" si="284"/>
        <v>0</v>
      </c>
      <c r="BI443" s="680">
        <f t="shared" si="285"/>
        <v>0</v>
      </c>
      <c r="BJ443" s="691"/>
    </row>
    <row r="444" spans="2:62" ht="19.5" thickBot="1">
      <c r="B444" s="692" t="s">
        <v>1043</v>
      </c>
      <c r="C444" s="693"/>
      <c r="D444" s="694"/>
      <c r="E444" s="695">
        <f>SUM(E372:E443)</f>
        <v>3325000</v>
      </c>
      <c r="F444" s="695">
        <f t="shared" ref="F444:BJ444" si="287">SUM(F372:F443)</f>
        <v>0</v>
      </c>
      <c r="G444" s="695">
        <f t="shared" si="287"/>
        <v>3325000</v>
      </c>
      <c r="H444" s="695">
        <v>0</v>
      </c>
      <c r="I444" s="695">
        <v>810000</v>
      </c>
      <c r="J444" s="695">
        <v>1915000</v>
      </c>
      <c r="K444" s="695">
        <v>0</v>
      </c>
      <c r="L444" s="695">
        <f t="shared" si="287"/>
        <v>0</v>
      </c>
      <c r="M444" s="695">
        <f t="shared" si="287"/>
        <v>300000</v>
      </c>
      <c r="N444" s="695">
        <f t="shared" si="287"/>
        <v>0</v>
      </c>
      <c r="O444" s="695">
        <f t="shared" si="287"/>
        <v>0</v>
      </c>
      <c r="P444" s="695">
        <f t="shared" si="287"/>
        <v>300000</v>
      </c>
      <c r="Q444" s="695">
        <f t="shared" si="287"/>
        <v>0</v>
      </c>
      <c r="R444" s="695">
        <f t="shared" si="287"/>
        <v>0</v>
      </c>
      <c r="S444" s="695">
        <f t="shared" si="287"/>
        <v>0</v>
      </c>
      <c r="T444" s="695">
        <f t="shared" si="287"/>
        <v>3325000</v>
      </c>
      <c r="U444" s="695">
        <f t="shared" si="287"/>
        <v>0</v>
      </c>
      <c r="V444" s="695">
        <f t="shared" si="287"/>
        <v>0</v>
      </c>
      <c r="W444" s="695">
        <f t="shared" si="287"/>
        <v>0</v>
      </c>
      <c r="X444" s="695">
        <f t="shared" si="287"/>
        <v>3325000</v>
      </c>
      <c r="Y444" s="695">
        <f t="shared" si="287"/>
        <v>0</v>
      </c>
      <c r="Z444" s="695">
        <f t="shared" si="287"/>
        <v>0</v>
      </c>
      <c r="AA444" s="695">
        <v>246819.64</v>
      </c>
      <c r="AB444" s="695">
        <f t="shared" si="287"/>
        <v>246819.64</v>
      </c>
      <c r="AC444" s="695">
        <v>64873.23</v>
      </c>
      <c r="AD444" s="695">
        <f t="shared" si="287"/>
        <v>239552.23</v>
      </c>
      <c r="AE444" s="695">
        <f t="shared" si="287"/>
        <v>1796457.17</v>
      </c>
      <c r="AF444" s="695">
        <f t="shared" si="287"/>
        <v>2100882.63</v>
      </c>
      <c r="AG444" s="695">
        <f t="shared" si="287"/>
        <v>27581.96</v>
      </c>
      <c r="AH444" s="695">
        <f t="shared" si="287"/>
        <v>110351</v>
      </c>
      <c r="AI444" s="695">
        <f t="shared" si="287"/>
        <v>331758.48</v>
      </c>
      <c r="AJ444" s="695">
        <f t="shared" si="287"/>
        <v>469691.43999999994</v>
      </c>
      <c r="AK444" s="695">
        <f t="shared" si="287"/>
        <v>0</v>
      </c>
      <c r="AL444" s="695">
        <f t="shared" si="287"/>
        <v>0</v>
      </c>
      <c r="AM444" s="695">
        <f t="shared" si="287"/>
        <v>0</v>
      </c>
      <c r="AN444" s="695">
        <f t="shared" si="287"/>
        <v>0</v>
      </c>
      <c r="AO444" s="695">
        <f t="shared" si="287"/>
        <v>2817393.7099999995</v>
      </c>
      <c r="AP444" s="695">
        <f t="shared" si="287"/>
        <v>0</v>
      </c>
      <c r="AQ444" s="695">
        <f t="shared" si="287"/>
        <v>0</v>
      </c>
      <c r="AR444" s="695">
        <f t="shared" si="287"/>
        <v>202600.74</v>
      </c>
      <c r="AS444" s="695">
        <f t="shared" si="287"/>
        <v>202600.74</v>
      </c>
      <c r="AT444" s="695">
        <f t="shared" si="287"/>
        <v>96732.13</v>
      </c>
      <c r="AU444" s="695">
        <f t="shared" si="287"/>
        <v>197388.39</v>
      </c>
      <c r="AV444" s="695">
        <f t="shared" si="287"/>
        <v>1752420.57</v>
      </c>
      <c r="AW444" s="695">
        <f t="shared" si="287"/>
        <v>2046541.09</v>
      </c>
      <c r="AX444" s="695">
        <f t="shared" si="287"/>
        <v>119052.45999999999</v>
      </c>
      <c r="AY444" s="695">
        <f t="shared" si="287"/>
        <v>31880.5</v>
      </c>
      <c r="AZ444" s="695">
        <f t="shared" si="287"/>
        <v>416258.48</v>
      </c>
      <c r="BA444" s="695">
        <f t="shared" si="287"/>
        <v>567191.43999999994</v>
      </c>
      <c r="BB444" s="695">
        <f t="shared" si="287"/>
        <v>0</v>
      </c>
      <c r="BC444" s="695">
        <f t="shared" si="287"/>
        <v>0</v>
      </c>
      <c r="BD444" s="695">
        <f t="shared" si="287"/>
        <v>0</v>
      </c>
      <c r="BE444" s="695">
        <f t="shared" si="287"/>
        <v>0</v>
      </c>
      <c r="BF444" s="695">
        <f t="shared" si="287"/>
        <v>2816333.27</v>
      </c>
      <c r="BG444" s="695">
        <f t="shared" si="287"/>
        <v>0</v>
      </c>
      <c r="BH444" s="695">
        <f t="shared" si="287"/>
        <v>507606.29000000039</v>
      </c>
      <c r="BI444" s="695">
        <f t="shared" si="287"/>
        <v>1060.4399999994785</v>
      </c>
      <c r="BJ444" s="695">
        <f t="shared" si="287"/>
        <v>0</v>
      </c>
    </row>
    <row r="445" spans="2:62" ht="19.5" thickBot="1">
      <c r="B445" s="733"/>
      <c r="C445" s="718"/>
      <c r="D445" s="698"/>
      <c r="E445" s="719"/>
      <c r="F445" s="720"/>
      <c r="G445" s="720"/>
      <c r="H445" s="720"/>
      <c r="I445" s="720"/>
      <c r="J445" s="720"/>
      <c r="K445" s="720"/>
      <c r="L445" s="720"/>
      <c r="M445" s="720"/>
      <c r="N445" s="720"/>
      <c r="O445" s="720"/>
      <c r="P445" s="720"/>
      <c r="Q445" s="720"/>
      <c r="R445" s="720"/>
      <c r="S445" s="720"/>
      <c r="T445" s="720"/>
      <c r="U445" s="720"/>
      <c r="V445" s="720"/>
      <c r="W445" s="720"/>
      <c r="X445" s="720"/>
      <c r="Y445" s="720"/>
      <c r="Z445" s="720"/>
      <c r="AA445" s="720"/>
      <c r="AB445" s="720"/>
      <c r="AC445" s="720"/>
      <c r="AD445" s="720"/>
      <c r="AE445" s="720"/>
      <c r="AF445" s="720"/>
      <c r="AG445" s="720"/>
      <c r="AH445" s="720"/>
      <c r="AI445" s="720"/>
      <c r="AJ445" s="720"/>
      <c r="AK445" s="720"/>
      <c r="AL445" s="720"/>
      <c r="AM445" s="720"/>
      <c r="AN445" s="720"/>
      <c r="AO445" s="720"/>
      <c r="AP445" s="720"/>
      <c r="AQ445" s="720"/>
      <c r="AR445" s="720"/>
      <c r="AS445" s="720"/>
      <c r="AT445" s="720"/>
      <c r="AU445" s="720"/>
      <c r="AV445" s="720"/>
      <c r="AW445" s="720"/>
      <c r="AX445" s="720"/>
      <c r="AY445" s="720"/>
      <c r="AZ445" s="720"/>
      <c r="BA445" s="720"/>
      <c r="BB445" s="720"/>
      <c r="BC445" s="720"/>
      <c r="BD445" s="720"/>
      <c r="BE445" s="720"/>
      <c r="BF445" s="720"/>
      <c r="BG445" s="720"/>
      <c r="BH445" s="720"/>
      <c r="BI445" s="720"/>
      <c r="BJ445" s="701"/>
    </row>
    <row r="446" spans="2:62" ht="19.5" thickBot="1">
      <c r="B446" s="663" t="s">
        <v>1044</v>
      </c>
      <c r="C446" s="664"/>
      <c r="D446" s="665"/>
      <c r="E446" s="666"/>
      <c r="F446" s="667"/>
      <c r="G446" s="667"/>
      <c r="H446" s="667"/>
      <c r="I446" s="667"/>
      <c r="J446" s="667"/>
      <c r="K446" s="667"/>
      <c r="L446" s="667"/>
      <c r="M446" s="667"/>
      <c r="N446" s="667"/>
      <c r="O446" s="667"/>
      <c r="P446" s="667"/>
      <c r="Q446" s="667"/>
      <c r="R446" s="667"/>
      <c r="S446" s="667"/>
      <c r="T446" s="667"/>
      <c r="U446" s="667"/>
      <c r="V446" s="667"/>
      <c r="W446" s="667"/>
      <c r="X446" s="667"/>
      <c r="Y446" s="667"/>
      <c r="Z446" s="667"/>
      <c r="AA446" s="667"/>
      <c r="AB446" s="667"/>
      <c r="AC446" s="667"/>
      <c r="AD446" s="667"/>
      <c r="AE446" s="667"/>
      <c r="AF446" s="667"/>
      <c r="AG446" s="667"/>
      <c r="AH446" s="667"/>
      <c r="AI446" s="667"/>
      <c r="AJ446" s="667"/>
      <c r="AK446" s="667"/>
      <c r="AL446" s="667"/>
      <c r="AM446" s="667"/>
      <c r="AN446" s="667"/>
      <c r="AO446" s="667"/>
      <c r="AP446" s="667"/>
      <c r="AQ446" s="667"/>
      <c r="AR446" s="667"/>
      <c r="AS446" s="667"/>
      <c r="AT446" s="667"/>
      <c r="AU446" s="667"/>
      <c r="AV446" s="667"/>
      <c r="AW446" s="667"/>
      <c r="AX446" s="667"/>
      <c r="AY446" s="667"/>
      <c r="AZ446" s="667"/>
      <c r="BA446" s="667"/>
      <c r="BB446" s="667"/>
      <c r="BC446" s="667"/>
      <c r="BD446" s="667"/>
      <c r="BE446" s="667"/>
      <c r="BF446" s="667"/>
      <c r="BG446" s="667"/>
      <c r="BH446" s="667"/>
      <c r="BI446" s="667"/>
      <c r="BJ446" s="668"/>
    </row>
    <row r="447" spans="2:62">
      <c r="B447" s="702" t="s">
        <v>208</v>
      </c>
      <c r="C447" s="670"/>
      <c r="D447" s="671"/>
      <c r="E447" s="672"/>
      <c r="F447" s="673"/>
      <c r="G447" s="673"/>
      <c r="H447" s="673"/>
      <c r="I447" s="673"/>
      <c r="J447" s="673"/>
      <c r="K447" s="673"/>
      <c r="L447" s="673"/>
      <c r="M447" s="673"/>
      <c r="N447" s="673"/>
      <c r="O447" s="673"/>
      <c r="P447" s="673"/>
      <c r="Q447" s="673"/>
      <c r="R447" s="673"/>
      <c r="S447" s="673"/>
      <c r="T447" s="673"/>
      <c r="U447" s="673"/>
      <c r="V447" s="673"/>
      <c r="W447" s="673"/>
      <c r="X447" s="673"/>
      <c r="Y447" s="673"/>
      <c r="Z447" s="673"/>
      <c r="AA447" s="673"/>
      <c r="AB447" s="673"/>
      <c r="AC447" s="673"/>
      <c r="AD447" s="673"/>
      <c r="AE447" s="673"/>
      <c r="AF447" s="673"/>
      <c r="AG447" s="673"/>
      <c r="AH447" s="673"/>
      <c r="AI447" s="673"/>
      <c r="AJ447" s="673"/>
      <c r="AK447" s="673"/>
      <c r="AL447" s="673"/>
      <c r="AM447" s="673"/>
      <c r="AN447" s="673"/>
      <c r="AO447" s="673"/>
      <c r="AP447" s="673"/>
      <c r="AQ447" s="673"/>
      <c r="AR447" s="673"/>
      <c r="AS447" s="673"/>
      <c r="AT447" s="673"/>
      <c r="AU447" s="673"/>
      <c r="AV447" s="673"/>
      <c r="AW447" s="673"/>
      <c r="AX447" s="673"/>
      <c r="AY447" s="673"/>
      <c r="AZ447" s="673"/>
      <c r="BA447" s="673"/>
      <c r="BB447" s="673"/>
      <c r="BC447" s="673"/>
      <c r="BD447" s="673"/>
      <c r="BE447" s="673"/>
      <c r="BF447" s="673"/>
      <c r="BG447" s="673"/>
      <c r="BH447" s="673"/>
      <c r="BI447" s="673"/>
      <c r="BJ447" s="674"/>
    </row>
    <row r="448" spans="2:62">
      <c r="B448" s="704" t="s">
        <v>921</v>
      </c>
      <c r="C448" s="705"/>
      <c r="D448" s="677"/>
      <c r="E448" s="738"/>
      <c r="F448" s="739"/>
      <c r="G448" s="680"/>
      <c r="H448" s="680"/>
      <c r="I448" s="680"/>
      <c r="J448" s="680"/>
      <c r="K448" s="680"/>
      <c r="L448" s="680"/>
      <c r="M448" s="680"/>
      <c r="N448" s="680"/>
      <c r="O448" s="680"/>
      <c r="P448" s="680"/>
      <c r="Q448" s="680"/>
      <c r="R448" s="680"/>
      <c r="S448" s="680"/>
      <c r="T448" s="680"/>
      <c r="U448" s="680"/>
      <c r="V448" s="680"/>
      <c r="W448" s="680"/>
      <c r="X448" s="680"/>
      <c r="Y448" s="680"/>
      <c r="Z448" s="680"/>
      <c r="AA448" s="680"/>
      <c r="AB448" s="680"/>
      <c r="AC448" s="680"/>
      <c r="AD448" s="680"/>
      <c r="AE448" s="680"/>
      <c r="AF448" s="680"/>
      <c r="AG448" s="680"/>
      <c r="AH448" s="680"/>
      <c r="AI448" s="680"/>
      <c r="AJ448" s="680"/>
      <c r="AK448" s="680"/>
      <c r="AL448" s="680"/>
      <c r="AM448" s="680"/>
      <c r="AN448" s="680"/>
      <c r="AO448" s="680"/>
      <c r="AP448" s="680"/>
      <c r="AQ448" s="680"/>
      <c r="AR448" s="680"/>
      <c r="AS448" s="680"/>
      <c r="AT448" s="680"/>
      <c r="AU448" s="680"/>
      <c r="AV448" s="680"/>
      <c r="AW448" s="680"/>
      <c r="AX448" s="680"/>
      <c r="AY448" s="680"/>
      <c r="AZ448" s="680"/>
      <c r="BA448" s="680"/>
      <c r="BB448" s="680"/>
      <c r="BC448" s="680"/>
      <c r="BD448" s="680"/>
      <c r="BE448" s="680"/>
      <c r="BF448" s="680"/>
      <c r="BG448" s="680"/>
      <c r="BH448" s="680"/>
      <c r="BI448" s="680"/>
      <c r="BJ448" s="681"/>
    </row>
    <row r="449" spans="2:62">
      <c r="B449" s="675"/>
      <c r="C449" s="676" t="s">
        <v>922</v>
      </c>
      <c r="D449" s="677" t="s">
        <v>923</v>
      </c>
      <c r="E449" s="740">
        <f t="shared" ref="E449:E450" si="288">T449</f>
        <v>99200</v>
      </c>
      <c r="F449" s="741"/>
      <c r="G449" s="680">
        <f t="shared" ref="G449:G512" si="289">E449+F449</f>
        <v>99200</v>
      </c>
      <c r="H449" s="679"/>
      <c r="I449" s="679"/>
      <c r="J449" s="679">
        <v>39200</v>
      </c>
      <c r="K449" s="679">
        <v>60000</v>
      </c>
      <c r="L449" s="679"/>
      <c r="M449" s="679"/>
      <c r="N449" s="679"/>
      <c r="O449" s="679"/>
      <c r="P449" s="679"/>
      <c r="Q449" s="679"/>
      <c r="R449" s="679"/>
      <c r="S449" s="679"/>
      <c r="T449" s="673">
        <f t="shared" ref="T449:T512" si="290">SUM(H449:S449)</f>
        <v>99200</v>
      </c>
      <c r="U449" s="679"/>
      <c r="V449" s="679"/>
      <c r="W449" s="679"/>
      <c r="X449" s="680">
        <f t="shared" ref="X449:X512" si="291">(T449+U449)-V449+W449</f>
        <v>99200</v>
      </c>
      <c r="Y449" s="679"/>
      <c r="Z449" s="679"/>
      <c r="AA449" s="679"/>
      <c r="AB449" s="680">
        <f t="shared" ref="AB449:AB512" si="292">SUM(Y449:AA449)</f>
        <v>0</v>
      </c>
      <c r="AC449" s="679">
        <v>2057</v>
      </c>
      <c r="AD449" s="679">
        <v>66372.100000000006</v>
      </c>
      <c r="AE449" s="679">
        <f>50298.68-19527.78</f>
        <v>30770.9</v>
      </c>
      <c r="AF449" s="680">
        <f t="shared" ref="AF449:AF512" si="293">SUM(AC449:AE449)</f>
        <v>99200</v>
      </c>
      <c r="AG449" s="679"/>
      <c r="AH449" s="679"/>
      <c r="AI449" s="679"/>
      <c r="AJ449" s="680">
        <f t="shared" ref="AJ449:AJ512" si="294">SUM(AG449:AI449)</f>
        <v>0</v>
      </c>
      <c r="AK449" s="679"/>
      <c r="AL449" s="679"/>
      <c r="AM449" s="679"/>
      <c r="AN449" s="680">
        <f t="shared" ref="AN449:AN512" si="295">SUM(AK449:AM449)</f>
        <v>0</v>
      </c>
      <c r="AO449" s="680">
        <f t="shared" ref="AO449:AO512" si="296">AB449+AF449+AJ449+AN449</f>
        <v>99200</v>
      </c>
      <c r="AP449" s="679"/>
      <c r="AQ449" s="679"/>
      <c r="AR449" s="679"/>
      <c r="AS449" s="680">
        <f t="shared" ref="AS449:AS512" si="297">SUM(AP449:AR449)</f>
        <v>0</v>
      </c>
      <c r="AT449" s="679">
        <v>2057</v>
      </c>
      <c r="AU449" s="679">
        <v>40573</v>
      </c>
      <c r="AV449" s="679">
        <v>56570</v>
      </c>
      <c r="AW449" s="680">
        <f t="shared" ref="AW449:AW512" si="298">SUM(AT449:AV449)</f>
        <v>99200</v>
      </c>
      <c r="AX449" s="679"/>
      <c r="AY449" s="679"/>
      <c r="AZ449" s="679"/>
      <c r="BA449" s="680">
        <f t="shared" ref="BA449:BA512" si="299">SUM(AX449:AZ449)</f>
        <v>0</v>
      </c>
      <c r="BB449" s="679"/>
      <c r="BC449" s="679"/>
      <c r="BD449" s="679"/>
      <c r="BE449" s="680">
        <f t="shared" ref="BE449:BE512" si="300">SUM(BB449:BD449)</f>
        <v>0</v>
      </c>
      <c r="BF449" s="680">
        <f t="shared" ref="BF449:BF512" si="301">AS449+AW449+BA449+BE449</f>
        <v>99200</v>
      </c>
      <c r="BG449" s="680">
        <f t="shared" ref="BG449:BG512" si="302">G449-X449</f>
        <v>0</v>
      </c>
      <c r="BH449" s="680">
        <f t="shared" ref="BH449:BH512" si="303">X449-AO449</f>
        <v>0</v>
      </c>
      <c r="BI449" s="680">
        <f t="shared" ref="BI449:BI512" si="304">AO449-BF449</f>
        <v>0</v>
      </c>
      <c r="BJ449" s="681"/>
    </row>
    <row r="450" spans="2:62">
      <c r="B450" s="675"/>
      <c r="C450" s="676" t="s">
        <v>924</v>
      </c>
      <c r="D450" s="677" t="s">
        <v>925</v>
      </c>
      <c r="E450" s="740">
        <f t="shared" si="288"/>
        <v>0</v>
      </c>
      <c r="F450" s="741"/>
      <c r="G450" s="680">
        <f t="shared" si="289"/>
        <v>0</v>
      </c>
      <c r="H450" s="679"/>
      <c r="I450" s="679"/>
      <c r="J450" s="679"/>
      <c r="K450" s="679"/>
      <c r="L450" s="679"/>
      <c r="M450" s="679"/>
      <c r="N450" s="679"/>
      <c r="O450" s="679"/>
      <c r="P450" s="679"/>
      <c r="Q450" s="679"/>
      <c r="R450" s="679"/>
      <c r="S450" s="679"/>
      <c r="T450" s="673">
        <f t="shared" si="290"/>
        <v>0</v>
      </c>
      <c r="U450" s="679"/>
      <c r="V450" s="679"/>
      <c r="W450" s="679"/>
      <c r="X450" s="680">
        <f t="shared" si="291"/>
        <v>0</v>
      </c>
      <c r="Y450" s="679"/>
      <c r="Z450" s="679"/>
      <c r="AA450" s="679"/>
      <c r="AB450" s="680">
        <f t="shared" si="292"/>
        <v>0</v>
      </c>
      <c r="AC450" s="679"/>
      <c r="AD450" s="679"/>
      <c r="AE450" s="679"/>
      <c r="AF450" s="680">
        <f t="shared" si="293"/>
        <v>0</v>
      </c>
      <c r="AG450" s="679"/>
      <c r="AH450" s="679"/>
      <c r="AI450" s="679"/>
      <c r="AJ450" s="680">
        <f t="shared" si="294"/>
        <v>0</v>
      </c>
      <c r="AK450" s="679"/>
      <c r="AL450" s="679"/>
      <c r="AM450" s="679"/>
      <c r="AN450" s="680">
        <f t="shared" si="295"/>
        <v>0</v>
      </c>
      <c r="AO450" s="680">
        <f t="shared" si="296"/>
        <v>0</v>
      </c>
      <c r="AP450" s="679"/>
      <c r="AQ450" s="679"/>
      <c r="AR450" s="679"/>
      <c r="AS450" s="680">
        <f t="shared" si="297"/>
        <v>0</v>
      </c>
      <c r="AT450" s="679"/>
      <c r="AU450" s="679"/>
      <c r="AV450" s="679"/>
      <c r="AW450" s="680">
        <f t="shared" si="298"/>
        <v>0</v>
      </c>
      <c r="AX450" s="679"/>
      <c r="AY450" s="679"/>
      <c r="AZ450" s="679"/>
      <c r="BA450" s="680">
        <f t="shared" si="299"/>
        <v>0</v>
      </c>
      <c r="BB450" s="679"/>
      <c r="BC450" s="679"/>
      <c r="BD450" s="679"/>
      <c r="BE450" s="680">
        <f t="shared" si="300"/>
        <v>0</v>
      </c>
      <c r="BF450" s="680">
        <f t="shared" si="301"/>
        <v>0</v>
      </c>
      <c r="BG450" s="680">
        <f t="shared" si="302"/>
        <v>0</v>
      </c>
      <c r="BH450" s="680">
        <f t="shared" si="303"/>
        <v>0</v>
      </c>
      <c r="BI450" s="680">
        <f t="shared" si="304"/>
        <v>0</v>
      </c>
      <c r="BJ450" s="681"/>
    </row>
    <row r="451" spans="2:62">
      <c r="B451" s="685" t="s">
        <v>926</v>
      </c>
      <c r="C451" s="676"/>
      <c r="D451" s="677"/>
      <c r="E451" s="738"/>
      <c r="F451" s="739"/>
      <c r="G451" s="680"/>
      <c r="H451" s="680"/>
      <c r="I451" s="680"/>
      <c r="J451" s="680"/>
      <c r="K451" s="680"/>
      <c r="L451" s="680"/>
      <c r="M451" s="680"/>
      <c r="N451" s="680"/>
      <c r="O451" s="680"/>
      <c r="P451" s="680"/>
      <c r="Q451" s="680"/>
      <c r="R451" s="680"/>
      <c r="S451" s="680"/>
      <c r="T451" s="673"/>
      <c r="U451" s="680"/>
      <c r="V451" s="680"/>
      <c r="W451" s="680"/>
      <c r="X451" s="680"/>
      <c r="Y451" s="680"/>
      <c r="Z451" s="680"/>
      <c r="AA451" s="680"/>
      <c r="AB451" s="680"/>
      <c r="AC451" s="680"/>
      <c r="AD451" s="680"/>
      <c r="AE451" s="680"/>
      <c r="AF451" s="680"/>
      <c r="AG451" s="680"/>
      <c r="AH451" s="680"/>
      <c r="AI451" s="680"/>
      <c r="AJ451" s="680"/>
      <c r="AK451" s="680"/>
      <c r="AL451" s="680"/>
      <c r="AM451" s="680"/>
      <c r="AN451" s="680"/>
      <c r="AO451" s="680"/>
      <c r="AP451" s="680"/>
      <c r="AQ451" s="680"/>
      <c r="AR451" s="680"/>
      <c r="AS451" s="680"/>
      <c r="AT451" s="680"/>
      <c r="AU451" s="680"/>
      <c r="AV451" s="680"/>
      <c r="AW451" s="680"/>
      <c r="AX451" s="680"/>
      <c r="AY451" s="680"/>
      <c r="AZ451" s="680"/>
      <c r="BA451" s="680"/>
      <c r="BB451" s="680"/>
      <c r="BC451" s="680"/>
      <c r="BD451" s="680"/>
      <c r="BE451" s="680"/>
      <c r="BF451" s="680"/>
      <c r="BG451" s="680"/>
      <c r="BH451" s="680"/>
      <c r="BI451" s="680"/>
      <c r="BJ451" s="681"/>
    </row>
    <row r="452" spans="2:62">
      <c r="B452" s="675"/>
      <c r="C452" s="676" t="s">
        <v>218</v>
      </c>
      <c r="D452" s="677" t="s">
        <v>927</v>
      </c>
      <c r="E452" s="740">
        <f t="shared" ref="E452:E453" si="305">T452</f>
        <v>3203000</v>
      </c>
      <c r="F452" s="741"/>
      <c r="G452" s="680">
        <f t="shared" si="289"/>
        <v>3203000</v>
      </c>
      <c r="H452" s="679"/>
      <c r="I452" s="679">
        <v>325000</v>
      </c>
      <c r="J452" s="679">
        <v>775000</v>
      </c>
      <c r="K452" s="679">
        <v>288000</v>
      </c>
      <c r="L452" s="679">
        <v>1164000</v>
      </c>
      <c r="M452" s="679"/>
      <c r="N452" s="679">
        <v>301000</v>
      </c>
      <c r="O452" s="679"/>
      <c r="P452" s="679">
        <v>350000</v>
      </c>
      <c r="Q452" s="679"/>
      <c r="R452" s="679"/>
      <c r="S452" s="679"/>
      <c r="T452" s="673">
        <f t="shared" si="290"/>
        <v>3203000</v>
      </c>
      <c r="U452" s="679"/>
      <c r="V452" s="679"/>
      <c r="W452" s="679"/>
      <c r="X452" s="680">
        <f t="shared" si="291"/>
        <v>3203000</v>
      </c>
      <c r="Y452" s="679"/>
      <c r="Z452" s="679"/>
      <c r="AA452" s="679">
        <v>194492.96</v>
      </c>
      <c r="AB452" s="680">
        <f t="shared" si="292"/>
        <v>194492.96</v>
      </c>
      <c r="AC452" s="679">
        <v>124586.92</v>
      </c>
      <c r="AD452" s="679">
        <v>316006.38</v>
      </c>
      <c r="AE452" s="679">
        <f>802564.8+19527.78+784038</f>
        <v>1606130.58</v>
      </c>
      <c r="AF452" s="680">
        <f t="shared" si="293"/>
        <v>2046723.8800000001</v>
      </c>
      <c r="AG452" s="679">
        <v>20733.7</v>
      </c>
      <c r="AH452" s="679">
        <v>302000</v>
      </c>
      <c r="AI452" s="679">
        <v>6000</v>
      </c>
      <c r="AJ452" s="680">
        <f t="shared" si="294"/>
        <v>328733.7</v>
      </c>
      <c r="AK452" s="679"/>
      <c r="AL452" s="679"/>
      <c r="AM452" s="679"/>
      <c r="AN452" s="680">
        <f t="shared" si="295"/>
        <v>0</v>
      </c>
      <c r="AO452" s="680">
        <f t="shared" si="296"/>
        <v>2569950.5400000005</v>
      </c>
      <c r="AP452" s="679"/>
      <c r="AQ452" s="679"/>
      <c r="AR452" s="679">
        <v>186826.86</v>
      </c>
      <c r="AS452" s="680">
        <f t="shared" si="297"/>
        <v>186826.86</v>
      </c>
      <c r="AT452" s="679">
        <v>90353.02</v>
      </c>
      <c r="AU452" s="679">
        <v>277295.8</v>
      </c>
      <c r="AV452" s="679">
        <v>1672851.16</v>
      </c>
      <c r="AW452" s="680">
        <f t="shared" si="298"/>
        <v>2040499.98</v>
      </c>
      <c r="AX452" s="679">
        <v>8789.7000000000007</v>
      </c>
      <c r="AY452" s="679">
        <v>309524</v>
      </c>
      <c r="AZ452" s="679">
        <v>6000</v>
      </c>
      <c r="BA452" s="680">
        <f t="shared" si="299"/>
        <v>324313.7</v>
      </c>
      <c r="BB452" s="679"/>
      <c r="BC452" s="679"/>
      <c r="BD452" s="679"/>
      <c r="BE452" s="680">
        <f t="shared" si="300"/>
        <v>0</v>
      </c>
      <c r="BF452" s="680">
        <f t="shared" si="301"/>
        <v>2551640.54</v>
      </c>
      <c r="BG452" s="680">
        <f t="shared" si="302"/>
        <v>0</v>
      </c>
      <c r="BH452" s="680">
        <f t="shared" si="303"/>
        <v>633049.4599999995</v>
      </c>
      <c r="BI452" s="680">
        <f t="shared" si="304"/>
        <v>18310.000000000466</v>
      </c>
      <c r="BJ452" s="681"/>
    </row>
    <row r="453" spans="2:62">
      <c r="B453" s="675"/>
      <c r="C453" s="676" t="s">
        <v>220</v>
      </c>
      <c r="D453" s="677" t="s">
        <v>928</v>
      </c>
      <c r="E453" s="740">
        <f t="shared" si="305"/>
        <v>0</v>
      </c>
      <c r="F453" s="741"/>
      <c r="G453" s="680">
        <f t="shared" si="289"/>
        <v>0</v>
      </c>
      <c r="H453" s="679"/>
      <c r="I453" s="679"/>
      <c r="J453" s="679"/>
      <c r="K453" s="679"/>
      <c r="L453" s="679"/>
      <c r="M453" s="679"/>
      <c r="N453" s="679"/>
      <c r="O453" s="679"/>
      <c r="P453" s="679"/>
      <c r="Q453" s="679"/>
      <c r="R453" s="679"/>
      <c r="S453" s="679"/>
      <c r="T453" s="673">
        <f t="shared" si="290"/>
        <v>0</v>
      </c>
      <c r="U453" s="679"/>
      <c r="V453" s="679"/>
      <c r="W453" s="679"/>
      <c r="X453" s="680">
        <f t="shared" si="291"/>
        <v>0</v>
      </c>
      <c r="Y453" s="679"/>
      <c r="Z453" s="679"/>
      <c r="AA453" s="679"/>
      <c r="AB453" s="680">
        <f t="shared" si="292"/>
        <v>0</v>
      </c>
      <c r="AC453" s="679"/>
      <c r="AD453" s="679"/>
      <c r="AE453" s="679"/>
      <c r="AF453" s="680">
        <f t="shared" si="293"/>
        <v>0</v>
      </c>
      <c r="AG453" s="679"/>
      <c r="AH453" s="679"/>
      <c r="AI453" s="679"/>
      <c r="AJ453" s="680">
        <f t="shared" si="294"/>
        <v>0</v>
      </c>
      <c r="AK453" s="679"/>
      <c r="AL453" s="679"/>
      <c r="AM453" s="679"/>
      <c r="AN453" s="680">
        <f t="shared" si="295"/>
        <v>0</v>
      </c>
      <c r="AO453" s="680">
        <f t="shared" si="296"/>
        <v>0</v>
      </c>
      <c r="AP453" s="679"/>
      <c r="AQ453" s="679"/>
      <c r="AR453" s="679"/>
      <c r="AS453" s="680">
        <f t="shared" si="297"/>
        <v>0</v>
      </c>
      <c r="AT453" s="679"/>
      <c r="AU453" s="679"/>
      <c r="AV453" s="679"/>
      <c r="AW453" s="680">
        <f t="shared" si="298"/>
        <v>0</v>
      </c>
      <c r="AX453" s="679"/>
      <c r="AY453" s="679"/>
      <c r="AZ453" s="679"/>
      <c r="BA453" s="680">
        <f t="shared" si="299"/>
        <v>0</v>
      </c>
      <c r="BB453" s="679"/>
      <c r="BC453" s="679"/>
      <c r="BD453" s="679"/>
      <c r="BE453" s="680">
        <f t="shared" si="300"/>
        <v>0</v>
      </c>
      <c r="BF453" s="680">
        <f t="shared" si="301"/>
        <v>0</v>
      </c>
      <c r="BG453" s="680">
        <f t="shared" si="302"/>
        <v>0</v>
      </c>
      <c r="BH453" s="680">
        <f t="shared" si="303"/>
        <v>0</v>
      </c>
      <c r="BI453" s="680">
        <f t="shared" si="304"/>
        <v>0</v>
      </c>
      <c r="BJ453" s="681"/>
    </row>
    <row r="454" spans="2:62">
      <c r="B454" s="685" t="s">
        <v>929</v>
      </c>
      <c r="C454" s="676"/>
      <c r="D454" s="677"/>
      <c r="E454" s="738"/>
      <c r="F454" s="739"/>
      <c r="G454" s="680"/>
      <c r="H454" s="680"/>
      <c r="I454" s="680"/>
      <c r="J454" s="680"/>
      <c r="K454" s="680"/>
      <c r="L454" s="680"/>
      <c r="M454" s="680"/>
      <c r="N454" s="680"/>
      <c r="O454" s="680"/>
      <c r="P454" s="680"/>
      <c r="Q454" s="680"/>
      <c r="R454" s="680"/>
      <c r="S454" s="680"/>
      <c r="T454" s="673"/>
      <c r="U454" s="680"/>
      <c r="V454" s="680"/>
      <c r="W454" s="680"/>
      <c r="X454" s="680"/>
      <c r="Y454" s="680"/>
      <c r="Z454" s="680"/>
      <c r="AA454" s="680"/>
      <c r="AB454" s="680"/>
      <c r="AC454" s="680"/>
      <c r="AD454" s="680"/>
      <c r="AE454" s="680"/>
      <c r="AF454" s="680"/>
      <c r="AG454" s="680"/>
      <c r="AH454" s="680"/>
      <c r="AI454" s="680"/>
      <c r="AJ454" s="680"/>
      <c r="AK454" s="680"/>
      <c r="AL454" s="680"/>
      <c r="AM454" s="680"/>
      <c r="AN454" s="680"/>
      <c r="AO454" s="680"/>
      <c r="AP454" s="680"/>
      <c r="AQ454" s="680"/>
      <c r="AR454" s="680"/>
      <c r="AS454" s="680"/>
      <c r="AT454" s="680"/>
      <c r="AU454" s="680"/>
      <c r="AV454" s="680"/>
      <c r="AW454" s="680"/>
      <c r="AX454" s="680"/>
      <c r="AY454" s="680"/>
      <c r="AZ454" s="680"/>
      <c r="BA454" s="680"/>
      <c r="BB454" s="680"/>
      <c r="BC454" s="680"/>
      <c r="BD454" s="680"/>
      <c r="BE454" s="680"/>
      <c r="BF454" s="680"/>
      <c r="BG454" s="680"/>
      <c r="BH454" s="680"/>
      <c r="BI454" s="680"/>
      <c r="BJ454" s="681"/>
    </row>
    <row r="455" spans="2:62">
      <c r="B455" s="675"/>
      <c r="C455" s="676" t="s">
        <v>930</v>
      </c>
      <c r="D455" s="677" t="s">
        <v>931</v>
      </c>
      <c r="E455" s="740">
        <f t="shared" ref="E455:E458" si="306">T455</f>
        <v>140000</v>
      </c>
      <c r="F455" s="741"/>
      <c r="G455" s="680">
        <f t="shared" si="289"/>
        <v>140000</v>
      </c>
      <c r="H455" s="679"/>
      <c r="I455" s="679"/>
      <c r="J455" s="679">
        <v>50000</v>
      </c>
      <c r="K455" s="679">
        <v>90000</v>
      </c>
      <c r="L455" s="679"/>
      <c r="M455" s="679"/>
      <c r="N455" s="679"/>
      <c r="O455" s="679"/>
      <c r="P455" s="679"/>
      <c r="Q455" s="679"/>
      <c r="R455" s="679"/>
      <c r="S455" s="679"/>
      <c r="T455" s="673">
        <f t="shared" si="290"/>
        <v>140000</v>
      </c>
      <c r="U455" s="679"/>
      <c r="V455" s="679"/>
      <c r="W455" s="679"/>
      <c r="X455" s="680">
        <f t="shared" si="291"/>
        <v>140000</v>
      </c>
      <c r="Y455" s="679"/>
      <c r="Z455" s="679"/>
      <c r="AA455" s="679"/>
      <c r="AB455" s="680">
        <f t="shared" si="292"/>
        <v>0</v>
      </c>
      <c r="AC455" s="679">
        <v>28208</v>
      </c>
      <c r="AD455" s="679"/>
      <c r="AE455" s="679">
        <f>27830+83962</f>
        <v>111792</v>
      </c>
      <c r="AF455" s="680">
        <f t="shared" si="293"/>
        <v>140000</v>
      </c>
      <c r="AG455" s="679"/>
      <c r="AH455" s="679"/>
      <c r="AI455" s="679"/>
      <c r="AJ455" s="680">
        <f t="shared" si="294"/>
        <v>0</v>
      </c>
      <c r="AK455" s="679"/>
      <c r="AL455" s="679"/>
      <c r="AM455" s="679"/>
      <c r="AN455" s="680">
        <f t="shared" si="295"/>
        <v>0</v>
      </c>
      <c r="AO455" s="680">
        <f t="shared" si="296"/>
        <v>140000</v>
      </c>
      <c r="AP455" s="679"/>
      <c r="AQ455" s="679"/>
      <c r="AR455" s="679"/>
      <c r="AS455" s="680">
        <f t="shared" si="297"/>
        <v>0</v>
      </c>
      <c r="AT455" s="679"/>
      <c r="AU455" s="679">
        <v>28208</v>
      </c>
      <c r="AV455" s="679">
        <v>111792</v>
      </c>
      <c r="AW455" s="680">
        <f t="shared" si="298"/>
        <v>140000</v>
      </c>
      <c r="AX455" s="679"/>
      <c r="AY455" s="679"/>
      <c r="AZ455" s="679"/>
      <c r="BA455" s="680">
        <f t="shared" si="299"/>
        <v>0</v>
      </c>
      <c r="BB455" s="679"/>
      <c r="BC455" s="679"/>
      <c r="BD455" s="679"/>
      <c r="BE455" s="680">
        <f t="shared" si="300"/>
        <v>0</v>
      </c>
      <c r="BF455" s="680">
        <f t="shared" si="301"/>
        <v>140000</v>
      </c>
      <c r="BG455" s="680">
        <f t="shared" si="302"/>
        <v>0</v>
      </c>
      <c r="BH455" s="680">
        <f t="shared" si="303"/>
        <v>0</v>
      </c>
      <c r="BI455" s="680">
        <f t="shared" si="304"/>
        <v>0</v>
      </c>
      <c r="BJ455" s="681"/>
    </row>
    <row r="456" spans="2:62">
      <c r="B456" s="675"/>
      <c r="C456" s="676" t="s">
        <v>226</v>
      </c>
      <c r="D456" s="677" t="s">
        <v>932</v>
      </c>
      <c r="E456" s="740">
        <f t="shared" si="306"/>
        <v>0</v>
      </c>
      <c r="F456" s="741"/>
      <c r="G456" s="680">
        <f t="shared" si="289"/>
        <v>0</v>
      </c>
      <c r="H456" s="679"/>
      <c r="I456" s="679"/>
      <c r="J456" s="679"/>
      <c r="K456" s="679"/>
      <c r="L456" s="679"/>
      <c r="M456" s="679"/>
      <c r="N456" s="679"/>
      <c r="O456" s="679"/>
      <c r="P456" s="679"/>
      <c r="Q456" s="679"/>
      <c r="R456" s="679"/>
      <c r="S456" s="679"/>
      <c r="T456" s="673">
        <f t="shared" si="290"/>
        <v>0</v>
      </c>
      <c r="U456" s="679"/>
      <c r="V456" s="679"/>
      <c r="W456" s="679"/>
      <c r="X456" s="680">
        <f t="shared" si="291"/>
        <v>0</v>
      </c>
      <c r="Y456" s="679"/>
      <c r="Z456" s="679"/>
      <c r="AA456" s="679"/>
      <c r="AB456" s="680">
        <f t="shared" si="292"/>
        <v>0</v>
      </c>
      <c r="AC456" s="679"/>
      <c r="AD456" s="679"/>
      <c r="AE456" s="679"/>
      <c r="AF456" s="680">
        <f t="shared" si="293"/>
        <v>0</v>
      </c>
      <c r="AG456" s="679"/>
      <c r="AH456" s="679"/>
      <c r="AI456" s="679"/>
      <c r="AJ456" s="680">
        <f t="shared" si="294"/>
        <v>0</v>
      </c>
      <c r="AK456" s="679"/>
      <c r="AL456" s="679"/>
      <c r="AM456" s="679"/>
      <c r="AN456" s="680">
        <f t="shared" si="295"/>
        <v>0</v>
      </c>
      <c r="AO456" s="680">
        <f t="shared" si="296"/>
        <v>0</v>
      </c>
      <c r="AP456" s="679"/>
      <c r="AQ456" s="679"/>
      <c r="AR456" s="679"/>
      <c r="AS456" s="680">
        <f t="shared" si="297"/>
        <v>0</v>
      </c>
      <c r="AT456" s="679"/>
      <c r="AU456" s="679"/>
      <c r="AV456" s="679"/>
      <c r="AW456" s="680">
        <f t="shared" si="298"/>
        <v>0</v>
      </c>
      <c r="AX456" s="679"/>
      <c r="AY456" s="679"/>
      <c r="AZ456" s="679"/>
      <c r="BA456" s="680">
        <f t="shared" si="299"/>
        <v>0</v>
      </c>
      <c r="BB456" s="679"/>
      <c r="BC456" s="679"/>
      <c r="BD456" s="679"/>
      <c r="BE456" s="680">
        <f t="shared" si="300"/>
        <v>0</v>
      </c>
      <c r="BF456" s="680">
        <f t="shared" si="301"/>
        <v>0</v>
      </c>
      <c r="BG456" s="680">
        <f t="shared" si="302"/>
        <v>0</v>
      </c>
      <c r="BH456" s="680">
        <f t="shared" si="303"/>
        <v>0</v>
      </c>
      <c r="BI456" s="680">
        <f t="shared" si="304"/>
        <v>0</v>
      </c>
      <c r="BJ456" s="681"/>
    </row>
    <row r="457" spans="2:62">
      <c r="B457" s="675"/>
      <c r="C457" s="676" t="s">
        <v>240</v>
      </c>
      <c r="D457" s="677" t="s">
        <v>933</v>
      </c>
      <c r="E457" s="740">
        <f t="shared" si="306"/>
        <v>32000</v>
      </c>
      <c r="F457" s="741"/>
      <c r="G457" s="680">
        <f t="shared" si="289"/>
        <v>32000</v>
      </c>
      <c r="H457" s="679"/>
      <c r="I457" s="679"/>
      <c r="J457" s="679">
        <v>4000</v>
      </c>
      <c r="K457" s="679">
        <v>6000</v>
      </c>
      <c r="L457" s="679">
        <v>22000</v>
      </c>
      <c r="M457" s="679"/>
      <c r="N457" s="679"/>
      <c r="O457" s="679"/>
      <c r="P457" s="679"/>
      <c r="Q457" s="679"/>
      <c r="R457" s="679"/>
      <c r="S457" s="679"/>
      <c r="T457" s="673">
        <f t="shared" si="290"/>
        <v>32000</v>
      </c>
      <c r="U457" s="679"/>
      <c r="V457" s="679"/>
      <c r="W457" s="679"/>
      <c r="X457" s="680">
        <f t="shared" si="291"/>
        <v>32000</v>
      </c>
      <c r="Y457" s="679"/>
      <c r="Z457" s="679"/>
      <c r="AA457" s="679"/>
      <c r="AB457" s="680">
        <f t="shared" si="292"/>
        <v>0</v>
      </c>
      <c r="AC457" s="679"/>
      <c r="AD457" s="679">
        <v>10000</v>
      </c>
      <c r="AE457" s="679">
        <f>2000+20000</f>
        <v>22000</v>
      </c>
      <c r="AF457" s="680">
        <f t="shared" si="293"/>
        <v>32000</v>
      </c>
      <c r="AG457" s="679"/>
      <c r="AH457" s="679"/>
      <c r="AI457" s="679"/>
      <c r="AJ457" s="680">
        <f t="shared" si="294"/>
        <v>0</v>
      </c>
      <c r="AK457" s="679"/>
      <c r="AL457" s="679"/>
      <c r="AM457" s="679"/>
      <c r="AN457" s="680">
        <f t="shared" si="295"/>
        <v>0</v>
      </c>
      <c r="AO457" s="680">
        <f t="shared" si="296"/>
        <v>32000</v>
      </c>
      <c r="AP457" s="679"/>
      <c r="AQ457" s="679"/>
      <c r="AR457" s="679"/>
      <c r="AS457" s="680">
        <f t="shared" si="297"/>
        <v>0</v>
      </c>
      <c r="AT457" s="679"/>
      <c r="AU457" s="679"/>
      <c r="AV457" s="679">
        <v>32000</v>
      </c>
      <c r="AW457" s="680">
        <f t="shared" si="298"/>
        <v>32000</v>
      </c>
      <c r="AX457" s="679"/>
      <c r="AY457" s="679"/>
      <c r="AZ457" s="679"/>
      <c r="BA457" s="680">
        <f t="shared" si="299"/>
        <v>0</v>
      </c>
      <c r="BB457" s="679"/>
      <c r="BC457" s="679"/>
      <c r="BD457" s="679"/>
      <c r="BE457" s="680">
        <f t="shared" si="300"/>
        <v>0</v>
      </c>
      <c r="BF457" s="680">
        <f t="shared" si="301"/>
        <v>32000</v>
      </c>
      <c r="BG457" s="680">
        <f t="shared" si="302"/>
        <v>0</v>
      </c>
      <c r="BH457" s="680">
        <f t="shared" si="303"/>
        <v>0</v>
      </c>
      <c r="BI457" s="680">
        <f t="shared" si="304"/>
        <v>0</v>
      </c>
      <c r="BJ457" s="681"/>
    </row>
    <row r="458" spans="2:62">
      <c r="B458" s="675"/>
      <c r="C458" s="676" t="s">
        <v>242</v>
      </c>
      <c r="D458" s="677" t="s">
        <v>934</v>
      </c>
      <c r="E458" s="678">
        <f t="shared" si="306"/>
        <v>0</v>
      </c>
      <c r="F458" s="679"/>
      <c r="G458" s="680">
        <f t="shared" si="289"/>
        <v>0</v>
      </c>
      <c r="H458" s="679"/>
      <c r="I458" s="679"/>
      <c r="J458" s="679"/>
      <c r="K458" s="679"/>
      <c r="L458" s="679"/>
      <c r="M458" s="679"/>
      <c r="N458" s="679"/>
      <c r="O458" s="679"/>
      <c r="P458" s="679"/>
      <c r="Q458" s="679"/>
      <c r="R458" s="679"/>
      <c r="S458" s="679"/>
      <c r="T458" s="673">
        <f t="shared" si="290"/>
        <v>0</v>
      </c>
      <c r="U458" s="679"/>
      <c r="V458" s="679"/>
      <c r="W458" s="679"/>
      <c r="X458" s="680">
        <f t="shared" si="291"/>
        <v>0</v>
      </c>
      <c r="Y458" s="679"/>
      <c r="Z458" s="679"/>
      <c r="AA458" s="679"/>
      <c r="AB458" s="680">
        <f t="shared" si="292"/>
        <v>0</v>
      </c>
      <c r="AC458" s="679"/>
      <c r="AD458" s="679"/>
      <c r="AE458" s="679"/>
      <c r="AF458" s="680">
        <f t="shared" si="293"/>
        <v>0</v>
      </c>
      <c r="AG458" s="679"/>
      <c r="AH458" s="679"/>
      <c r="AI458" s="679"/>
      <c r="AJ458" s="680">
        <f t="shared" si="294"/>
        <v>0</v>
      </c>
      <c r="AK458" s="679"/>
      <c r="AL458" s="679"/>
      <c r="AM458" s="679"/>
      <c r="AN458" s="680">
        <f t="shared" si="295"/>
        <v>0</v>
      </c>
      <c r="AO458" s="680">
        <f t="shared" si="296"/>
        <v>0</v>
      </c>
      <c r="AP458" s="679"/>
      <c r="AQ458" s="679"/>
      <c r="AR458" s="679"/>
      <c r="AS458" s="680">
        <f t="shared" si="297"/>
        <v>0</v>
      </c>
      <c r="AT458" s="679"/>
      <c r="AU458" s="679"/>
      <c r="AV458" s="679"/>
      <c r="AW458" s="680">
        <f t="shared" si="298"/>
        <v>0</v>
      </c>
      <c r="AX458" s="679"/>
      <c r="AY458" s="679"/>
      <c r="AZ458" s="679"/>
      <c r="BA458" s="680">
        <f t="shared" si="299"/>
        <v>0</v>
      </c>
      <c r="BB458" s="679"/>
      <c r="BC458" s="679"/>
      <c r="BD458" s="679"/>
      <c r="BE458" s="680">
        <f t="shared" si="300"/>
        <v>0</v>
      </c>
      <c r="BF458" s="680">
        <f t="shared" si="301"/>
        <v>0</v>
      </c>
      <c r="BG458" s="680">
        <f t="shared" si="302"/>
        <v>0</v>
      </c>
      <c r="BH458" s="680">
        <f t="shared" si="303"/>
        <v>0</v>
      </c>
      <c r="BI458" s="680">
        <f t="shared" si="304"/>
        <v>0</v>
      </c>
      <c r="BJ458" s="681"/>
    </row>
    <row r="459" spans="2:62">
      <c r="B459" s="675" t="s">
        <v>935</v>
      </c>
      <c r="C459" s="676"/>
      <c r="D459" s="677"/>
      <c r="E459" s="678"/>
      <c r="F459" s="679"/>
      <c r="G459" s="680">
        <f t="shared" si="289"/>
        <v>0</v>
      </c>
      <c r="H459" s="679"/>
      <c r="I459" s="679"/>
      <c r="J459" s="679"/>
      <c r="K459" s="679"/>
      <c r="L459" s="679"/>
      <c r="M459" s="679"/>
      <c r="N459" s="679"/>
      <c r="O459" s="679"/>
      <c r="P459" s="679"/>
      <c r="Q459" s="679"/>
      <c r="R459" s="679"/>
      <c r="S459" s="679"/>
      <c r="T459" s="673">
        <f t="shared" si="290"/>
        <v>0</v>
      </c>
      <c r="U459" s="679"/>
      <c r="V459" s="679"/>
      <c r="W459" s="679"/>
      <c r="X459" s="680">
        <f t="shared" si="291"/>
        <v>0</v>
      </c>
      <c r="Y459" s="679"/>
      <c r="Z459" s="679"/>
      <c r="AA459" s="679"/>
      <c r="AB459" s="680">
        <f t="shared" si="292"/>
        <v>0</v>
      </c>
      <c r="AC459" s="679"/>
      <c r="AD459" s="679"/>
      <c r="AE459" s="679"/>
      <c r="AF459" s="680">
        <f t="shared" si="293"/>
        <v>0</v>
      </c>
      <c r="AG459" s="679"/>
      <c r="AH459" s="679"/>
      <c r="AI459" s="679"/>
      <c r="AJ459" s="680">
        <f t="shared" si="294"/>
        <v>0</v>
      </c>
      <c r="AK459" s="679"/>
      <c r="AL459" s="679"/>
      <c r="AM459" s="679"/>
      <c r="AN459" s="680">
        <f t="shared" si="295"/>
        <v>0</v>
      </c>
      <c r="AO459" s="680">
        <f t="shared" si="296"/>
        <v>0</v>
      </c>
      <c r="AP459" s="679"/>
      <c r="AQ459" s="679"/>
      <c r="AR459" s="679"/>
      <c r="AS459" s="680">
        <f t="shared" si="297"/>
        <v>0</v>
      </c>
      <c r="AT459" s="679"/>
      <c r="AU459" s="679"/>
      <c r="AV459" s="679"/>
      <c r="AW459" s="680">
        <f t="shared" si="298"/>
        <v>0</v>
      </c>
      <c r="AX459" s="679"/>
      <c r="AY459" s="679"/>
      <c r="AZ459" s="679"/>
      <c r="BA459" s="680">
        <f t="shared" si="299"/>
        <v>0</v>
      </c>
      <c r="BB459" s="679"/>
      <c r="BC459" s="679"/>
      <c r="BD459" s="679"/>
      <c r="BE459" s="680">
        <f t="shared" si="300"/>
        <v>0</v>
      </c>
      <c r="BF459" s="680">
        <f t="shared" si="301"/>
        <v>0</v>
      </c>
      <c r="BG459" s="680">
        <f t="shared" si="302"/>
        <v>0</v>
      </c>
      <c r="BH459" s="680">
        <f t="shared" si="303"/>
        <v>0</v>
      </c>
      <c r="BI459" s="680">
        <f t="shared" si="304"/>
        <v>0</v>
      </c>
      <c r="BJ459" s="681"/>
    </row>
    <row r="460" spans="2:62">
      <c r="B460" s="675"/>
      <c r="C460" s="676" t="s">
        <v>248</v>
      </c>
      <c r="D460" s="677" t="s">
        <v>936</v>
      </c>
      <c r="E460" s="678">
        <f t="shared" ref="E460" si="307">T460</f>
        <v>0</v>
      </c>
      <c r="F460" s="679"/>
      <c r="G460" s="680">
        <f t="shared" si="289"/>
        <v>0</v>
      </c>
      <c r="H460" s="679"/>
      <c r="I460" s="679"/>
      <c r="J460" s="679"/>
      <c r="K460" s="679"/>
      <c r="L460" s="679"/>
      <c r="M460" s="679"/>
      <c r="N460" s="679"/>
      <c r="O460" s="679"/>
      <c r="P460" s="679"/>
      <c r="Q460" s="679"/>
      <c r="R460" s="679"/>
      <c r="S460" s="679"/>
      <c r="T460" s="673">
        <f t="shared" si="290"/>
        <v>0</v>
      </c>
      <c r="U460" s="679"/>
      <c r="V460" s="679"/>
      <c r="W460" s="679"/>
      <c r="X460" s="680">
        <f t="shared" si="291"/>
        <v>0</v>
      </c>
      <c r="Y460" s="679"/>
      <c r="Z460" s="679"/>
      <c r="AA460" s="679"/>
      <c r="AB460" s="680">
        <f t="shared" si="292"/>
        <v>0</v>
      </c>
      <c r="AC460" s="679"/>
      <c r="AD460" s="679"/>
      <c r="AE460" s="679"/>
      <c r="AF460" s="680">
        <f t="shared" si="293"/>
        <v>0</v>
      </c>
      <c r="AG460" s="679"/>
      <c r="AH460" s="679"/>
      <c r="AI460" s="679"/>
      <c r="AJ460" s="680">
        <f t="shared" si="294"/>
        <v>0</v>
      </c>
      <c r="AK460" s="679"/>
      <c r="AL460" s="679"/>
      <c r="AM460" s="679"/>
      <c r="AN460" s="680">
        <f t="shared" si="295"/>
        <v>0</v>
      </c>
      <c r="AO460" s="680">
        <f t="shared" si="296"/>
        <v>0</v>
      </c>
      <c r="AP460" s="679"/>
      <c r="AQ460" s="679"/>
      <c r="AR460" s="679"/>
      <c r="AS460" s="680">
        <f t="shared" si="297"/>
        <v>0</v>
      </c>
      <c r="AT460" s="679"/>
      <c r="AU460" s="679"/>
      <c r="AV460" s="679"/>
      <c r="AW460" s="680">
        <f t="shared" si="298"/>
        <v>0</v>
      </c>
      <c r="AX460" s="679"/>
      <c r="AY460" s="679"/>
      <c r="AZ460" s="679"/>
      <c r="BA460" s="680">
        <f t="shared" si="299"/>
        <v>0</v>
      </c>
      <c r="BB460" s="679"/>
      <c r="BC460" s="679"/>
      <c r="BD460" s="679"/>
      <c r="BE460" s="680">
        <f t="shared" si="300"/>
        <v>0</v>
      </c>
      <c r="BF460" s="680">
        <f t="shared" si="301"/>
        <v>0</v>
      </c>
      <c r="BG460" s="680">
        <f t="shared" si="302"/>
        <v>0</v>
      </c>
      <c r="BH460" s="680">
        <f t="shared" si="303"/>
        <v>0</v>
      </c>
      <c r="BI460" s="680">
        <f t="shared" si="304"/>
        <v>0</v>
      </c>
      <c r="BJ460" s="681"/>
    </row>
    <row r="461" spans="2:62">
      <c r="B461" s="685" t="s">
        <v>937</v>
      </c>
      <c r="C461" s="676"/>
      <c r="D461" s="677"/>
      <c r="E461" s="740"/>
      <c r="F461" s="741"/>
      <c r="G461" s="680">
        <f t="shared" si="289"/>
        <v>0</v>
      </c>
      <c r="H461" s="679"/>
      <c r="I461" s="679"/>
      <c r="J461" s="679"/>
      <c r="K461" s="679"/>
      <c r="L461" s="679"/>
      <c r="M461" s="679"/>
      <c r="N461" s="679"/>
      <c r="O461" s="679"/>
      <c r="P461" s="679"/>
      <c r="Q461" s="679"/>
      <c r="R461" s="679"/>
      <c r="S461" s="679"/>
      <c r="T461" s="673">
        <f t="shared" si="290"/>
        <v>0</v>
      </c>
      <c r="U461" s="679"/>
      <c r="V461" s="679"/>
      <c r="W461" s="679"/>
      <c r="X461" s="680">
        <f t="shared" si="291"/>
        <v>0</v>
      </c>
      <c r="Y461" s="679"/>
      <c r="Z461" s="679"/>
      <c r="AA461" s="679"/>
      <c r="AB461" s="680">
        <f t="shared" si="292"/>
        <v>0</v>
      </c>
      <c r="AC461" s="679"/>
      <c r="AD461" s="679"/>
      <c r="AE461" s="679"/>
      <c r="AF461" s="680">
        <f t="shared" si="293"/>
        <v>0</v>
      </c>
      <c r="AG461" s="679"/>
      <c r="AH461" s="679"/>
      <c r="AI461" s="679"/>
      <c r="AJ461" s="680">
        <f t="shared" si="294"/>
        <v>0</v>
      </c>
      <c r="AK461" s="679"/>
      <c r="AL461" s="679"/>
      <c r="AM461" s="679"/>
      <c r="AN461" s="680">
        <f t="shared" si="295"/>
        <v>0</v>
      </c>
      <c r="AO461" s="680">
        <f t="shared" si="296"/>
        <v>0</v>
      </c>
      <c r="AP461" s="679"/>
      <c r="AQ461" s="679"/>
      <c r="AR461" s="679"/>
      <c r="AS461" s="680">
        <f t="shared" si="297"/>
        <v>0</v>
      </c>
      <c r="AT461" s="679"/>
      <c r="AU461" s="679"/>
      <c r="AV461" s="679"/>
      <c r="AW461" s="680">
        <f t="shared" si="298"/>
        <v>0</v>
      </c>
      <c r="AX461" s="679"/>
      <c r="AY461" s="679"/>
      <c r="AZ461" s="679"/>
      <c r="BA461" s="680">
        <f t="shared" si="299"/>
        <v>0</v>
      </c>
      <c r="BB461" s="679"/>
      <c r="BC461" s="679"/>
      <c r="BD461" s="679"/>
      <c r="BE461" s="680">
        <f t="shared" si="300"/>
        <v>0</v>
      </c>
      <c r="BF461" s="680">
        <f t="shared" si="301"/>
        <v>0</v>
      </c>
      <c r="BG461" s="680">
        <f t="shared" si="302"/>
        <v>0</v>
      </c>
      <c r="BH461" s="680">
        <f t="shared" si="303"/>
        <v>0</v>
      </c>
      <c r="BI461" s="680">
        <f t="shared" si="304"/>
        <v>0</v>
      </c>
      <c r="BJ461" s="681"/>
    </row>
    <row r="462" spans="2:62">
      <c r="B462" s="675"/>
      <c r="C462" s="676" t="s">
        <v>252</v>
      </c>
      <c r="D462" s="677" t="s">
        <v>938</v>
      </c>
      <c r="E462" s="740">
        <f t="shared" ref="E462:E463" si="308">T462</f>
        <v>0</v>
      </c>
      <c r="F462" s="741"/>
      <c r="G462" s="680">
        <f t="shared" si="289"/>
        <v>0</v>
      </c>
      <c r="H462" s="679"/>
      <c r="I462" s="679"/>
      <c r="J462" s="679"/>
      <c r="K462" s="679"/>
      <c r="L462" s="679"/>
      <c r="M462" s="679"/>
      <c r="N462" s="679"/>
      <c r="O462" s="679"/>
      <c r="P462" s="679"/>
      <c r="Q462" s="679"/>
      <c r="R462" s="679"/>
      <c r="S462" s="679"/>
      <c r="T462" s="673">
        <f t="shared" si="290"/>
        <v>0</v>
      </c>
      <c r="U462" s="679"/>
      <c r="V462" s="679"/>
      <c r="W462" s="679"/>
      <c r="X462" s="680">
        <f t="shared" si="291"/>
        <v>0</v>
      </c>
      <c r="Y462" s="679"/>
      <c r="Z462" s="679"/>
      <c r="AA462" s="679"/>
      <c r="AB462" s="680">
        <f t="shared" si="292"/>
        <v>0</v>
      </c>
      <c r="AC462" s="679"/>
      <c r="AD462" s="679"/>
      <c r="AE462" s="679"/>
      <c r="AF462" s="680">
        <f t="shared" si="293"/>
        <v>0</v>
      </c>
      <c r="AG462" s="679"/>
      <c r="AH462" s="679"/>
      <c r="AI462" s="679"/>
      <c r="AJ462" s="680">
        <f t="shared" si="294"/>
        <v>0</v>
      </c>
      <c r="AK462" s="679"/>
      <c r="AL462" s="679"/>
      <c r="AM462" s="679"/>
      <c r="AN462" s="680">
        <f t="shared" si="295"/>
        <v>0</v>
      </c>
      <c r="AO462" s="680">
        <f t="shared" si="296"/>
        <v>0</v>
      </c>
      <c r="AP462" s="679"/>
      <c r="AQ462" s="679"/>
      <c r="AR462" s="679"/>
      <c r="AS462" s="680">
        <f t="shared" si="297"/>
        <v>0</v>
      </c>
      <c r="AT462" s="679"/>
      <c r="AU462" s="679"/>
      <c r="AV462" s="679"/>
      <c r="AW462" s="680">
        <f t="shared" si="298"/>
        <v>0</v>
      </c>
      <c r="AX462" s="679"/>
      <c r="AY462" s="679"/>
      <c r="AZ462" s="679"/>
      <c r="BA462" s="680">
        <f t="shared" si="299"/>
        <v>0</v>
      </c>
      <c r="BB462" s="679"/>
      <c r="BC462" s="679"/>
      <c r="BD462" s="679"/>
      <c r="BE462" s="680">
        <f t="shared" si="300"/>
        <v>0</v>
      </c>
      <c r="BF462" s="680">
        <f t="shared" si="301"/>
        <v>0</v>
      </c>
      <c r="BG462" s="680">
        <f t="shared" si="302"/>
        <v>0</v>
      </c>
      <c r="BH462" s="680">
        <f t="shared" si="303"/>
        <v>0</v>
      </c>
      <c r="BI462" s="680">
        <f t="shared" si="304"/>
        <v>0</v>
      </c>
      <c r="BJ462" s="681"/>
    </row>
    <row r="463" spans="2:62">
      <c r="B463" s="675"/>
      <c r="C463" s="676" t="s">
        <v>254</v>
      </c>
      <c r="D463" s="677" t="s">
        <v>939</v>
      </c>
      <c r="E463" s="740">
        <f t="shared" si="308"/>
        <v>0</v>
      </c>
      <c r="F463" s="741"/>
      <c r="G463" s="680">
        <f t="shared" si="289"/>
        <v>0</v>
      </c>
      <c r="H463" s="679"/>
      <c r="I463" s="679"/>
      <c r="J463" s="679"/>
      <c r="K463" s="679"/>
      <c r="L463" s="679"/>
      <c r="M463" s="679"/>
      <c r="N463" s="679"/>
      <c r="O463" s="679"/>
      <c r="P463" s="679"/>
      <c r="Q463" s="679"/>
      <c r="R463" s="679"/>
      <c r="S463" s="679"/>
      <c r="T463" s="673">
        <f t="shared" si="290"/>
        <v>0</v>
      </c>
      <c r="U463" s="679"/>
      <c r="V463" s="679"/>
      <c r="W463" s="679"/>
      <c r="X463" s="680">
        <f t="shared" si="291"/>
        <v>0</v>
      </c>
      <c r="Y463" s="679"/>
      <c r="Z463" s="679"/>
      <c r="AA463" s="679"/>
      <c r="AB463" s="680">
        <f t="shared" si="292"/>
        <v>0</v>
      </c>
      <c r="AC463" s="679"/>
      <c r="AD463" s="679"/>
      <c r="AE463" s="679"/>
      <c r="AF463" s="680">
        <f t="shared" si="293"/>
        <v>0</v>
      </c>
      <c r="AG463" s="679"/>
      <c r="AH463" s="679"/>
      <c r="AI463" s="679"/>
      <c r="AJ463" s="680">
        <f t="shared" si="294"/>
        <v>0</v>
      </c>
      <c r="AK463" s="679"/>
      <c r="AL463" s="679"/>
      <c r="AM463" s="679"/>
      <c r="AN463" s="680">
        <f t="shared" si="295"/>
        <v>0</v>
      </c>
      <c r="AO463" s="680">
        <f t="shared" si="296"/>
        <v>0</v>
      </c>
      <c r="AP463" s="679"/>
      <c r="AQ463" s="679"/>
      <c r="AR463" s="679"/>
      <c r="AS463" s="680">
        <f t="shared" si="297"/>
        <v>0</v>
      </c>
      <c r="AT463" s="679"/>
      <c r="AU463" s="679"/>
      <c r="AV463" s="679"/>
      <c r="AW463" s="680">
        <f t="shared" si="298"/>
        <v>0</v>
      </c>
      <c r="AX463" s="679"/>
      <c r="AY463" s="679"/>
      <c r="AZ463" s="679"/>
      <c r="BA463" s="680">
        <f t="shared" si="299"/>
        <v>0</v>
      </c>
      <c r="BB463" s="679"/>
      <c r="BC463" s="679"/>
      <c r="BD463" s="679"/>
      <c r="BE463" s="680">
        <f t="shared" si="300"/>
        <v>0</v>
      </c>
      <c r="BF463" s="680">
        <f t="shared" si="301"/>
        <v>0</v>
      </c>
      <c r="BG463" s="680">
        <f t="shared" si="302"/>
        <v>0</v>
      </c>
      <c r="BH463" s="680">
        <f t="shared" si="303"/>
        <v>0</v>
      </c>
      <c r="BI463" s="680">
        <f t="shared" si="304"/>
        <v>0</v>
      </c>
      <c r="BJ463" s="681"/>
    </row>
    <row r="464" spans="2:62">
      <c r="B464" s="685" t="s">
        <v>940</v>
      </c>
      <c r="C464" s="676"/>
      <c r="D464" s="677"/>
      <c r="E464" s="738"/>
      <c r="F464" s="739"/>
      <c r="G464" s="680"/>
      <c r="H464" s="680"/>
      <c r="I464" s="680"/>
      <c r="J464" s="680"/>
      <c r="K464" s="680"/>
      <c r="L464" s="680"/>
      <c r="M464" s="680"/>
      <c r="N464" s="680"/>
      <c r="O464" s="680"/>
      <c r="P464" s="680"/>
      <c r="Q464" s="680"/>
      <c r="R464" s="680"/>
      <c r="S464" s="680"/>
      <c r="T464" s="673"/>
      <c r="U464" s="680"/>
      <c r="V464" s="680"/>
      <c r="W464" s="680"/>
      <c r="X464" s="680"/>
      <c r="Y464" s="680"/>
      <c r="Z464" s="680"/>
      <c r="AA464" s="680"/>
      <c r="AB464" s="680"/>
      <c r="AC464" s="680"/>
      <c r="AD464" s="680"/>
      <c r="AE464" s="680"/>
      <c r="AF464" s="680"/>
      <c r="AG464" s="680"/>
      <c r="AH464" s="680"/>
      <c r="AI464" s="680"/>
      <c r="AJ464" s="680"/>
      <c r="AK464" s="680"/>
      <c r="AL464" s="680"/>
      <c r="AM464" s="680"/>
      <c r="AN464" s="680"/>
      <c r="AO464" s="680"/>
      <c r="AP464" s="680"/>
      <c r="AQ464" s="680"/>
      <c r="AR464" s="680"/>
      <c r="AS464" s="680"/>
      <c r="AT464" s="680"/>
      <c r="AU464" s="680"/>
      <c r="AV464" s="680"/>
      <c r="AW464" s="680"/>
      <c r="AX464" s="680"/>
      <c r="AY464" s="680"/>
      <c r="AZ464" s="680"/>
      <c r="BA464" s="680"/>
      <c r="BB464" s="680"/>
      <c r="BC464" s="680"/>
      <c r="BD464" s="680"/>
      <c r="BE464" s="680"/>
      <c r="BF464" s="680"/>
      <c r="BG464" s="680"/>
      <c r="BH464" s="680"/>
      <c r="BI464" s="680"/>
      <c r="BJ464" s="681"/>
    </row>
    <row r="465" spans="2:62">
      <c r="B465" s="675"/>
      <c r="C465" s="676" t="s">
        <v>941</v>
      </c>
      <c r="D465" s="677" t="s">
        <v>942</v>
      </c>
      <c r="E465" s="740">
        <f t="shared" ref="E465" si="309">T465</f>
        <v>0</v>
      </c>
      <c r="F465" s="741"/>
      <c r="G465" s="680">
        <f t="shared" si="289"/>
        <v>0</v>
      </c>
      <c r="H465" s="679"/>
      <c r="I465" s="679"/>
      <c r="J465" s="679"/>
      <c r="K465" s="679"/>
      <c r="L465" s="679"/>
      <c r="M465" s="679"/>
      <c r="N465" s="679"/>
      <c r="O465" s="679"/>
      <c r="P465" s="679"/>
      <c r="Q465" s="679"/>
      <c r="R465" s="679"/>
      <c r="S465" s="679"/>
      <c r="T465" s="673">
        <f t="shared" si="290"/>
        <v>0</v>
      </c>
      <c r="U465" s="679"/>
      <c r="V465" s="679"/>
      <c r="W465" s="679"/>
      <c r="X465" s="680">
        <f t="shared" si="291"/>
        <v>0</v>
      </c>
      <c r="Y465" s="679"/>
      <c r="Z465" s="679"/>
      <c r="AA465" s="679"/>
      <c r="AB465" s="680">
        <f t="shared" si="292"/>
        <v>0</v>
      </c>
      <c r="AC465" s="679"/>
      <c r="AD465" s="679"/>
      <c r="AE465" s="679"/>
      <c r="AF465" s="680">
        <f t="shared" si="293"/>
        <v>0</v>
      </c>
      <c r="AG465" s="679"/>
      <c r="AH465" s="679"/>
      <c r="AI465" s="679"/>
      <c r="AJ465" s="680">
        <f t="shared" si="294"/>
        <v>0</v>
      </c>
      <c r="AK465" s="679"/>
      <c r="AL465" s="679"/>
      <c r="AM465" s="679"/>
      <c r="AN465" s="680">
        <f t="shared" si="295"/>
        <v>0</v>
      </c>
      <c r="AO465" s="680">
        <f t="shared" si="296"/>
        <v>0</v>
      </c>
      <c r="AP465" s="679"/>
      <c r="AQ465" s="679"/>
      <c r="AR465" s="679"/>
      <c r="AS465" s="680">
        <f t="shared" si="297"/>
        <v>0</v>
      </c>
      <c r="AT465" s="679"/>
      <c r="AU465" s="679"/>
      <c r="AV465" s="679"/>
      <c r="AW465" s="680">
        <f t="shared" si="298"/>
        <v>0</v>
      </c>
      <c r="AX465" s="679"/>
      <c r="AY465" s="679"/>
      <c r="AZ465" s="679"/>
      <c r="BA465" s="680">
        <f t="shared" si="299"/>
        <v>0</v>
      </c>
      <c r="BB465" s="679"/>
      <c r="BC465" s="679"/>
      <c r="BD465" s="679"/>
      <c r="BE465" s="680">
        <f t="shared" si="300"/>
        <v>0</v>
      </c>
      <c r="BF465" s="680">
        <f t="shared" si="301"/>
        <v>0</v>
      </c>
      <c r="BG465" s="680">
        <f t="shared" si="302"/>
        <v>0</v>
      </c>
      <c r="BH465" s="680">
        <f t="shared" si="303"/>
        <v>0</v>
      </c>
      <c r="BI465" s="680">
        <f t="shared" si="304"/>
        <v>0</v>
      </c>
      <c r="BJ465" s="681"/>
    </row>
    <row r="466" spans="2:62">
      <c r="B466" s="685" t="s">
        <v>943</v>
      </c>
      <c r="C466" s="676"/>
      <c r="D466" s="677"/>
      <c r="E466" s="738"/>
      <c r="F466" s="739"/>
      <c r="G466" s="680"/>
      <c r="H466" s="680"/>
      <c r="I466" s="680"/>
      <c r="J466" s="680"/>
      <c r="K466" s="680"/>
      <c r="L466" s="680"/>
      <c r="M466" s="680"/>
      <c r="N466" s="680"/>
      <c r="O466" s="680"/>
      <c r="P466" s="680"/>
      <c r="Q466" s="680"/>
      <c r="R466" s="680"/>
      <c r="S466" s="680"/>
      <c r="T466" s="673"/>
      <c r="U466" s="680"/>
      <c r="V466" s="680"/>
      <c r="W466" s="680"/>
      <c r="X466" s="680"/>
      <c r="Y466" s="680"/>
      <c r="Z466" s="680"/>
      <c r="AA466" s="680"/>
      <c r="AB466" s="680"/>
      <c r="AC466" s="680"/>
      <c r="AD466" s="680"/>
      <c r="AE466" s="680"/>
      <c r="AF466" s="680"/>
      <c r="AG466" s="680"/>
      <c r="AH466" s="680"/>
      <c r="AI466" s="680"/>
      <c r="AJ466" s="680"/>
      <c r="AK466" s="680"/>
      <c r="AL466" s="680"/>
      <c r="AM466" s="680"/>
      <c r="AN466" s="680"/>
      <c r="AO466" s="680"/>
      <c r="AP466" s="680"/>
      <c r="AQ466" s="680"/>
      <c r="AR466" s="680"/>
      <c r="AS466" s="680"/>
      <c r="AT466" s="680"/>
      <c r="AU466" s="680"/>
      <c r="AV466" s="680"/>
      <c r="AW466" s="680"/>
      <c r="AX466" s="680"/>
      <c r="AY466" s="680"/>
      <c r="AZ466" s="680"/>
      <c r="BA466" s="680"/>
      <c r="BB466" s="680"/>
      <c r="BC466" s="680"/>
      <c r="BD466" s="680"/>
      <c r="BE466" s="680"/>
      <c r="BF466" s="680"/>
      <c r="BG466" s="680"/>
      <c r="BH466" s="680"/>
      <c r="BI466" s="680"/>
      <c r="BJ466" s="681"/>
    </row>
    <row r="467" spans="2:62">
      <c r="B467" s="675"/>
      <c r="C467" s="676" t="s">
        <v>944</v>
      </c>
      <c r="D467" s="677" t="s">
        <v>945</v>
      </c>
      <c r="E467" s="740">
        <f t="shared" ref="E467:E470" si="310">T467</f>
        <v>12000</v>
      </c>
      <c r="F467" s="741"/>
      <c r="G467" s="680">
        <f t="shared" si="289"/>
        <v>12000</v>
      </c>
      <c r="H467" s="679"/>
      <c r="I467" s="679"/>
      <c r="J467" s="679">
        <v>2000</v>
      </c>
      <c r="K467" s="679">
        <v>6000</v>
      </c>
      <c r="L467" s="679">
        <v>4000</v>
      </c>
      <c r="M467" s="679"/>
      <c r="N467" s="679"/>
      <c r="O467" s="679"/>
      <c r="P467" s="679"/>
      <c r="Q467" s="679"/>
      <c r="R467" s="679"/>
      <c r="S467" s="679"/>
      <c r="T467" s="673">
        <f t="shared" si="290"/>
        <v>12000</v>
      </c>
      <c r="U467" s="679"/>
      <c r="V467" s="679"/>
      <c r="W467" s="679"/>
      <c r="X467" s="680">
        <f t="shared" si="291"/>
        <v>12000</v>
      </c>
      <c r="Y467" s="679"/>
      <c r="Z467" s="679"/>
      <c r="AA467" s="679"/>
      <c r="AB467" s="680">
        <f t="shared" si="292"/>
        <v>0</v>
      </c>
      <c r="AC467" s="679"/>
      <c r="AD467" s="679"/>
      <c r="AE467" s="679">
        <v>12000</v>
      </c>
      <c r="AF467" s="680">
        <f t="shared" si="293"/>
        <v>12000</v>
      </c>
      <c r="AG467" s="679"/>
      <c r="AH467" s="679"/>
      <c r="AI467" s="679"/>
      <c r="AJ467" s="680">
        <f t="shared" si="294"/>
        <v>0</v>
      </c>
      <c r="AK467" s="679"/>
      <c r="AL467" s="679"/>
      <c r="AM467" s="679"/>
      <c r="AN467" s="680">
        <f t="shared" si="295"/>
        <v>0</v>
      </c>
      <c r="AO467" s="680">
        <f t="shared" si="296"/>
        <v>12000</v>
      </c>
      <c r="AP467" s="679"/>
      <c r="AQ467" s="679"/>
      <c r="AR467" s="679"/>
      <c r="AS467" s="680">
        <f t="shared" si="297"/>
        <v>0</v>
      </c>
      <c r="AT467" s="679"/>
      <c r="AU467" s="679"/>
      <c r="AV467" s="679">
        <v>12000</v>
      </c>
      <c r="AW467" s="680">
        <f t="shared" si="298"/>
        <v>12000</v>
      </c>
      <c r="AX467" s="679"/>
      <c r="AY467" s="679"/>
      <c r="AZ467" s="679"/>
      <c r="BA467" s="680">
        <f t="shared" si="299"/>
        <v>0</v>
      </c>
      <c r="BB467" s="679"/>
      <c r="BC467" s="679"/>
      <c r="BD467" s="679"/>
      <c r="BE467" s="680">
        <f t="shared" si="300"/>
        <v>0</v>
      </c>
      <c r="BF467" s="680">
        <f t="shared" si="301"/>
        <v>12000</v>
      </c>
      <c r="BG467" s="680">
        <f t="shared" si="302"/>
        <v>0</v>
      </c>
      <c r="BH467" s="680">
        <f t="shared" si="303"/>
        <v>0</v>
      </c>
      <c r="BI467" s="680">
        <f t="shared" si="304"/>
        <v>0</v>
      </c>
      <c r="BJ467" s="681"/>
    </row>
    <row r="468" spans="2:62">
      <c r="B468" s="675"/>
      <c r="C468" s="676" t="s">
        <v>946</v>
      </c>
      <c r="D468" s="677" t="s">
        <v>947</v>
      </c>
      <c r="E468" s="740">
        <f t="shared" si="310"/>
        <v>0</v>
      </c>
      <c r="F468" s="741"/>
      <c r="G468" s="680">
        <f t="shared" si="289"/>
        <v>0</v>
      </c>
      <c r="H468" s="679"/>
      <c r="I468" s="679"/>
      <c r="J468" s="679"/>
      <c r="K468" s="679"/>
      <c r="L468" s="679"/>
      <c r="M468" s="679"/>
      <c r="N468" s="679"/>
      <c r="O468" s="679"/>
      <c r="P468" s="679"/>
      <c r="Q468" s="679"/>
      <c r="R468" s="679"/>
      <c r="S468" s="679"/>
      <c r="T468" s="673">
        <f t="shared" si="290"/>
        <v>0</v>
      </c>
      <c r="U468" s="679"/>
      <c r="V468" s="679"/>
      <c r="W468" s="679"/>
      <c r="X468" s="680">
        <f t="shared" si="291"/>
        <v>0</v>
      </c>
      <c r="Y468" s="679"/>
      <c r="Z468" s="679"/>
      <c r="AA468" s="679"/>
      <c r="AB468" s="680">
        <f t="shared" si="292"/>
        <v>0</v>
      </c>
      <c r="AC468" s="679"/>
      <c r="AD468" s="679"/>
      <c r="AE468" s="679"/>
      <c r="AF468" s="680">
        <f t="shared" si="293"/>
        <v>0</v>
      </c>
      <c r="AG468" s="679"/>
      <c r="AH468" s="679"/>
      <c r="AI468" s="679"/>
      <c r="AJ468" s="680">
        <f t="shared" si="294"/>
        <v>0</v>
      </c>
      <c r="AK468" s="679"/>
      <c r="AL468" s="679"/>
      <c r="AM468" s="679"/>
      <c r="AN468" s="680">
        <f t="shared" si="295"/>
        <v>0</v>
      </c>
      <c r="AO468" s="680">
        <f t="shared" si="296"/>
        <v>0</v>
      </c>
      <c r="AP468" s="679"/>
      <c r="AQ468" s="679"/>
      <c r="AR468" s="679"/>
      <c r="AS468" s="680">
        <f t="shared" si="297"/>
        <v>0</v>
      </c>
      <c r="AT468" s="679"/>
      <c r="AU468" s="679"/>
      <c r="AV468" s="679"/>
      <c r="AW468" s="680">
        <f t="shared" si="298"/>
        <v>0</v>
      </c>
      <c r="AX468" s="679"/>
      <c r="AY468" s="679"/>
      <c r="AZ468" s="679"/>
      <c r="BA468" s="680">
        <f t="shared" si="299"/>
        <v>0</v>
      </c>
      <c r="BB468" s="679"/>
      <c r="BC468" s="679"/>
      <c r="BD468" s="679"/>
      <c r="BE468" s="680">
        <f t="shared" si="300"/>
        <v>0</v>
      </c>
      <c r="BF468" s="680">
        <f t="shared" si="301"/>
        <v>0</v>
      </c>
      <c r="BG468" s="680">
        <f t="shared" si="302"/>
        <v>0</v>
      </c>
      <c r="BH468" s="680">
        <f t="shared" si="303"/>
        <v>0</v>
      </c>
      <c r="BI468" s="680">
        <f t="shared" si="304"/>
        <v>0</v>
      </c>
      <c r="BJ468" s="681"/>
    </row>
    <row r="469" spans="2:62">
      <c r="B469" s="675"/>
      <c r="C469" s="676" t="s">
        <v>264</v>
      </c>
      <c r="D469" s="677" t="s">
        <v>948</v>
      </c>
      <c r="E469" s="740">
        <f t="shared" si="310"/>
        <v>0</v>
      </c>
      <c r="F469" s="741"/>
      <c r="G469" s="680">
        <f t="shared" si="289"/>
        <v>0</v>
      </c>
      <c r="H469" s="679"/>
      <c r="I469" s="679"/>
      <c r="J469" s="679"/>
      <c r="K469" s="679"/>
      <c r="L469" s="679"/>
      <c r="M469" s="679"/>
      <c r="N469" s="679"/>
      <c r="O469" s="679"/>
      <c r="P469" s="679"/>
      <c r="Q469" s="679"/>
      <c r="R469" s="679"/>
      <c r="S469" s="679"/>
      <c r="T469" s="673">
        <f t="shared" si="290"/>
        <v>0</v>
      </c>
      <c r="U469" s="679"/>
      <c r="V469" s="679"/>
      <c r="W469" s="679"/>
      <c r="X469" s="680">
        <f t="shared" si="291"/>
        <v>0</v>
      </c>
      <c r="Y469" s="679"/>
      <c r="Z469" s="679"/>
      <c r="AA469" s="679"/>
      <c r="AB469" s="680">
        <f t="shared" si="292"/>
        <v>0</v>
      </c>
      <c r="AC469" s="679"/>
      <c r="AD469" s="679"/>
      <c r="AE469" s="679"/>
      <c r="AF469" s="680">
        <f t="shared" si="293"/>
        <v>0</v>
      </c>
      <c r="AG469" s="679"/>
      <c r="AH469" s="679"/>
      <c r="AI469" s="679"/>
      <c r="AJ469" s="680">
        <f t="shared" si="294"/>
        <v>0</v>
      </c>
      <c r="AK469" s="679"/>
      <c r="AL469" s="679"/>
      <c r="AM469" s="679"/>
      <c r="AN469" s="680">
        <f t="shared" si="295"/>
        <v>0</v>
      </c>
      <c r="AO469" s="680">
        <f t="shared" si="296"/>
        <v>0</v>
      </c>
      <c r="AP469" s="679"/>
      <c r="AQ469" s="679"/>
      <c r="AR469" s="679"/>
      <c r="AS469" s="680">
        <f t="shared" si="297"/>
        <v>0</v>
      </c>
      <c r="AT469" s="679"/>
      <c r="AU469" s="679"/>
      <c r="AV469" s="679"/>
      <c r="AW469" s="680">
        <f t="shared" si="298"/>
        <v>0</v>
      </c>
      <c r="AX469" s="679"/>
      <c r="AY469" s="679"/>
      <c r="AZ469" s="679"/>
      <c r="BA469" s="680">
        <f t="shared" si="299"/>
        <v>0</v>
      </c>
      <c r="BB469" s="679"/>
      <c r="BC469" s="679"/>
      <c r="BD469" s="679"/>
      <c r="BE469" s="680">
        <f t="shared" si="300"/>
        <v>0</v>
      </c>
      <c r="BF469" s="680">
        <f t="shared" si="301"/>
        <v>0</v>
      </c>
      <c r="BG469" s="680">
        <f t="shared" si="302"/>
        <v>0</v>
      </c>
      <c r="BH469" s="680">
        <f t="shared" si="303"/>
        <v>0</v>
      </c>
      <c r="BI469" s="680">
        <f t="shared" si="304"/>
        <v>0</v>
      </c>
      <c r="BJ469" s="681"/>
    </row>
    <row r="470" spans="2:62">
      <c r="B470" s="675"/>
      <c r="C470" s="676" t="s">
        <v>949</v>
      </c>
      <c r="D470" s="677" t="s">
        <v>950</v>
      </c>
      <c r="E470" s="740">
        <f t="shared" si="310"/>
        <v>0</v>
      </c>
      <c r="F470" s="741"/>
      <c r="G470" s="680">
        <f t="shared" si="289"/>
        <v>0</v>
      </c>
      <c r="H470" s="679"/>
      <c r="I470" s="679"/>
      <c r="J470" s="679"/>
      <c r="K470" s="679"/>
      <c r="L470" s="679"/>
      <c r="M470" s="679"/>
      <c r="N470" s="679"/>
      <c r="O470" s="679"/>
      <c r="P470" s="679"/>
      <c r="Q470" s="679"/>
      <c r="R470" s="679"/>
      <c r="S470" s="679"/>
      <c r="T470" s="673">
        <f t="shared" si="290"/>
        <v>0</v>
      </c>
      <c r="U470" s="679"/>
      <c r="V470" s="679"/>
      <c r="W470" s="679"/>
      <c r="X470" s="680">
        <f t="shared" si="291"/>
        <v>0</v>
      </c>
      <c r="Y470" s="679"/>
      <c r="Z470" s="679"/>
      <c r="AA470" s="679"/>
      <c r="AB470" s="680">
        <f t="shared" si="292"/>
        <v>0</v>
      </c>
      <c r="AC470" s="679"/>
      <c r="AD470" s="679"/>
      <c r="AE470" s="679"/>
      <c r="AF470" s="680">
        <f t="shared" si="293"/>
        <v>0</v>
      </c>
      <c r="AG470" s="679"/>
      <c r="AH470" s="679"/>
      <c r="AI470" s="679"/>
      <c r="AJ470" s="680">
        <f t="shared" si="294"/>
        <v>0</v>
      </c>
      <c r="AK470" s="679"/>
      <c r="AL470" s="679"/>
      <c r="AM470" s="679"/>
      <c r="AN470" s="680">
        <f t="shared" si="295"/>
        <v>0</v>
      </c>
      <c r="AO470" s="680">
        <f t="shared" si="296"/>
        <v>0</v>
      </c>
      <c r="AP470" s="679"/>
      <c r="AQ470" s="679"/>
      <c r="AR470" s="679"/>
      <c r="AS470" s="680">
        <f t="shared" si="297"/>
        <v>0</v>
      </c>
      <c r="AT470" s="679"/>
      <c r="AU470" s="679"/>
      <c r="AV470" s="679"/>
      <c r="AW470" s="680">
        <f t="shared" si="298"/>
        <v>0</v>
      </c>
      <c r="AX470" s="679"/>
      <c r="AY470" s="679"/>
      <c r="AZ470" s="679"/>
      <c r="BA470" s="680">
        <f t="shared" si="299"/>
        <v>0</v>
      </c>
      <c r="BB470" s="679"/>
      <c r="BC470" s="679"/>
      <c r="BD470" s="679"/>
      <c r="BE470" s="680">
        <f t="shared" si="300"/>
        <v>0</v>
      </c>
      <c r="BF470" s="680">
        <f t="shared" si="301"/>
        <v>0</v>
      </c>
      <c r="BG470" s="680">
        <f t="shared" si="302"/>
        <v>0</v>
      </c>
      <c r="BH470" s="680">
        <f t="shared" si="303"/>
        <v>0</v>
      </c>
      <c r="BI470" s="680">
        <f t="shared" si="304"/>
        <v>0</v>
      </c>
      <c r="BJ470" s="681"/>
    </row>
    <row r="471" spans="2:62">
      <c r="B471" s="675" t="s">
        <v>951</v>
      </c>
      <c r="C471" s="676"/>
      <c r="D471" s="677"/>
      <c r="E471" s="740"/>
      <c r="F471" s="741"/>
      <c r="G471" s="680">
        <f t="shared" si="289"/>
        <v>0</v>
      </c>
      <c r="H471" s="679"/>
      <c r="I471" s="679"/>
      <c r="J471" s="679"/>
      <c r="K471" s="679"/>
      <c r="L471" s="679"/>
      <c r="M471" s="679"/>
      <c r="N471" s="679"/>
      <c r="O471" s="679"/>
      <c r="P471" s="679"/>
      <c r="Q471" s="679"/>
      <c r="R471" s="679"/>
      <c r="S471" s="679"/>
      <c r="T471" s="673">
        <f t="shared" si="290"/>
        <v>0</v>
      </c>
      <c r="U471" s="679"/>
      <c r="V471" s="679"/>
      <c r="W471" s="679"/>
      <c r="X471" s="680">
        <f t="shared" si="291"/>
        <v>0</v>
      </c>
      <c r="Y471" s="679"/>
      <c r="Z471" s="679"/>
      <c r="AA471" s="679"/>
      <c r="AB471" s="680">
        <f t="shared" si="292"/>
        <v>0</v>
      </c>
      <c r="AC471" s="679"/>
      <c r="AD471" s="679"/>
      <c r="AE471" s="679"/>
      <c r="AF471" s="680">
        <f t="shared" si="293"/>
        <v>0</v>
      </c>
      <c r="AG471" s="679"/>
      <c r="AH471" s="679"/>
      <c r="AI471" s="679"/>
      <c r="AJ471" s="680">
        <f t="shared" si="294"/>
        <v>0</v>
      </c>
      <c r="AK471" s="679"/>
      <c r="AL471" s="679"/>
      <c r="AM471" s="679"/>
      <c r="AN471" s="680">
        <f t="shared" si="295"/>
        <v>0</v>
      </c>
      <c r="AO471" s="680">
        <f t="shared" si="296"/>
        <v>0</v>
      </c>
      <c r="AP471" s="679"/>
      <c r="AQ471" s="679"/>
      <c r="AR471" s="679"/>
      <c r="AS471" s="680">
        <f t="shared" si="297"/>
        <v>0</v>
      </c>
      <c r="AT471" s="679"/>
      <c r="AU471" s="679"/>
      <c r="AV471" s="679"/>
      <c r="AW471" s="680">
        <f t="shared" si="298"/>
        <v>0</v>
      </c>
      <c r="AX471" s="679"/>
      <c r="AY471" s="679"/>
      <c r="AZ471" s="679"/>
      <c r="BA471" s="680">
        <f t="shared" si="299"/>
        <v>0</v>
      </c>
      <c r="BB471" s="679"/>
      <c r="BC471" s="679"/>
      <c r="BD471" s="679"/>
      <c r="BE471" s="680">
        <f t="shared" si="300"/>
        <v>0</v>
      </c>
      <c r="BF471" s="680">
        <f t="shared" si="301"/>
        <v>0</v>
      </c>
      <c r="BG471" s="680">
        <f t="shared" si="302"/>
        <v>0</v>
      </c>
      <c r="BH471" s="680">
        <f t="shared" si="303"/>
        <v>0</v>
      </c>
      <c r="BI471" s="680">
        <f t="shared" si="304"/>
        <v>0</v>
      </c>
      <c r="BJ471" s="681"/>
    </row>
    <row r="472" spans="2:62" s="603" customFormat="1">
      <c r="B472" s="675"/>
      <c r="C472" s="676" t="s">
        <v>276</v>
      </c>
      <c r="D472" s="677" t="s">
        <v>952</v>
      </c>
      <c r="E472" s="740">
        <f t="shared" ref="E472" si="311">T472</f>
        <v>0</v>
      </c>
      <c r="F472" s="741"/>
      <c r="G472" s="680">
        <f t="shared" si="289"/>
        <v>0</v>
      </c>
      <c r="H472" s="679"/>
      <c r="I472" s="679"/>
      <c r="J472" s="679"/>
      <c r="K472" s="679"/>
      <c r="L472" s="679"/>
      <c r="M472" s="679"/>
      <c r="N472" s="679"/>
      <c r="O472" s="679"/>
      <c r="P472" s="679"/>
      <c r="Q472" s="679"/>
      <c r="R472" s="679"/>
      <c r="S472" s="679"/>
      <c r="T472" s="673">
        <f t="shared" si="290"/>
        <v>0</v>
      </c>
      <c r="U472" s="679"/>
      <c r="V472" s="679"/>
      <c r="W472" s="679"/>
      <c r="X472" s="680">
        <f t="shared" si="291"/>
        <v>0</v>
      </c>
      <c r="Y472" s="679"/>
      <c r="Z472" s="679"/>
      <c r="AA472" s="679"/>
      <c r="AB472" s="680">
        <f t="shared" si="292"/>
        <v>0</v>
      </c>
      <c r="AC472" s="679"/>
      <c r="AD472" s="679"/>
      <c r="AE472" s="679"/>
      <c r="AF472" s="680">
        <f t="shared" si="293"/>
        <v>0</v>
      </c>
      <c r="AG472" s="679"/>
      <c r="AH472" s="679"/>
      <c r="AI472" s="679"/>
      <c r="AJ472" s="680">
        <f t="shared" si="294"/>
        <v>0</v>
      </c>
      <c r="AK472" s="679"/>
      <c r="AL472" s="679"/>
      <c r="AM472" s="679"/>
      <c r="AN472" s="680">
        <f t="shared" si="295"/>
        <v>0</v>
      </c>
      <c r="AO472" s="680">
        <f t="shared" si="296"/>
        <v>0</v>
      </c>
      <c r="AP472" s="679"/>
      <c r="AQ472" s="679"/>
      <c r="AR472" s="679"/>
      <c r="AS472" s="680">
        <f t="shared" si="297"/>
        <v>0</v>
      </c>
      <c r="AT472" s="679"/>
      <c r="AU472" s="679"/>
      <c r="AV472" s="679"/>
      <c r="AW472" s="680">
        <f t="shared" si="298"/>
        <v>0</v>
      </c>
      <c r="AX472" s="679"/>
      <c r="AY472" s="679"/>
      <c r="AZ472" s="679"/>
      <c r="BA472" s="680">
        <f t="shared" si="299"/>
        <v>0</v>
      </c>
      <c r="BB472" s="679"/>
      <c r="BC472" s="679"/>
      <c r="BD472" s="679"/>
      <c r="BE472" s="680">
        <f t="shared" si="300"/>
        <v>0</v>
      </c>
      <c r="BF472" s="680">
        <f t="shared" si="301"/>
        <v>0</v>
      </c>
      <c r="BG472" s="680">
        <f t="shared" si="302"/>
        <v>0</v>
      </c>
      <c r="BH472" s="680">
        <f t="shared" si="303"/>
        <v>0</v>
      </c>
      <c r="BI472" s="680">
        <f t="shared" si="304"/>
        <v>0</v>
      </c>
      <c r="BJ472" s="681"/>
    </row>
    <row r="473" spans="2:62">
      <c r="B473" s="685" t="s">
        <v>953</v>
      </c>
      <c r="C473" s="676"/>
      <c r="D473" s="677"/>
      <c r="E473" s="740"/>
      <c r="F473" s="741"/>
      <c r="G473" s="680">
        <f t="shared" si="289"/>
        <v>0</v>
      </c>
      <c r="H473" s="679"/>
      <c r="I473" s="679"/>
      <c r="J473" s="679"/>
      <c r="K473" s="679"/>
      <c r="L473" s="679"/>
      <c r="M473" s="679"/>
      <c r="N473" s="679"/>
      <c r="O473" s="679"/>
      <c r="P473" s="679"/>
      <c r="Q473" s="679"/>
      <c r="R473" s="679"/>
      <c r="S473" s="679"/>
      <c r="T473" s="673">
        <f t="shared" si="290"/>
        <v>0</v>
      </c>
      <c r="U473" s="679"/>
      <c r="V473" s="679"/>
      <c r="W473" s="679"/>
      <c r="X473" s="680">
        <f t="shared" si="291"/>
        <v>0</v>
      </c>
      <c r="Y473" s="679"/>
      <c r="Z473" s="679"/>
      <c r="AA473" s="679"/>
      <c r="AB473" s="680">
        <f t="shared" si="292"/>
        <v>0</v>
      </c>
      <c r="AC473" s="679"/>
      <c r="AD473" s="679"/>
      <c r="AE473" s="679"/>
      <c r="AF473" s="680">
        <f t="shared" si="293"/>
        <v>0</v>
      </c>
      <c r="AG473" s="679"/>
      <c r="AH473" s="679"/>
      <c r="AI473" s="679"/>
      <c r="AJ473" s="680">
        <f t="shared" si="294"/>
        <v>0</v>
      </c>
      <c r="AK473" s="679"/>
      <c r="AL473" s="679"/>
      <c r="AM473" s="679"/>
      <c r="AN473" s="680">
        <f t="shared" si="295"/>
        <v>0</v>
      </c>
      <c r="AO473" s="680">
        <f t="shared" si="296"/>
        <v>0</v>
      </c>
      <c r="AP473" s="679"/>
      <c r="AQ473" s="679"/>
      <c r="AR473" s="679"/>
      <c r="AS473" s="680">
        <f t="shared" si="297"/>
        <v>0</v>
      </c>
      <c r="AT473" s="679"/>
      <c r="AU473" s="679"/>
      <c r="AV473" s="679"/>
      <c r="AW473" s="680">
        <f t="shared" si="298"/>
        <v>0</v>
      </c>
      <c r="AX473" s="679"/>
      <c r="AY473" s="679"/>
      <c r="AZ473" s="679"/>
      <c r="BA473" s="680">
        <f t="shared" si="299"/>
        <v>0</v>
      </c>
      <c r="BB473" s="679"/>
      <c r="BC473" s="679"/>
      <c r="BD473" s="679"/>
      <c r="BE473" s="680">
        <f t="shared" si="300"/>
        <v>0</v>
      </c>
      <c r="BF473" s="680">
        <f t="shared" si="301"/>
        <v>0</v>
      </c>
      <c r="BG473" s="680">
        <f t="shared" si="302"/>
        <v>0</v>
      </c>
      <c r="BH473" s="680">
        <f t="shared" si="303"/>
        <v>0</v>
      </c>
      <c r="BI473" s="680">
        <f t="shared" si="304"/>
        <v>0</v>
      </c>
      <c r="BJ473" s="681"/>
    </row>
    <row r="474" spans="2:62">
      <c r="B474" s="675"/>
      <c r="C474" s="676" t="s">
        <v>299</v>
      </c>
      <c r="D474" s="677" t="s">
        <v>954</v>
      </c>
      <c r="E474" s="740">
        <f t="shared" ref="E474" si="312">T474</f>
        <v>0</v>
      </c>
      <c r="F474" s="741"/>
      <c r="G474" s="680">
        <f t="shared" si="289"/>
        <v>0</v>
      </c>
      <c r="H474" s="679"/>
      <c r="I474" s="679"/>
      <c r="J474" s="679"/>
      <c r="K474" s="679"/>
      <c r="L474" s="679"/>
      <c r="M474" s="679"/>
      <c r="N474" s="679"/>
      <c r="O474" s="679"/>
      <c r="P474" s="679"/>
      <c r="Q474" s="679"/>
      <c r="R474" s="679"/>
      <c r="S474" s="679"/>
      <c r="T474" s="673">
        <f t="shared" si="290"/>
        <v>0</v>
      </c>
      <c r="U474" s="679"/>
      <c r="V474" s="679"/>
      <c r="W474" s="679"/>
      <c r="X474" s="680">
        <f t="shared" si="291"/>
        <v>0</v>
      </c>
      <c r="Y474" s="679"/>
      <c r="Z474" s="679"/>
      <c r="AA474" s="679"/>
      <c r="AB474" s="680">
        <f t="shared" si="292"/>
        <v>0</v>
      </c>
      <c r="AC474" s="679"/>
      <c r="AD474" s="679"/>
      <c r="AE474" s="679"/>
      <c r="AF474" s="680">
        <f t="shared" si="293"/>
        <v>0</v>
      </c>
      <c r="AG474" s="679"/>
      <c r="AH474" s="679"/>
      <c r="AI474" s="679"/>
      <c r="AJ474" s="680">
        <f t="shared" si="294"/>
        <v>0</v>
      </c>
      <c r="AK474" s="679"/>
      <c r="AL474" s="679"/>
      <c r="AM474" s="679"/>
      <c r="AN474" s="680">
        <f t="shared" si="295"/>
        <v>0</v>
      </c>
      <c r="AO474" s="680">
        <f t="shared" si="296"/>
        <v>0</v>
      </c>
      <c r="AP474" s="679"/>
      <c r="AQ474" s="679"/>
      <c r="AR474" s="679"/>
      <c r="AS474" s="680">
        <f t="shared" si="297"/>
        <v>0</v>
      </c>
      <c r="AT474" s="679"/>
      <c r="AU474" s="679"/>
      <c r="AV474" s="679"/>
      <c r="AW474" s="680">
        <f t="shared" si="298"/>
        <v>0</v>
      </c>
      <c r="AX474" s="679"/>
      <c r="AY474" s="679"/>
      <c r="AZ474" s="679"/>
      <c r="BA474" s="680">
        <f t="shared" si="299"/>
        <v>0</v>
      </c>
      <c r="BB474" s="679"/>
      <c r="BC474" s="679"/>
      <c r="BD474" s="679"/>
      <c r="BE474" s="680">
        <f t="shared" si="300"/>
        <v>0</v>
      </c>
      <c r="BF474" s="680">
        <f t="shared" si="301"/>
        <v>0</v>
      </c>
      <c r="BG474" s="680">
        <f t="shared" si="302"/>
        <v>0</v>
      </c>
      <c r="BH474" s="680">
        <f t="shared" si="303"/>
        <v>0</v>
      </c>
      <c r="BI474" s="680">
        <f t="shared" si="304"/>
        <v>0</v>
      </c>
      <c r="BJ474" s="681"/>
    </row>
    <row r="475" spans="2:62">
      <c r="B475" s="685" t="s">
        <v>955</v>
      </c>
      <c r="C475" s="676"/>
      <c r="D475" s="677"/>
      <c r="E475" s="740"/>
      <c r="F475" s="741"/>
      <c r="G475" s="680">
        <f t="shared" si="289"/>
        <v>0</v>
      </c>
      <c r="H475" s="679"/>
      <c r="I475" s="679"/>
      <c r="J475" s="679"/>
      <c r="K475" s="679"/>
      <c r="L475" s="679"/>
      <c r="M475" s="679"/>
      <c r="N475" s="679"/>
      <c r="O475" s="679"/>
      <c r="P475" s="679"/>
      <c r="Q475" s="679"/>
      <c r="R475" s="679"/>
      <c r="S475" s="679"/>
      <c r="T475" s="673">
        <f t="shared" si="290"/>
        <v>0</v>
      </c>
      <c r="U475" s="679"/>
      <c r="V475" s="679"/>
      <c r="W475" s="679"/>
      <c r="X475" s="680">
        <f t="shared" si="291"/>
        <v>0</v>
      </c>
      <c r="Y475" s="679"/>
      <c r="Z475" s="679"/>
      <c r="AA475" s="679"/>
      <c r="AB475" s="680">
        <f t="shared" si="292"/>
        <v>0</v>
      </c>
      <c r="AC475" s="679"/>
      <c r="AD475" s="679"/>
      <c r="AE475" s="679"/>
      <c r="AF475" s="680">
        <f t="shared" si="293"/>
        <v>0</v>
      </c>
      <c r="AG475" s="679"/>
      <c r="AH475" s="679"/>
      <c r="AI475" s="679"/>
      <c r="AJ475" s="680">
        <f t="shared" si="294"/>
        <v>0</v>
      </c>
      <c r="AK475" s="679"/>
      <c r="AL475" s="679"/>
      <c r="AM475" s="679"/>
      <c r="AN475" s="680">
        <f t="shared" si="295"/>
        <v>0</v>
      </c>
      <c r="AO475" s="680">
        <f t="shared" si="296"/>
        <v>0</v>
      </c>
      <c r="AP475" s="679"/>
      <c r="AQ475" s="679"/>
      <c r="AR475" s="679"/>
      <c r="AS475" s="680">
        <f t="shared" si="297"/>
        <v>0</v>
      </c>
      <c r="AT475" s="679"/>
      <c r="AU475" s="679"/>
      <c r="AV475" s="679"/>
      <c r="AW475" s="680">
        <f t="shared" si="298"/>
        <v>0</v>
      </c>
      <c r="AX475" s="679"/>
      <c r="AY475" s="679"/>
      <c r="AZ475" s="679"/>
      <c r="BA475" s="680">
        <f t="shared" si="299"/>
        <v>0</v>
      </c>
      <c r="BB475" s="679"/>
      <c r="BC475" s="679"/>
      <c r="BD475" s="679"/>
      <c r="BE475" s="680">
        <f t="shared" si="300"/>
        <v>0</v>
      </c>
      <c r="BF475" s="680">
        <f t="shared" si="301"/>
        <v>0</v>
      </c>
      <c r="BG475" s="680">
        <f t="shared" si="302"/>
        <v>0</v>
      </c>
      <c r="BH475" s="680">
        <f t="shared" si="303"/>
        <v>0</v>
      </c>
      <c r="BI475" s="680">
        <f t="shared" si="304"/>
        <v>0</v>
      </c>
      <c r="BJ475" s="681"/>
    </row>
    <row r="476" spans="2:62">
      <c r="B476" s="675"/>
      <c r="C476" s="676" t="s">
        <v>303</v>
      </c>
      <c r="D476" s="677" t="s">
        <v>956</v>
      </c>
      <c r="E476" s="740">
        <f t="shared" ref="E476:E477" si="313">T476</f>
        <v>0</v>
      </c>
      <c r="F476" s="741"/>
      <c r="G476" s="680">
        <f t="shared" si="289"/>
        <v>0</v>
      </c>
      <c r="H476" s="679"/>
      <c r="I476" s="679"/>
      <c r="J476" s="679"/>
      <c r="K476" s="679"/>
      <c r="L476" s="679"/>
      <c r="M476" s="679"/>
      <c r="N476" s="679"/>
      <c r="O476" s="679"/>
      <c r="P476" s="679"/>
      <c r="Q476" s="679"/>
      <c r="R476" s="679"/>
      <c r="S476" s="679"/>
      <c r="T476" s="673">
        <f t="shared" si="290"/>
        <v>0</v>
      </c>
      <c r="U476" s="679"/>
      <c r="V476" s="679"/>
      <c r="W476" s="679"/>
      <c r="X476" s="680">
        <f t="shared" si="291"/>
        <v>0</v>
      </c>
      <c r="Y476" s="679"/>
      <c r="Z476" s="679"/>
      <c r="AA476" s="679"/>
      <c r="AB476" s="680">
        <f t="shared" si="292"/>
        <v>0</v>
      </c>
      <c r="AC476" s="679"/>
      <c r="AD476" s="679"/>
      <c r="AE476" s="679"/>
      <c r="AF476" s="680">
        <f t="shared" si="293"/>
        <v>0</v>
      </c>
      <c r="AG476" s="679"/>
      <c r="AH476" s="679"/>
      <c r="AI476" s="679"/>
      <c r="AJ476" s="680">
        <f t="shared" si="294"/>
        <v>0</v>
      </c>
      <c r="AK476" s="679"/>
      <c r="AL476" s="679"/>
      <c r="AM476" s="679"/>
      <c r="AN476" s="680">
        <f t="shared" si="295"/>
        <v>0</v>
      </c>
      <c r="AO476" s="680">
        <f t="shared" si="296"/>
        <v>0</v>
      </c>
      <c r="AP476" s="679"/>
      <c r="AQ476" s="679"/>
      <c r="AR476" s="679"/>
      <c r="AS476" s="680">
        <f t="shared" si="297"/>
        <v>0</v>
      </c>
      <c r="AT476" s="679"/>
      <c r="AU476" s="679"/>
      <c r="AV476" s="679"/>
      <c r="AW476" s="680">
        <f t="shared" si="298"/>
        <v>0</v>
      </c>
      <c r="AX476" s="679"/>
      <c r="AY476" s="679"/>
      <c r="AZ476" s="679"/>
      <c r="BA476" s="680">
        <f t="shared" si="299"/>
        <v>0</v>
      </c>
      <c r="BB476" s="679"/>
      <c r="BC476" s="679"/>
      <c r="BD476" s="679"/>
      <c r="BE476" s="680">
        <f t="shared" si="300"/>
        <v>0</v>
      </c>
      <c r="BF476" s="680">
        <f t="shared" si="301"/>
        <v>0</v>
      </c>
      <c r="BG476" s="680">
        <f t="shared" si="302"/>
        <v>0</v>
      </c>
      <c r="BH476" s="680">
        <f t="shared" si="303"/>
        <v>0</v>
      </c>
      <c r="BI476" s="680">
        <f t="shared" si="304"/>
        <v>0</v>
      </c>
      <c r="BJ476" s="681"/>
    </row>
    <row r="477" spans="2:62">
      <c r="B477" s="675"/>
      <c r="C477" s="676" t="s">
        <v>305</v>
      </c>
      <c r="D477" s="677" t="s">
        <v>957</v>
      </c>
      <c r="E477" s="740">
        <f t="shared" si="313"/>
        <v>0</v>
      </c>
      <c r="F477" s="741"/>
      <c r="G477" s="680">
        <f t="shared" si="289"/>
        <v>0</v>
      </c>
      <c r="H477" s="679"/>
      <c r="I477" s="679"/>
      <c r="J477" s="679"/>
      <c r="K477" s="679"/>
      <c r="L477" s="679"/>
      <c r="M477" s="679"/>
      <c r="N477" s="679"/>
      <c r="O477" s="679"/>
      <c r="P477" s="679"/>
      <c r="Q477" s="679"/>
      <c r="R477" s="679"/>
      <c r="S477" s="679"/>
      <c r="T477" s="673">
        <f t="shared" si="290"/>
        <v>0</v>
      </c>
      <c r="U477" s="679"/>
      <c r="V477" s="679"/>
      <c r="W477" s="679"/>
      <c r="X477" s="680">
        <f t="shared" si="291"/>
        <v>0</v>
      </c>
      <c r="Y477" s="679"/>
      <c r="Z477" s="679"/>
      <c r="AA477" s="679"/>
      <c r="AB477" s="680">
        <f t="shared" si="292"/>
        <v>0</v>
      </c>
      <c r="AC477" s="679"/>
      <c r="AD477" s="679"/>
      <c r="AE477" s="679"/>
      <c r="AF477" s="680">
        <f t="shared" si="293"/>
        <v>0</v>
      </c>
      <c r="AG477" s="679"/>
      <c r="AH477" s="679"/>
      <c r="AI477" s="679"/>
      <c r="AJ477" s="680">
        <f t="shared" si="294"/>
        <v>0</v>
      </c>
      <c r="AK477" s="679"/>
      <c r="AL477" s="679"/>
      <c r="AM477" s="679"/>
      <c r="AN477" s="680">
        <f t="shared" si="295"/>
        <v>0</v>
      </c>
      <c r="AO477" s="680">
        <f t="shared" si="296"/>
        <v>0</v>
      </c>
      <c r="AP477" s="679"/>
      <c r="AQ477" s="679"/>
      <c r="AR477" s="679"/>
      <c r="AS477" s="680">
        <f t="shared" si="297"/>
        <v>0</v>
      </c>
      <c r="AT477" s="679"/>
      <c r="AU477" s="679"/>
      <c r="AV477" s="679"/>
      <c r="AW477" s="680">
        <f t="shared" si="298"/>
        <v>0</v>
      </c>
      <c r="AX477" s="679"/>
      <c r="AY477" s="679"/>
      <c r="AZ477" s="679"/>
      <c r="BA477" s="680">
        <f t="shared" si="299"/>
        <v>0</v>
      </c>
      <c r="BB477" s="679"/>
      <c r="BC477" s="679"/>
      <c r="BD477" s="679"/>
      <c r="BE477" s="680">
        <f t="shared" si="300"/>
        <v>0</v>
      </c>
      <c r="BF477" s="680">
        <f t="shared" si="301"/>
        <v>0</v>
      </c>
      <c r="BG477" s="680">
        <f t="shared" si="302"/>
        <v>0</v>
      </c>
      <c r="BH477" s="680">
        <f t="shared" si="303"/>
        <v>0</v>
      </c>
      <c r="BI477" s="680">
        <f t="shared" si="304"/>
        <v>0</v>
      </c>
      <c r="BJ477" s="681"/>
    </row>
    <row r="478" spans="2:62">
      <c r="B478" s="685" t="s">
        <v>958</v>
      </c>
      <c r="C478" s="676"/>
      <c r="D478" s="677"/>
      <c r="E478" s="740"/>
      <c r="F478" s="741"/>
      <c r="G478" s="680">
        <f t="shared" si="289"/>
        <v>0</v>
      </c>
      <c r="H478" s="679"/>
      <c r="I478" s="679"/>
      <c r="J478" s="679"/>
      <c r="K478" s="679"/>
      <c r="L478" s="679"/>
      <c r="M478" s="679"/>
      <c r="N478" s="679"/>
      <c r="O478" s="679"/>
      <c r="P478" s="679"/>
      <c r="Q478" s="679"/>
      <c r="R478" s="679"/>
      <c r="S478" s="679"/>
      <c r="T478" s="673">
        <f t="shared" si="290"/>
        <v>0</v>
      </c>
      <c r="U478" s="679"/>
      <c r="V478" s="679"/>
      <c r="W478" s="679"/>
      <c r="X478" s="680">
        <f t="shared" si="291"/>
        <v>0</v>
      </c>
      <c r="Y478" s="679"/>
      <c r="Z478" s="679"/>
      <c r="AA478" s="679"/>
      <c r="AB478" s="680">
        <f t="shared" si="292"/>
        <v>0</v>
      </c>
      <c r="AC478" s="679"/>
      <c r="AD478" s="679"/>
      <c r="AE478" s="679"/>
      <c r="AF478" s="680">
        <f t="shared" si="293"/>
        <v>0</v>
      </c>
      <c r="AG478" s="679"/>
      <c r="AH478" s="679"/>
      <c r="AI478" s="679"/>
      <c r="AJ478" s="680">
        <f t="shared" si="294"/>
        <v>0</v>
      </c>
      <c r="AK478" s="679"/>
      <c r="AL478" s="679"/>
      <c r="AM478" s="679"/>
      <c r="AN478" s="680">
        <f t="shared" si="295"/>
        <v>0</v>
      </c>
      <c r="AO478" s="680">
        <f t="shared" si="296"/>
        <v>0</v>
      </c>
      <c r="AP478" s="679"/>
      <c r="AQ478" s="679"/>
      <c r="AR478" s="679"/>
      <c r="AS478" s="680">
        <f t="shared" si="297"/>
        <v>0</v>
      </c>
      <c r="AT478" s="679"/>
      <c r="AU478" s="679"/>
      <c r="AV478" s="679"/>
      <c r="AW478" s="680">
        <f t="shared" si="298"/>
        <v>0</v>
      </c>
      <c r="AX478" s="679"/>
      <c r="AY478" s="679"/>
      <c r="AZ478" s="679"/>
      <c r="BA478" s="680">
        <f t="shared" si="299"/>
        <v>0</v>
      </c>
      <c r="BB478" s="679"/>
      <c r="BC478" s="679"/>
      <c r="BD478" s="679"/>
      <c r="BE478" s="680">
        <f t="shared" si="300"/>
        <v>0</v>
      </c>
      <c r="BF478" s="680">
        <f t="shared" si="301"/>
        <v>0</v>
      </c>
      <c r="BG478" s="680">
        <f t="shared" si="302"/>
        <v>0</v>
      </c>
      <c r="BH478" s="680">
        <f t="shared" si="303"/>
        <v>0</v>
      </c>
      <c r="BI478" s="680">
        <f t="shared" si="304"/>
        <v>0</v>
      </c>
      <c r="BJ478" s="681"/>
    </row>
    <row r="479" spans="2:62">
      <c r="B479" s="675"/>
      <c r="C479" s="676" t="s">
        <v>307</v>
      </c>
      <c r="D479" s="677" t="s">
        <v>959</v>
      </c>
      <c r="E479" s="740">
        <f t="shared" ref="E479:E480" si="314">T479</f>
        <v>0</v>
      </c>
      <c r="F479" s="741"/>
      <c r="G479" s="680">
        <f t="shared" si="289"/>
        <v>0</v>
      </c>
      <c r="H479" s="679"/>
      <c r="I479" s="679"/>
      <c r="J479" s="679"/>
      <c r="K479" s="679"/>
      <c r="L479" s="679"/>
      <c r="M479" s="679"/>
      <c r="N479" s="679"/>
      <c r="O479" s="679"/>
      <c r="P479" s="679"/>
      <c r="Q479" s="679"/>
      <c r="R479" s="679"/>
      <c r="S479" s="679"/>
      <c r="T479" s="673">
        <f t="shared" si="290"/>
        <v>0</v>
      </c>
      <c r="U479" s="679"/>
      <c r="V479" s="679"/>
      <c r="W479" s="679"/>
      <c r="X479" s="680">
        <f t="shared" si="291"/>
        <v>0</v>
      </c>
      <c r="Y479" s="679"/>
      <c r="Z479" s="679"/>
      <c r="AA479" s="679"/>
      <c r="AB479" s="680">
        <f t="shared" si="292"/>
        <v>0</v>
      </c>
      <c r="AC479" s="679"/>
      <c r="AD479" s="679"/>
      <c r="AE479" s="679"/>
      <c r="AF479" s="680">
        <f t="shared" si="293"/>
        <v>0</v>
      </c>
      <c r="AG479" s="679"/>
      <c r="AH479" s="679"/>
      <c r="AI479" s="679"/>
      <c r="AJ479" s="680">
        <f t="shared" si="294"/>
        <v>0</v>
      </c>
      <c r="AK479" s="679"/>
      <c r="AL479" s="679"/>
      <c r="AM479" s="679"/>
      <c r="AN479" s="680">
        <f t="shared" si="295"/>
        <v>0</v>
      </c>
      <c r="AO479" s="680">
        <f t="shared" si="296"/>
        <v>0</v>
      </c>
      <c r="AP479" s="679"/>
      <c r="AQ479" s="679"/>
      <c r="AR479" s="679"/>
      <c r="AS479" s="680">
        <f t="shared" si="297"/>
        <v>0</v>
      </c>
      <c r="AT479" s="679"/>
      <c r="AU479" s="679"/>
      <c r="AV479" s="679"/>
      <c r="AW479" s="680">
        <f t="shared" si="298"/>
        <v>0</v>
      </c>
      <c r="AX479" s="679"/>
      <c r="AY479" s="679"/>
      <c r="AZ479" s="679"/>
      <c r="BA479" s="680">
        <f t="shared" si="299"/>
        <v>0</v>
      </c>
      <c r="BB479" s="679"/>
      <c r="BC479" s="679"/>
      <c r="BD479" s="679"/>
      <c r="BE479" s="680">
        <f t="shared" si="300"/>
        <v>0</v>
      </c>
      <c r="BF479" s="680">
        <f t="shared" si="301"/>
        <v>0</v>
      </c>
      <c r="BG479" s="680">
        <f t="shared" si="302"/>
        <v>0</v>
      </c>
      <c r="BH479" s="680">
        <f t="shared" si="303"/>
        <v>0</v>
      </c>
      <c r="BI479" s="680">
        <f t="shared" si="304"/>
        <v>0</v>
      </c>
      <c r="BJ479" s="681"/>
    </row>
    <row r="480" spans="2:62">
      <c r="B480" s="675"/>
      <c r="C480" s="676" t="s">
        <v>309</v>
      </c>
      <c r="D480" s="677" t="s">
        <v>960</v>
      </c>
      <c r="E480" s="740">
        <f t="shared" si="314"/>
        <v>0</v>
      </c>
      <c r="F480" s="741"/>
      <c r="G480" s="680">
        <f t="shared" si="289"/>
        <v>0</v>
      </c>
      <c r="H480" s="679"/>
      <c r="I480" s="679"/>
      <c r="J480" s="679"/>
      <c r="K480" s="679"/>
      <c r="L480" s="679"/>
      <c r="M480" s="679"/>
      <c r="N480" s="679"/>
      <c r="O480" s="679"/>
      <c r="P480" s="679"/>
      <c r="Q480" s="679"/>
      <c r="R480" s="679"/>
      <c r="S480" s="679"/>
      <c r="T480" s="673">
        <f t="shared" si="290"/>
        <v>0</v>
      </c>
      <c r="U480" s="679"/>
      <c r="V480" s="679"/>
      <c r="W480" s="679"/>
      <c r="X480" s="680">
        <f t="shared" si="291"/>
        <v>0</v>
      </c>
      <c r="Y480" s="679"/>
      <c r="Z480" s="679"/>
      <c r="AA480" s="679"/>
      <c r="AB480" s="680">
        <f t="shared" si="292"/>
        <v>0</v>
      </c>
      <c r="AC480" s="679"/>
      <c r="AD480" s="679"/>
      <c r="AE480" s="679"/>
      <c r="AF480" s="680">
        <f t="shared" si="293"/>
        <v>0</v>
      </c>
      <c r="AG480" s="679"/>
      <c r="AH480" s="679"/>
      <c r="AI480" s="679"/>
      <c r="AJ480" s="680">
        <f t="shared" si="294"/>
        <v>0</v>
      </c>
      <c r="AK480" s="679"/>
      <c r="AL480" s="679"/>
      <c r="AM480" s="679"/>
      <c r="AN480" s="680">
        <f t="shared" si="295"/>
        <v>0</v>
      </c>
      <c r="AO480" s="680">
        <f t="shared" si="296"/>
        <v>0</v>
      </c>
      <c r="AP480" s="679"/>
      <c r="AQ480" s="679"/>
      <c r="AR480" s="679"/>
      <c r="AS480" s="680">
        <f t="shared" si="297"/>
        <v>0</v>
      </c>
      <c r="AT480" s="679"/>
      <c r="AU480" s="679"/>
      <c r="AV480" s="679"/>
      <c r="AW480" s="680">
        <f t="shared" si="298"/>
        <v>0</v>
      </c>
      <c r="AX480" s="679"/>
      <c r="AY480" s="679"/>
      <c r="AZ480" s="679"/>
      <c r="BA480" s="680">
        <f t="shared" si="299"/>
        <v>0</v>
      </c>
      <c r="BB480" s="679"/>
      <c r="BC480" s="679"/>
      <c r="BD480" s="679"/>
      <c r="BE480" s="680">
        <f t="shared" si="300"/>
        <v>0</v>
      </c>
      <c r="BF480" s="680">
        <f t="shared" si="301"/>
        <v>0</v>
      </c>
      <c r="BG480" s="680">
        <f t="shared" si="302"/>
        <v>0</v>
      </c>
      <c r="BH480" s="680">
        <f t="shared" si="303"/>
        <v>0</v>
      </c>
      <c r="BI480" s="680">
        <f t="shared" si="304"/>
        <v>0</v>
      </c>
      <c r="BJ480" s="681"/>
    </row>
    <row r="481" spans="2:62">
      <c r="B481" s="685" t="s">
        <v>961</v>
      </c>
      <c r="C481" s="676"/>
      <c r="D481" s="677"/>
      <c r="E481" s="740"/>
      <c r="F481" s="741"/>
      <c r="G481" s="680">
        <f t="shared" si="289"/>
        <v>0</v>
      </c>
      <c r="H481" s="679"/>
      <c r="I481" s="679"/>
      <c r="J481" s="679"/>
      <c r="K481" s="679"/>
      <c r="L481" s="679"/>
      <c r="M481" s="679"/>
      <c r="N481" s="679"/>
      <c r="O481" s="679"/>
      <c r="P481" s="679"/>
      <c r="Q481" s="679"/>
      <c r="R481" s="679"/>
      <c r="S481" s="679"/>
      <c r="T481" s="673">
        <f t="shared" si="290"/>
        <v>0</v>
      </c>
      <c r="U481" s="679"/>
      <c r="V481" s="679"/>
      <c r="W481" s="679"/>
      <c r="X481" s="680">
        <f t="shared" si="291"/>
        <v>0</v>
      </c>
      <c r="Y481" s="679"/>
      <c r="Z481" s="679"/>
      <c r="AA481" s="679"/>
      <c r="AB481" s="680">
        <f t="shared" si="292"/>
        <v>0</v>
      </c>
      <c r="AC481" s="679"/>
      <c r="AD481" s="679"/>
      <c r="AE481" s="679"/>
      <c r="AF481" s="680">
        <f t="shared" si="293"/>
        <v>0</v>
      </c>
      <c r="AG481" s="679"/>
      <c r="AH481" s="679"/>
      <c r="AI481" s="679"/>
      <c r="AJ481" s="680">
        <f t="shared" si="294"/>
        <v>0</v>
      </c>
      <c r="AK481" s="679"/>
      <c r="AL481" s="679"/>
      <c r="AM481" s="679"/>
      <c r="AN481" s="680">
        <f t="shared" si="295"/>
        <v>0</v>
      </c>
      <c r="AO481" s="680">
        <f t="shared" si="296"/>
        <v>0</v>
      </c>
      <c r="AP481" s="679"/>
      <c r="AQ481" s="679"/>
      <c r="AR481" s="679"/>
      <c r="AS481" s="680">
        <f t="shared" si="297"/>
        <v>0</v>
      </c>
      <c r="AT481" s="679"/>
      <c r="AU481" s="679"/>
      <c r="AV481" s="679"/>
      <c r="AW481" s="680">
        <f t="shared" si="298"/>
        <v>0</v>
      </c>
      <c r="AX481" s="679"/>
      <c r="AY481" s="679"/>
      <c r="AZ481" s="679"/>
      <c r="BA481" s="680">
        <f t="shared" si="299"/>
        <v>0</v>
      </c>
      <c r="BB481" s="679"/>
      <c r="BC481" s="679"/>
      <c r="BD481" s="679"/>
      <c r="BE481" s="680">
        <f t="shared" si="300"/>
        <v>0</v>
      </c>
      <c r="BF481" s="680">
        <f t="shared" si="301"/>
        <v>0</v>
      </c>
      <c r="BG481" s="680">
        <f t="shared" si="302"/>
        <v>0</v>
      </c>
      <c r="BH481" s="680">
        <f t="shared" si="303"/>
        <v>0</v>
      </c>
      <c r="BI481" s="680">
        <f t="shared" si="304"/>
        <v>0</v>
      </c>
      <c r="BJ481" s="681"/>
    </row>
    <row r="482" spans="2:62">
      <c r="B482" s="675"/>
      <c r="C482" s="676" t="s">
        <v>315</v>
      </c>
      <c r="D482" s="677" t="s">
        <v>962</v>
      </c>
      <c r="E482" s="740">
        <f t="shared" ref="E482:E483" si="315">T482</f>
        <v>0</v>
      </c>
      <c r="F482" s="741"/>
      <c r="G482" s="680">
        <f t="shared" si="289"/>
        <v>0</v>
      </c>
      <c r="H482" s="679"/>
      <c r="I482" s="679"/>
      <c r="J482" s="679"/>
      <c r="K482" s="679"/>
      <c r="L482" s="679"/>
      <c r="M482" s="679"/>
      <c r="N482" s="679"/>
      <c r="O482" s="679"/>
      <c r="P482" s="679"/>
      <c r="Q482" s="679"/>
      <c r="R482" s="679"/>
      <c r="S482" s="679"/>
      <c r="T482" s="673">
        <f t="shared" si="290"/>
        <v>0</v>
      </c>
      <c r="U482" s="679"/>
      <c r="V482" s="679"/>
      <c r="W482" s="679"/>
      <c r="X482" s="680">
        <f t="shared" si="291"/>
        <v>0</v>
      </c>
      <c r="Y482" s="679"/>
      <c r="Z482" s="679"/>
      <c r="AA482" s="679"/>
      <c r="AB482" s="680">
        <f t="shared" si="292"/>
        <v>0</v>
      </c>
      <c r="AC482" s="679"/>
      <c r="AD482" s="679"/>
      <c r="AE482" s="679"/>
      <c r="AF482" s="680">
        <f t="shared" si="293"/>
        <v>0</v>
      </c>
      <c r="AG482" s="679"/>
      <c r="AH482" s="679"/>
      <c r="AI482" s="679"/>
      <c r="AJ482" s="680">
        <f t="shared" si="294"/>
        <v>0</v>
      </c>
      <c r="AK482" s="679"/>
      <c r="AL482" s="679"/>
      <c r="AM482" s="679"/>
      <c r="AN482" s="680">
        <f t="shared" si="295"/>
        <v>0</v>
      </c>
      <c r="AO482" s="680">
        <f t="shared" si="296"/>
        <v>0</v>
      </c>
      <c r="AP482" s="679"/>
      <c r="AQ482" s="679"/>
      <c r="AR482" s="679"/>
      <c r="AS482" s="680">
        <f t="shared" si="297"/>
        <v>0</v>
      </c>
      <c r="AT482" s="679"/>
      <c r="AU482" s="679"/>
      <c r="AV482" s="679"/>
      <c r="AW482" s="680">
        <f t="shared" si="298"/>
        <v>0</v>
      </c>
      <c r="AX482" s="679"/>
      <c r="AY482" s="679"/>
      <c r="AZ482" s="679"/>
      <c r="BA482" s="680">
        <f t="shared" si="299"/>
        <v>0</v>
      </c>
      <c r="BB482" s="679"/>
      <c r="BC482" s="679"/>
      <c r="BD482" s="679"/>
      <c r="BE482" s="680">
        <f t="shared" si="300"/>
        <v>0</v>
      </c>
      <c r="BF482" s="680">
        <f t="shared" si="301"/>
        <v>0</v>
      </c>
      <c r="BG482" s="680">
        <f t="shared" si="302"/>
        <v>0</v>
      </c>
      <c r="BH482" s="680">
        <f t="shared" si="303"/>
        <v>0</v>
      </c>
      <c r="BI482" s="680">
        <f t="shared" si="304"/>
        <v>0</v>
      </c>
      <c r="BJ482" s="681"/>
    </row>
    <row r="483" spans="2:62">
      <c r="B483" s="675"/>
      <c r="C483" s="676" t="s">
        <v>317</v>
      </c>
      <c r="D483" s="677" t="s">
        <v>963</v>
      </c>
      <c r="E483" s="678">
        <f t="shared" si="315"/>
        <v>0</v>
      </c>
      <c r="F483" s="679"/>
      <c r="G483" s="680">
        <f t="shared" si="289"/>
        <v>0</v>
      </c>
      <c r="H483" s="679"/>
      <c r="I483" s="679"/>
      <c r="J483" s="679"/>
      <c r="K483" s="679"/>
      <c r="L483" s="679"/>
      <c r="M483" s="679"/>
      <c r="N483" s="679"/>
      <c r="O483" s="679"/>
      <c r="P483" s="679"/>
      <c r="Q483" s="679"/>
      <c r="R483" s="679"/>
      <c r="S483" s="679"/>
      <c r="T483" s="673">
        <f t="shared" si="290"/>
        <v>0</v>
      </c>
      <c r="U483" s="679"/>
      <c r="V483" s="679"/>
      <c r="W483" s="679"/>
      <c r="X483" s="680">
        <f t="shared" si="291"/>
        <v>0</v>
      </c>
      <c r="Y483" s="679"/>
      <c r="Z483" s="679"/>
      <c r="AA483" s="679"/>
      <c r="AB483" s="680">
        <f t="shared" si="292"/>
        <v>0</v>
      </c>
      <c r="AC483" s="679"/>
      <c r="AD483" s="679"/>
      <c r="AE483" s="679"/>
      <c r="AF483" s="680">
        <f t="shared" si="293"/>
        <v>0</v>
      </c>
      <c r="AG483" s="679"/>
      <c r="AH483" s="679"/>
      <c r="AI483" s="679"/>
      <c r="AJ483" s="680">
        <f t="shared" si="294"/>
        <v>0</v>
      </c>
      <c r="AK483" s="679"/>
      <c r="AL483" s="679"/>
      <c r="AM483" s="679"/>
      <c r="AN483" s="680">
        <f t="shared" si="295"/>
        <v>0</v>
      </c>
      <c r="AO483" s="680">
        <f t="shared" si="296"/>
        <v>0</v>
      </c>
      <c r="AP483" s="679"/>
      <c r="AQ483" s="679"/>
      <c r="AR483" s="679"/>
      <c r="AS483" s="680">
        <f t="shared" si="297"/>
        <v>0</v>
      </c>
      <c r="AT483" s="679"/>
      <c r="AU483" s="679"/>
      <c r="AV483" s="679"/>
      <c r="AW483" s="680">
        <f t="shared" si="298"/>
        <v>0</v>
      </c>
      <c r="AX483" s="679"/>
      <c r="AY483" s="679"/>
      <c r="AZ483" s="679"/>
      <c r="BA483" s="680">
        <f t="shared" si="299"/>
        <v>0</v>
      </c>
      <c r="BB483" s="679"/>
      <c r="BC483" s="679"/>
      <c r="BD483" s="679"/>
      <c r="BE483" s="680">
        <f t="shared" si="300"/>
        <v>0</v>
      </c>
      <c r="BF483" s="680">
        <f t="shared" si="301"/>
        <v>0</v>
      </c>
      <c r="BG483" s="680">
        <f t="shared" si="302"/>
        <v>0</v>
      </c>
      <c r="BH483" s="680">
        <f t="shared" si="303"/>
        <v>0</v>
      </c>
      <c r="BI483" s="680">
        <f t="shared" si="304"/>
        <v>0</v>
      </c>
      <c r="BJ483" s="681"/>
    </row>
    <row r="484" spans="2:62">
      <c r="B484" s="685" t="s">
        <v>964</v>
      </c>
      <c r="C484" s="676"/>
      <c r="D484" s="677"/>
      <c r="E484" s="678"/>
      <c r="F484" s="679"/>
      <c r="G484" s="680">
        <f t="shared" si="289"/>
        <v>0</v>
      </c>
      <c r="H484" s="679"/>
      <c r="I484" s="679"/>
      <c r="J484" s="679"/>
      <c r="K484" s="679"/>
      <c r="L484" s="679"/>
      <c r="M484" s="679"/>
      <c r="N484" s="679"/>
      <c r="O484" s="679"/>
      <c r="P484" s="679"/>
      <c r="Q484" s="679"/>
      <c r="R484" s="679"/>
      <c r="S484" s="679"/>
      <c r="T484" s="673">
        <f t="shared" si="290"/>
        <v>0</v>
      </c>
      <c r="U484" s="679"/>
      <c r="V484" s="679"/>
      <c r="W484" s="679"/>
      <c r="X484" s="680">
        <f t="shared" si="291"/>
        <v>0</v>
      </c>
      <c r="Y484" s="679"/>
      <c r="Z484" s="679"/>
      <c r="AA484" s="679"/>
      <c r="AB484" s="680">
        <f t="shared" si="292"/>
        <v>0</v>
      </c>
      <c r="AC484" s="679"/>
      <c r="AD484" s="679"/>
      <c r="AE484" s="679"/>
      <c r="AF484" s="680">
        <f t="shared" si="293"/>
        <v>0</v>
      </c>
      <c r="AG484" s="679"/>
      <c r="AH484" s="679"/>
      <c r="AI484" s="679"/>
      <c r="AJ484" s="680">
        <f t="shared" si="294"/>
        <v>0</v>
      </c>
      <c r="AK484" s="679"/>
      <c r="AL484" s="679"/>
      <c r="AM484" s="679"/>
      <c r="AN484" s="680">
        <f t="shared" si="295"/>
        <v>0</v>
      </c>
      <c r="AO484" s="680">
        <f t="shared" si="296"/>
        <v>0</v>
      </c>
      <c r="AP484" s="679"/>
      <c r="AQ484" s="679"/>
      <c r="AR484" s="679"/>
      <c r="AS484" s="680">
        <f t="shared" si="297"/>
        <v>0</v>
      </c>
      <c r="AT484" s="679"/>
      <c r="AU484" s="679"/>
      <c r="AV484" s="679"/>
      <c r="AW484" s="680">
        <f t="shared" si="298"/>
        <v>0</v>
      </c>
      <c r="AX484" s="679"/>
      <c r="AY484" s="679"/>
      <c r="AZ484" s="679"/>
      <c r="BA484" s="680">
        <f t="shared" si="299"/>
        <v>0</v>
      </c>
      <c r="BB484" s="679"/>
      <c r="BC484" s="679"/>
      <c r="BD484" s="679"/>
      <c r="BE484" s="680">
        <f t="shared" si="300"/>
        <v>0</v>
      </c>
      <c r="BF484" s="680">
        <f t="shared" si="301"/>
        <v>0</v>
      </c>
      <c r="BG484" s="680">
        <f t="shared" si="302"/>
        <v>0</v>
      </c>
      <c r="BH484" s="680">
        <f t="shared" si="303"/>
        <v>0</v>
      </c>
      <c r="BI484" s="680">
        <f t="shared" si="304"/>
        <v>0</v>
      </c>
      <c r="BJ484" s="681"/>
    </row>
    <row r="485" spans="2:62">
      <c r="B485" s="675"/>
      <c r="C485" s="676" t="s">
        <v>319</v>
      </c>
      <c r="D485" s="677" t="s">
        <v>965</v>
      </c>
      <c r="E485" s="678">
        <f t="shared" ref="E485" si="316">T485</f>
        <v>0</v>
      </c>
      <c r="F485" s="679"/>
      <c r="G485" s="680">
        <f t="shared" si="289"/>
        <v>0</v>
      </c>
      <c r="H485" s="679"/>
      <c r="I485" s="679"/>
      <c r="J485" s="679"/>
      <c r="K485" s="679"/>
      <c r="L485" s="679"/>
      <c r="M485" s="679"/>
      <c r="N485" s="679"/>
      <c r="O485" s="679"/>
      <c r="P485" s="679"/>
      <c r="Q485" s="679"/>
      <c r="R485" s="679"/>
      <c r="S485" s="679"/>
      <c r="T485" s="673">
        <f t="shared" si="290"/>
        <v>0</v>
      </c>
      <c r="U485" s="679"/>
      <c r="V485" s="679"/>
      <c r="W485" s="679"/>
      <c r="X485" s="680">
        <f t="shared" si="291"/>
        <v>0</v>
      </c>
      <c r="Y485" s="679"/>
      <c r="Z485" s="679"/>
      <c r="AA485" s="679"/>
      <c r="AB485" s="680">
        <f t="shared" si="292"/>
        <v>0</v>
      </c>
      <c r="AC485" s="679"/>
      <c r="AD485" s="679"/>
      <c r="AE485" s="679"/>
      <c r="AF485" s="680">
        <f t="shared" si="293"/>
        <v>0</v>
      </c>
      <c r="AG485" s="679"/>
      <c r="AH485" s="679"/>
      <c r="AI485" s="679"/>
      <c r="AJ485" s="680">
        <f t="shared" si="294"/>
        <v>0</v>
      </c>
      <c r="AK485" s="679"/>
      <c r="AL485" s="679"/>
      <c r="AM485" s="679"/>
      <c r="AN485" s="680">
        <f t="shared" si="295"/>
        <v>0</v>
      </c>
      <c r="AO485" s="680">
        <f t="shared" si="296"/>
        <v>0</v>
      </c>
      <c r="AP485" s="679"/>
      <c r="AQ485" s="679"/>
      <c r="AR485" s="679"/>
      <c r="AS485" s="680">
        <f t="shared" si="297"/>
        <v>0</v>
      </c>
      <c r="AT485" s="679"/>
      <c r="AU485" s="679"/>
      <c r="AV485" s="679"/>
      <c r="AW485" s="680">
        <f t="shared" si="298"/>
        <v>0</v>
      </c>
      <c r="AX485" s="679"/>
      <c r="AY485" s="679"/>
      <c r="AZ485" s="679"/>
      <c r="BA485" s="680">
        <f t="shared" si="299"/>
        <v>0</v>
      </c>
      <c r="BB485" s="679"/>
      <c r="BC485" s="679"/>
      <c r="BD485" s="679"/>
      <c r="BE485" s="680">
        <f t="shared" si="300"/>
        <v>0</v>
      </c>
      <c r="BF485" s="680">
        <f t="shared" si="301"/>
        <v>0</v>
      </c>
      <c r="BG485" s="680">
        <f t="shared" si="302"/>
        <v>0</v>
      </c>
      <c r="BH485" s="680">
        <f t="shared" si="303"/>
        <v>0</v>
      </c>
      <c r="BI485" s="680">
        <f t="shared" si="304"/>
        <v>0</v>
      </c>
      <c r="BJ485" s="681"/>
    </row>
    <row r="486" spans="2:62">
      <c r="B486" s="685" t="s">
        <v>966</v>
      </c>
      <c r="C486" s="676"/>
      <c r="D486" s="677"/>
      <c r="E486" s="678"/>
      <c r="F486" s="679"/>
      <c r="G486" s="680">
        <f t="shared" si="289"/>
        <v>0</v>
      </c>
      <c r="H486" s="679"/>
      <c r="I486" s="679"/>
      <c r="J486" s="679"/>
      <c r="K486" s="679"/>
      <c r="L486" s="679"/>
      <c r="M486" s="679"/>
      <c r="N486" s="679"/>
      <c r="O486" s="679"/>
      <c r="P486" s="679"/>
      <c r="Q486" s="679"/>
      <c r="R486" s="679"/>
      <c r="S486" s="679"/>
      <c r="T486" s="673">
        <f t="shared" si="290"/>
        <v>0</v>
      </c>
      <c r="U486" s="679"/>
      <c r="V486" s="679"/>
      <c r="W486" s="679"/>
      <c r="X486" s="680">
        <f t="shared" si="291"/>
        <v>0</v>
      </c>
      <c r="Y486" s="679"/>
      <c r="Z486" s="679"/>
      <c r="AA486" s="679"/>
      <c r="AB486" s="680">
        <f t="shared" si="292"/>
        <v>0</v>
      </c>
      <c r="AC486" s="679"/>
      <c r="AD486" s="679"/>
      <c r="AE486" s="679"/>
      <c r="AF486" s="680">
        <f t="shared" si="293"/>
        <v>0</v>
      </c>
      <c r="AG486" s="679"/>
      <c r="AH486" s="679"/>
      <c r="AI486" s="679"/>
      <c r="AJ486" s="680">
        <f t="shared" si="294"/>
        <v>0</v>
      </c>
      <c r="AK486" s="679"/>
      <c r="AL486" s="679"/>
      <c r="AM486" s="679"/>
      <c r="AN486" s="680">
        <f t="shared" si="295"/>
        <v>0</v>
      </c>
      <c r="AO486" s="680">
        <f t="shared" si="296"/>
        <v>0</v>
      </c>
      <c r="AP486" s="679"/>
      <c r="AQ486" s="679"/>
      <c r="AR486" s="679"/>
      <c r="AS486" s="680">
        <f t="shared" si="297"/>
        <v>0</v>
      </c>
      <c r="AT486" s="679"/>
      <c r="AU486" s="679"/>
      <c r="AV486" s="679"/>
      <c r="AW486" s="680">
        <f t="shared" si="298"/>
        <v>0</v>
      </c>
      <c r="AX486" s="679"/>
      <c r="AY486" s="679"/>
      <c r="AZ486" s="679"/>
      <c r="BA486" s="680">
        <f t="shared" si="299"/>
        <v>0</v>
      </c>
      <c r="BB486" s="679"/>
      <c r="BC486" s="679"/>
      <c r="BD486" s="679"/>
      <c r="BE486" s="680">
        <f t="shared" si="300"/>
        <v>0</v>
      </c>
      <c r="BF486" s="680">
        <f t="shared" si="301"/>
        <v>0</v>
      </c>
      <c r="BG486" s="680">
        <f t="shared" si="302"/>
        <v>0</v>
      </c>
      <c r="BH486" s="680">
        <f t="shared" si="303"/>
        <v>0</v>
      </c>
      <c r="BI486" s="680">
        <f t="shared" si="304"/>
        <v>0</v>
      </c>
      <c r="BJ486" s="681"/>
    </row>
    <row r="487" spans="2:62">
      <c r="B487" s="675"/>
      <c r="C487" s="676" t="s">
        <v>967</v>
      </c>
      <c r="D487" s="677" t="s">
        <v>968</v>
      </c>
      <c r="E487" s="678">
        <f t="shared" ref="E487:E497" si="317">T487</f>
        <v>0</v>
      </c>
      <c r="F487" s="679"/>
      <c r="G487" s="680">
        <f t="shared" si="289"/>
        <v>0</v>
      </c>
      <c r="H487" s="679"/>
      <c r="I487" s="679"/>
      <c r="J487" s="679"/>
      <c r="K487" s="679"/>
      <c r="L487" s="679"/>
      <c r="M487" s="679"/>
      <c r="N487" s="679"/>
      <c r="O487" s="679"/>
      <c r="P487" s="679"/>
      <c r="Q487" s="679"/>
      <c r="R487" s="679"/>
      <c r="S487" s="679"/>
      <c r="T487" s="673">
        <f t="shared" si="290"/>
        <v>0</v>
      </c>
      <c r="U487" s="679"/>
      <c r="V487" s="679"/>
      <c r="W487" s="679"/>
      <c r="X487" s="680">
        <f t="shared" si="291"/>
        <v>0</v>
      </c>
      <c r="Y487" s="679"/>
      <c r="Z487" s="679"/>
      <c r="AA487" s="679"/>
      <c r="AB487" s="680">
        <f t="shared" si="292"/>
        <v>0</v>
      </c>
      <c r="AC487" s="679"/>
      <c r="AD487" s="679"/>
      <c r="AE487" s="679"/>
      <c r="AF487" s="680">
        <f t="shared" si="293"/>
        <v>0</v>
      </c>
      <c r="AG487" s="679"/>
      <c r="AH487" s="679"/>
      <c r="AI487" s="679"/>
      <c r="AJ487" s="680">
        <f t="shared" si="294"/>
        <v>0</v>
      </c>
      <c r="AK487" s="679"/>
      <c r="AL487" s="679"/>
      <c r="AM487" s="679"/>
      <c r="AN487" s="680">
        <f t="shared" si="295"/>
        <v>0</v>
      </c>
      <c r="AO487" s="680">
        <f t="shared" si="296"/>
        <v>0</v>
      </c>
      <c r="AP487" s="679"/>
      <c r="AQ487" s="679"/>
      <c r="AR487" s="679"/>
      <c r="AS487" s="680">
        <f t="shared" si="297"/>
        <v>0</v>
      </c>
      <c r="AT487" s="679"/>
      <c r="AU487" s="679"/>
      <c r="AV487" s="679"/>
      <c r="AW487" s="680">
        <f t="shared" si="298"/>
        <v>0</v>
      </c>
      <c r="AX487" s="679"/>
      <c r="AY487" s="679"/>
      <c r="AZ487" s="679"/>
      <c r="BA487" s="680">
        <f t="shared" si="299"/>
        <v>0</v>
      </c>
      <c r="BB487" s="679"/>
      <c r="BC487" s="679"/>
      <c r="BD487" s="679"/>
      <c r="BE487" s="680">
        <f t="shared" si="300"/>
        <v>0</v>
      </c>
      <c r="BF487" s="680">
        <f t="shared" si="301"/>
        <v>0</v>
      </c>
      <c r="BG487" s="680">
        <f t="shared" si="302"/>
        <v>0</v>
      </c>
      <c r="BH487" s="680">
        <f t="shared" si="303"/>
        <v>0</v>
      </c>
      <c r="BI487" s="680">
        <f t="shared" si="304"/>
        <v>0</v>
      </c>
      <c r="BJ487" s="681"/>
    </row>
    <row r="488" spans="2:62">
      <c r="B488" s="675"/>
      <c r="C488" s="676" t="s">
        <v>969</v>
      </c>
      <c r="D488" s="677" t="s">
        <v>970</v>
      </c>
      <c r="E488" s="678">
        <f t="shared" si="317"/>
        <v>0</v>
      </c>
      <c r="F488" s="679"/>
      <c r="G488" s="680">
        <f t="shared" si="289"/>
        <v>0</v>
      </c>
      <c r="H488" s="679"/>
      <c r="I488" s="679"/>
      <c r="J488" s="679"/>
      <c r="K488" s="679"/>
      <c r="L488" s="679"/>
      <c r="M488" s="679"/>
      <c r="N488" s="679"/>
      <c r="O488" s="679"/>
      <c r="P488" s="679"/>
      <c r="Q488" s="679"/>
      <c r="R488" s="679"/>
      <c r="S488" s="679"/>
      <c r="T488" s="673">
        <f t="shared" si="290"/>
        <v>0</v>
      </c>
      <c r="U488" s="679"/>
      <c r="V488" s="679"/>
      <c r="W488" s="679"/>
      <c r="X488" s="680">
        <f t="shared" si="291"/>
        <v>0</v>
      </c>
      <c r="Y488" s="679"/>
      <c r="Z488" s="679"/>
      <c r="AA488" s="679"/>
      <c r="AB488" s="680">
        <f t="shared" si="292"/>
        <v>0</v>
      </c>
      <c r="AC488" s="679"/>
      <c r="AD488" s="679"/>
      <c r="AE488" s="679"/>
      <c r="AF488" s="680">
        <f t="shared" si="293"/>
        <v>0</v>
      </c>
      <c r="AG488" s="679"/>
      <c r="AH488" s="679"/>
      <c r="AI488" s="679"/>
      <c r="AJ488" s="680">
        <f t="shared" si="294"/>
        <v>0</v>
      </c>
      <c r="AK488" s="679"/>
      <c r="AL488" s="679"/>
      <c r="AM488" s="679"/>
      <c r="AN488" s="680">
        <f t="shared" si="295"/>
        <v>0</v>
      </c>
      <c r="AO488" s="680">
        <f t="shared" si="296"/>
        <v>0</v>
      </c>
      <c r="AP488" s="679"/>
      <c r="AQ488" s="679"/>
      <c r="AR488" s="679"/>
      <c r="AS488" s="680">
        <f t="shared" si="297"/>
        <v>0</v>
      </c>
      <c r="AT488" s="679"/>
      <c r="AU488" s="679"/>
      <c r="AV488" s="679"/>
      <c r="AW488" s="680">
        <f t="shared" si="298"/>
        <v>0</v>
      </c>
      <c r="AX488" s="679"/>
      <c r="AY488" s="679"/>
      <c r="AZ488" s="679"/>
      <c r="BA488" s="680">
        <f t="shared" si="299"/>
        <v>0</v>
      </c>
      <c r="BB488" s="679"/>
      <c r="BC488" s="679"/>
      <c r="BD488" s="679"/>
      <c r="BE488" s="680">
        <f t="shared" si="300"/>
        <v>0</v>
      </c>
      <c r="BF488" s="680">
        <f t="shared" si="301"/>
        <v>0</v>
      </c>
      <c r="BG488" s="680">
        <f t="shared" si="302"/>
        <v>0</v>
      </c>
      <c r="BH488" s="680">
        <f t="shared" si="303"/>
        <v>0</v>
      </c>
      <c r="BI488" s="680">
        <f t="shared" si="304"/>
        <v>0</v>
      </c>
      <c r="BJ488" s="681"/>
    </row>
    <row r="489" spans="2:62">
      <c r="B489" s="675"/>
      <c r="C489" s="676" t="s">
        <v>971</v>
      </c>
      <c r="D489" s="677" t="s">
        <v>972</v>
      </c>
      <c r="E489" s="678">
        <f t="shared" si="317"/>
        <v>0</v>
      </c>
      <c r="F489" s="679"/>
      <c r="G489" s="680">
        <f t="shared" si="289"/>
        <v>0</v>
      </c>
      <c r="H489" s="679"/>
      <c r="I489" s="679"/>
      <c r="J489" s="679"/>
      <c r="K489" s="679"/>
      <c r="L489" s="679"/>
      <c r="M489" s="679"/>
      <c r="N489" s="679"/>
      <c r="O489" s="679"/>
      <c r="P489" s="679"/>
      <c r="Q489" s="679"/>
      <c r="R489" s="679"/>
      <c r="S489" s="679"/>
      <c r="T489" s="673">
        <f t="shared" si="290"/>
        <v>0</v>
      </c>
      <c r="U489" s="679"/>
      <c r="V489" s="679"/>
      <c r="W489" s="679"/>
      <c r="X489" s="680">
        <f t="shared" si="291"/>
        <v>0</v>
      </c>
      <c r="Y489" s="679"/>
      <c r="Z489" s="679"/>
      <c r="AA489" s="679"/>
      <c r="AB489" s="680">
        <f t="shared" si="292"/>
        <v>0</v>
      </c>
      <c r="AC489" s="679"/>
      <c r="AD489" s="679"/>
      <c r="AE489" s="679"/>
      <c r="AF489" s="680">
        <f t="shared" si="293"/>
        <v>0</v>
      </c>
      <c r="AG489" s="679"/>
      <c r="AH489" s="679"/>
      <c r="AI489" s="679"/>
      <c r="AJ489" s="680">
        <f t="shared" si="294"/>
        <v>0</v>
      </c>
      <c r="AK489" s="679"/>
      <c r="AL489" s="679"/>
      <c r="AM489" s="679"/>
      <c r="AN489" s="680">
        <f t="shared" si="295"/>
        <v>0</v>
      </c>
      <c r="AO489" s="680">
        <f t="shared" si="296"/>
        <v>0</v>
      </c>
      <c r="AP489" s="679"/>
      <c r="AQ489" s="679"/>
      <c r="AR489" s="679"/>
      <c r="AS489" s="680">
        <f t="shared" si="297"/>
        <v>0</v>
      </c>
      <c r="AT489" s="679"/>
      <c r="AU489" s="679"/>
      <c r="AV489" s="679"/>
      <c r="AW489" s="680">
        <f t="shared" si="298"/>
        <v>0</v>
      </c>
      <c r="AX489" s="679"/>
      <c r="AY489" s="679"/>
      <c r="AZ489" s="679"/>
      <c r="BA489" s="680">
        <f t="shared" si="299"/>
        <v>0</v>
      </c>
      <c r="BB489" s="679"/>
      <c r="BC489" s="679"/>
      <c r="BD489" s="679"/>
      <c r="BE489" s="680">
        <f t="shared" si="300"/>
        <v>0</v>
      </c>
      <c r="BF489" s="680">
        <f t="shared" si="301"/>
        <v>0</v>
      </c>
      <c r="BG489" s="680">
        <f t="shared" si="302"/>
        <v>0</v>
      </c>
      <c r="BH489" s="680">
        <f t="shared" si="303"/>
        <v>0</v>
      </c>
      <c r="BI489" s="680">
        <f t="shared" si="304"/>
        <v>0</v>
      </c>
      <c r="BJ489" s="681"/>
    </row>
    <row r="490" spans="2:62">
      <c r="B490" s="675"/>
      <c r="C490" s="676" t="s">
        <v>973</v>
      </c>
      <c r="D490" s="677" t="s">
        <v>974</v>
      </c>
      <c r="E490" s="678">
        <f t="shared" si="317"/>
        <v>0</v>
      </c>
      <c r="F490" s="679"/>
      <c r="G490" s="680">
        <f t="shared" si="289"/>
        <v>0</v>
      </c>
      <c r="H490" s="679"/>
      <c r="I490" s="679"/>
      <c r="J490" s="679"/>
      <c r="K490" s="679"/>
      <c r="L490" s="679"/>
      <c r="M490" s="679"/>
      <c r="N490" s="679"/>
      <c r="O490" s="679"/>
      <c r="P490" s="679"/>
      <c r="Q490" s="679"/>
      <c r="R490" s="679"/>
      <c r="S490" s="679"/>
      <c r="T490" s="673">
        <f t="shared" si="290"/>
        <v>0</v>
      </c>
      <c r="U490" s="679"/>
      <c r="V490" s="679"/>
      <c r="W490" s="679"/>
      <c r="X490" s="680">
        <f t="shared" si="291"/>
        <v>0</v>
      </c>
      <c r="Y490" s="679"/>
      <c r="Z490" s="679"/>
      <c r="AA490" s="679"/>
      <c r="AB490" s="680">
        <f t="shared" si="292"/>
        <v>0</v>
      </c>
      <c r="AC490" s="679"/>
      <c r="AD490" s="679"/>
      <c r="AE490" s="679"/>
      <c r="AF490" s="680">
        <f t="shared" si="293"/>
        <v>0</v>
      </c>
      <c r="AG490" s="679"/>
      <c r="AH490" s="679"/>
      <c r="AI490" s="679"/>
      <c r="AJ490" s="680">
        <f t="shared" si="294"/>
        <v>0</v>
      </c>
      <c r="AK490" s="679"/>
      <c r="AL490" s="679"/>
      <c r="AM490" s="679"/>
      <c r="AN490" s="680">
        <f t="shared" si="295"/>
        <v>0</v>
      </c>
      <c r="AO490" s="680">
        <f t="shared" si="296"/>
        <v>0</v>
      </c>
      <c r="AP490" s="679"/>
      <c r="AQ490" s="679"/>
      <c r="AR490" s="679"/>
      <c r="AS490" s="680">
        <f t="shared" si="297"/>
        <v>0</v>
      </c>
      <c r="AT490" s="679"/>
      <c r="AU490" s="679"/>
      <c r="AV490" s="679"/>
      <c r="AW490" s="680">
        <f t="shared" si="298"/>
        <v>0</v>
      </c>
      <c r="AX490" s="679"/>
      <c r="AY490" s="679"/>
      <c r="AZ490" s="679"/>
      <c r="BA490" s="680">
        <f t="shared" si="299"/>
        <v>0</v>
      </c>
      <c r="BB490" s="679"/>
      <c r="BC490" s="679"/>
      <c r="BD490" s="679"/>
      <c r="BE490" s="680">
        <f t="shared" si="300"/>
        <v>0</v>
      </c>
      <c r="BF490" s="680">
        <f t="shared" si="301"/>
        <v>0</v>
      </c>
      <c r="BG490" s="680">
        <f t="shared" si="302"/>
        <v>0</v>
      </c>
      <c r="BH490" s="680">
        <f t="shared" si="303"/>
        <v>0</v>
      </c>
      <c r="BI490" s="680">
        <f t="shared" si="304"/>
        <v>0</v>
      </c>
      <c r="BJ490" s="681"/>
    </row>
    <row r="491" spans="2:62">
      <c r="B491" s="675"/>
      <c r="C491" s="676" t="s">
        <v>975</v>
      </c>
      <c r="D491" s="677" t="s">
        <v>976</v>
      </c>
      <c r="E491" s="678">
        <f t="shared" si="317"/>
        <v>0</v>
      </c>
      <c r="F491" s="679"/>
      <c r="G491" s="680">
        <f t="shared" si="289"/>
        <v>0</v>
      </c>
      <c r="H491" s="679"/>
      <c r="I491" s="679"/>
      <c r="J491" s="679"/>
      <c r="K491" s="679"/>
      <c r="L491" s="679"/>
      <c r="M491" s="679"/>
      <c r="N491" s="679"/>
      <c r="O491" s="679"/>
      <c r="P491" s="679"/>
      <c r="Q491" s="679"/>
      <c r="R491" s="679"/>
      <c r="S491" s="679"/>
      <c r="T491" s="673">
        <f t="shared" si="290"/>
        <v>0</v>
      </c>
      <c r="U491" s="679"/>
      <c r="V491" s="679"/>
      <c r="W491" s="679"/>
      <c r="X491" s="680">
        <f t="shared" si="291"/>
        <v>0</v>
      </c>
      <c r="Y491" s="679"/>
      <c r="Z491" s="679"/>
      <c r="AA491" s="679"/>
      <c r="AB491" s="680">
        <f t="shared" si="292"/>
        <v>0</v>
      </c>
      <c r="AC491" s="679"/>
      <c r="AD491" s="679"/>
      <c r="AE491" s="679"/>
      <c r="AF491" s="680">
        <f t="shared" si="293"/>
        <v>0</v>
      </c>
      <c r="AG491" s="679"/>
      <c r="AH491" s="679"/>
      <c r="AI491" s="679"/>
      <c r="AJ491" s="680">
        <f t="shared" si="294"/>
        <v>0</v>
      </c>
      <c r="AK491" s="679"/>
      <c r="AL491" s="679"/>
      <c r="AM491" s="679"/>
      <c r="AN491" s="680">
        <f t="shared" si="295"/>
        <v>0</v>
      </c>
      <c r="AO491" s="680">
        <f t="shared" si="296"/>
        <v>0</v>
      </c>
      <c r="AP491" s="679"/>
      <c r="AQ491" s="679"/>
      <c r="AR491" s="679"/>
      <c r="AS491" s="680">
        <f t="shared" si="297"/>
        <v>0</v>
      </c>
      <c r="AT491" s="679"/>
      <c r="AU491" s="679"/>
      <c r="AV491" s="679"/>
      <c r="AW491" s="680">
        <f t="shared" si="298"/>
        <v>0</v>
      </c>
      <c r="AX491" s="679"/>
      <c r="AY491" s="679"/>
      <c r="AZ491" s="679"/>
      <c r="BA491" s="680">
        <f t="shared" si="299"/>
        <v>0</v>
      </c>
      <c r="BB491" s="679"/>
      <c r="BC491" s="679"/>
      <c r="BD491" s="679"/>
      <c r="BE491" s="680">
        <f t="shared" si="300"/>
        <v>0</v>
      </c>
      <c r="BF491" s="680">
        <f t="shared" si="301"/>
        <v>0</v>
      </c>
      <c r="BG491" s="680">
        <f t="shared" si="302"/>
        <v>0</v>
      </c>
      <c r="BH491" s="680">
        <f t="shared" si="303"/>
        <v>0</v>
      </c>
      <c r="BI491" s="680">
        <f t="shared" si="304"/>
        <v>0</v>
      </c>
      <c r="BJ491" s="681"/>
    </row>
    <row r="492" spans="2:62">
      <c r="B492" s="675"/>
      <c r="C492" s="676" t="s">
        <v>977</v>
      </c>
      <c r="D492" s="677" t="s">
        <v>978</v>
      </c>
      <c r="E492" s="678">
        <f t="shared" si="317"/>
        <v>0</v>
      </c>
      <c r="F492" s="679"/>
      <c r="G492" s="680">
        <f t="shared" si="289"/>
        <v>0</v>
      </c>
      <c r="H492" s="679"/>
      <c r="I492" s="679"/>
      <c r="J492" s="679"/>
      <c r="K492" s="679"/>
      <c r="L492" s="679"/>
      <c r="M492" s="679"/>
      <c r="N492" s="679"/>
      <c r="O492" s="679"/>
      <c r="P492" s="679"/>
      <c r="Q492" s="679"/>
      <c r="R492" s="679"/>
      <c r="S492" s="679"/>
      <c r="T492" s="673">
        <f t="shared" si="290"/>
        <v>0</v>
      </c>
      <c r="U492" s="679"/>
      <c r="V492" s="679"/>
      <c r="W492" s="679"/>
      <c r="X492" s="680">
        <f t="shared" si="291"/>
        <v>0</v>
      </c>
      <c r="Y492" s="679"/>
      <c r="Z492" s="679"/>
      <c r="AA492" s="679"/>
      <c r="AB492" s="680">
        <f t="shared" si="292"/>
        <v>0</v>
      </c>
      <c r="AC492" s="679"/>
      <c r="AD492" s="679"/>
      <c r="AE492" s="679"/>
      <c r="AF492" s="680">
        <f t="shared" si="293"/>
        <v>0</v>
      </c>
      <c r="AG492" s="679"/>
      <c r="AH492" s="679"/>
      <c r="AI492" s="679"/>
      <c r="AJ492" s="680">
        <f t="shared" si="294"/>
        <v>0</v>
      </c>
      <c r="AK492" s="679"/>
      <c r="AL492" s="679"/>
      <c r="AM492" s="679"/>
      <c r="AN492" s="680">
        <f t="shared" si="295"/>
        <v>0</v>
      </c>
      <c r="AO492" s="680">
        <f t="shared" si="296"/>
        <v>0</v>
      </c>
      <c r="AP492" s="679"/>
      <c r="AQ492" s="679"/>
      <c r="AR492" s="679"/>
      <c r="AS492" s="680">
        <f t="shared" si="297"/>
        <v>0</v>
      </c>
      <c r="AT492" s="679"/>
      <c r="AU492" s="679"/>
      <c r="AV492" s="679"/>
      <c r="AW492" s="680">
        <f t="shared" si="298"/>
        <v>0</v>
      </c>
      <c r="AX492" s="679"/>
      <c r="AY492" s="679"/>
      <c r="AZ492" s="679"/>
      <c r="BA492" s="680">
        <f t="shared" si="299"/>
        <v>0</v>
      </c>
      <c r="BB492" s="679"/>
      <c r="BC492" s="679"/>
      <c r="BD492" s="679"/>
      <c r="BE492" s="680">
        <f t="shared" si="300"/>
        <v>0</v>
      </c>
      <c r="BF492" s="680">
        <f t="shared" si="301"/>
        <v>0</v>
      </c>
      <c r="BG492" s="680">
        <f t="shared" si="302"/>
        <v>0</v>
      </c>
      <c r="BH492" s="680">
        <f t="shared" si="303"/>
        <v>0</v>
      </c>
      <c r="BI492" s="680">
        <f t="shared" si="304"/>
        <v>0</v>
      </c>
      <c r="BJ492" s="681"/>
    </row>
    <row r="493" spans="2:62">
      <c r="B493" s="675"/>
      <c r="C493" s="676" t="s">
        <v>979</v>
      </c>
      <c r="D493" s="677" t="s">
        <v>980</v>
      </c>
      <c r="E493" s="678">
        <f t="shared" si="317"/>
        <v>0</v>
      </c>
      <c r="F493" s="679"/>
      <c r="G493" s="680">
        <f t="shared" si="289"/>
        <v>0</v>
      </c>
      <c r="H493" s="679"/>
      <c r="I493" s="679"/>
      <c r="J493" s="679"/>
      <c r="K493" s="679"/>
      <c r="L493" s="679"/>
      <c r="M493" s="679"/>
      <c r="N493" s="679"/>
      <c r="O493" s="679"/>
      <c r="P493" s="679"/>
      <c r="Q493" s="679"/>
      <c r="R493" s="679"/>
      <c r="S493" s="679"/>
      <c r="T493" s="673">
        <f t="shared" si="290"/>
        <v>0</v>
      </c>
      <c r="U493" s="679"/>
      <c r="V493" s="679"/>
      <c r="W493" s="679"/>
      <c r="X493" s="680">
        <f t="shared" si="291"/>
        <v>0</v>
      </c>
      <c r="Y493" s="679"/>
      <c r="Z493" s="679"/>
      <c r="AA493" s="679"/>
      <c r="AB493" s="680">
        <f t="shared" si="292"/>
        <v>0</v>
      </c>
      <c r="AC493" s="679"/>
      <c r="AD493" s="679"/>
      <c r="AE493" s="679"/>
      <c r="AF493" s="680">
        <f t="shared" si="293"/>
        <v>0</v>
      </c>
      <c r="AG493" s="679"/>
      <c r="AH493" s="679"/>
      <c r="AI493" s="679"/>
      <c r="AJ493" s="680">
        <f t="shared" si="294"/>
        <v>0</v>
      </c>
      <c r="AK493" s="679"/>
      <c r="AL493" s="679"/>
      <c r="AM493" s="679"/>
      <c r="AN493" s="680">
        <f t="shared" si="295"/>
        <v>0</v>
      </c>
      <c r="AO493" s="680">
        <f t="shared" si="296"/>
        <v>0</v>
      </c>
      <c r="AP493" s="679"/>
      <c r="AQ493" s="679"/>
      <c r="AR493" s="679"/>
      <c r="AS493" s="680">
        <f t="shared" si="297"/>
        <v>0</v>
      </c>
      <c r="AT493" s="679"/>
      <c r="AU493" s="679"/>
      <c r="AV493" s="679"/>
      <c r="AW493" s="680">
        <f t="shared" si="298"/>
        <v>0</v>
      </c>
      <c r="AX493" s="679"/>
      <c r="AY493" s="679"/>
      <c r="AZ493" s="679"/>
      <c r="BA493" s="680">
        <f t="shared" si="299"/>
        <v>0</v>
      </c>
      <c r="BB493" s="679"/>
      <c r="BC493" s="679"/>
      <c r="BD493" s="679"/>
      <c r="BE493" s="680">
        <f t="shared" si="300"/>
        <v>0</v>
      </c>
      <c r="BF493" s="680">
        <f t="shared" si="301"/>
        <v>0</v>
      </c>
      <c r="BG493" s="680">
        <f t="shared" si="302"/>
        <v>0</v>
      </c>
      <c r="BH493" s="680">
        <f t="shared" si="303"/>
        <v>0</v>
      </c>
      <c r="BI493" s="680">
        <f t="shared" si="304"/>
        <v>0</v>
      </c>
      <c r="BJ493" s="681"/>
    </row>
    <row r="494" spans="2:62">
      <c r="B494" s="675"/>
      <c r="C494" s="676" t="s">
        <v>981</v>
      </c>
      <c r="D494" s="677" t="s">
        <v>982</v>
      </c>
      <c r="E494" s="678">
        <f t="shared" si="317"/>
        <v>0</v>
      </c>
      <c r="F494" s="679"/>
      <c r="G494" s="680">
        <f t="shared" si="289"/>
        <v>0</v>
      </c>
      <c r="H494" s="679"/>
      <c r="I494" s="679"/>
      <c r="J494" s="679"/>
      <c r="K494" s="679"/>
      <c r="L494" s="679"/>
      <c r="M494" s="679"/>
      <c r="N494" s="679"/>
      <c r="O494" s="679"/>
      <c r="P494" s="679"/>
      <c r="Q494" s="679"/>
      <c r="R494" s="679"/>
      <c r="S494" s="679"/>
      <c r="T494" s="673">
        <f t="shared" si="290"/>
        <v>0</v>
      </c>
      <c r="U494" s="679"/>
      <c r="V494" s="679"/>
      <c r="W494" s="679"/>
      <c r="X494" s="680">
        <f t="shared" si="291"/>
        <v>0</v>
      </c>
      <c r="Y494" s="679"/>
      <c r="Z494" s="679"/>
      <c r="AA494" s="679"/>
      <c r="AB494" s="680">
        <f t="shared" si="292"/>
        <v>0</v>
      </c>
      <c r="AC494" s="679"/>
      <c r="AD494" s="679"/>
      <c r="AE494" s="679"/>
      <c r="AF494" s="680">
        <f t="shared" si="293"/>
        <v>0</v>
      </c>
      <c r="AG494" s="679"/>
      <c r="AH494" s="679"/>
      <c r="AI494" s="679"/>
      <c r="AJ494" s="680">
        <f t="shared" si="294"/>
        <v>0</v>
      </c>
      <c r="AK494" s="679"/>
      <c r="AL494" s="679"/>
      <c r="AM494" s="679"/>
      <c r="AN494" s="680">
        <f t="shared" si="295"/>
        <v>0</v>
      </c>
      <c r="AO494" s="680">
        <f t="shared" si="296"/>
        <v>0</v>
      </c>
      <c r="AP494" s="679"/>
      <c r="AQ494" s="679"/>
      <c r="AR494" s="679"/>
      <c r="AS494" s="680">
        <f t="shared" si="297"/>
        <v>0</v>
      </c>
      <c r="AT494" s="679"/>
      <c r="AU494" s="679"/>
      <c r="AV494" s="679"/>
      <c r="AW494" s="680">
        <f t="shared" si="298"/>
        <v>0</v>
      </c>
      <c r="AX494" s="679"/>
      <c r="AY494" s="679"/>
      <c r="AZ494" s="679"/>
      <c r="BA494" s="680">
        <f t="shared" si="299"/>
        <v>0</v>
      </c>
      <c r="BB494" s="679"/>
      <c r="BC494" s="679"/>
      <c r="BD494" s="679"/>
      <c r="BE494" s="680">
        <f t="shared" si="300"/>
        <v>0</v>
      </c>
      <c r="BF494" s="680">
        <f t="shared" si="301"/>
        <v>0</v>
      </c>
      <c r="BG494" s="680">
        <f t="shared" si="302"/>
        <v>0</v>
      </c>
      <c r="BH494" s="680">
        <f t="shared" si="303"/>
        <v>0</v>
      </c>
      <c r="BI494" s="680">
        <f t="shared" si="304"/>
        <v>0</v>
      </c>
      <c r="BJ494" s="681"/>
    </row>
    <row r="495" spans="2:62">
      <c r="B495" s="675"/>
      <c r="C495" s="676" t="s">
        <v>983</v>
      </c>
      <c r="D495" s="677" t="s">
        <v>984</v>
      </c>
      <c r="E495" s="678">
        <f t="shared" si="317"/>
        <v>0</v>
      </c>
      <c r="F495" s="679"/>
      <c r="G495" s="680">
        <f t="shared" si="289"/>
        <v>0</v>
      </c>
      <c r="H495" s="679"/>
      <c r="I495" s="679"/>
      <c r="J495" s="679"/>
      <c r="K495" s="679"/>
      <c r="L495" s="679"/>
      <c r="M495" s="679"/>
      <c r="N495" s="679"/>
      <c r="O495" s="679"/>
      <c r="P495" s="679"/>
      <c r="Q495" s="679"/>
      <c r="R495" s="679"/>
      <c r="S495" s="679"/>
      <c r="T495" s="673">
        <f t="shared" si="290"/>
        <v>0</v>
      </c>
      <c r="U495" s="679"/>
      <c r="V495" s="679"/>
      <c r="W495" s="679"/>
      <c r="X495" s="680">
        <f t="shared" si="291"/>
        <v>0</v>
      </c>
      <c r="Y495" s="679"/>
      <c r="Z495" s="679"/>
      <c r="AA495" s="679"/>
      <c r="AB495" s="680">
        <f t="shared" si="292"/>
        <v>0</v>
      </c>
      <c r="AC495" s="679"/>
      <c r="AD495" s="679"/>
      <c r="AE495" s="679"/>
      <c r="AF495" s="680">
        <f t="shared" si="293"/>
        <v>0</v>
      </c>
      <c r="AG495" s="679"/>
      <c r="AH495" s="679"/>
      <c r="AI495" s="679"/>
      <c r="AJ495" s="680">
        <f t="shared" si="294"/>
        <v>0</v>
      </c>
      <c r="AK495" s="679"/>
      <c r="AL495" s="679"/>
      <c r="AM495" s="679"/>
      <c r="AN495" s="680">
        <f t="shared" si="295"/>
        <v>0</v>
      </c>
      <c r="AO495" s="680">
        <f t="shared" si="296"/>
        <v>0</v>
      </c>
      <c r="AP495" s="679"/>
      <c r="AQ495" s="679"/>
      <c r="AR495" s="679"/>
      <c r="AS495" s="680">
        <f t="shared" si="297"/>
        <v>0</v>
      </c>
      <c r="AT495" s="679"/>
      <c r="AU495" s="679"/>
      <c r="AV495" s="679"/>
      <c r="AW495" s="680">
        <f t="shared" si="298"/>
        <v>0</v>
      </c>
      <c r="AX495" s="679"/>
      <c r="AY495" s="679"/>
      <c r="AZ495" s="679"/>
      <c r="BA495" s="680">
        <f t="shared" si="299"/>
        <v>0</v>
      </c>
      <c r="BB495" s="679"/>
      <c r="BC495" s="679"/>
      <c r="BD495" s="679"/>
      <c r="BE495" s="680">
        <f t="shared" si="300"/>
        <v>0</v>
      </c>
      <c r="BF495" s="680">
        <f t="shared" si="301"/>
        <v>0</v>
      </c>
      <c r="BG495" s="680">
        <f t="shared" si="302"/>
        <v>0</v>
      </c>
      <c r="BH495" s="680">
        <f t="shared" si="303"/>
        <v>0</v>
      </c>
      <c r="BI495" s="680">
        <f t="shared" si="304"/>
        <v>0</v>
      </c>
      <c r="BJ495" s="681"/>
    </row>
    <row r="496" spans="2:62">
      <c r="B496" s="675"/>
      <c r="C496" s="676" t="s">
        <v>985</v>
      </c>
      <c r="D496" s="677" t="s">
        <v>986</v>
      </c>
      <c r="E496" s="678">
        <f t="shared" si="317"/>
        <v>0</v>
      </c>
      <c r="F496" s="679"/>
      <c r="G496" s="680">
        <f t="shared" si="289"/>
        <v>0</v>
      </c>
      <c r="H496" s="679"/>
      <c r="I496" s="679"/>
      <c r="J496" s="679"/>
      <c r="K496" s="679"/>
      <c r="L496" s="679"/>
      <c r="M496" s="679"/>
      <c r="N496" s="679"/>
      <c r="O496" s="679"/>
      <c r="P496" s="679"/>
      <c r="Q496" s="679"/>
      <c r="R496" s="679"/>
      <c r="S496" s="679"/>
      <c r="T496" s="673">
        <f t="shared" si="290"/>
        <v>0</v>
      </c>
      <c r="U496" s="679"/>
      <c r="V496" s="679"/>
      <c r="W496" s="679"/>
      <c r="X496" s="680">
        <f t="shared" si="291"/>
        <v>0</v>
      </c>
      <c r="Y496" s="679"/>
      <c r="Z496" s="679"/>
      <c r="AA496" s="679"/>
      <c r="AB496" s="680">
        <f t="shared" si="292"/>
        <v>0</v>
      </c>
      <c r="AC496" s="679"/>
      <c r="AD496" s="679"/>
      <c r="AE496" s="679"/>
      <c r="AF496" s="680">
        <f t="shared" si="293"/>
        <v>0</v>
      </c>
      <c r="AG496" s="679"/>
      <c r="AH496" s="679"/>
      <c r="AI496" s="679"/>
      <c r="AJ496" s="680">
        <f t="shared" si="294"/>
        <v>0</v>
      </c>
      <c r="AK496" s="679"/>
      <c r="AL496" s="679"/>
      <c r="AM496" s="679"/>
      <c r="AN496" s="680">
        <f t="shared" si="295"/>
        <v>0</v>
      </c>
      <c r="AO496" s="680">
        <f t="shared" si="296"/>
        <v>0</v>
      </c>
      <c r="AP496" s="679"/>
      <c r="AQ496" s="679"/>
      <c r="AR496" s="679"/>
      <c r="AS496" s="680">
        <f t="shared" si="297"/>
        <v>0</v>
      </c>
      <c r="AT496" s="679"/>
      <c r="AU496" s="679"/>
      <c r="AV496" s="679"/>
      <c r="AW496" s="680">
        <f t="shared" si="298"/>
        <v>0</v>
      </c>
      <c r="AX496" s="679"/>
      <c r="AY496" s="679"/>
      <c r="AZ496" s="679"/>
      <c r="BA496" s="680">
        <f t="shared" si="299"/>
        <v>0</v>
      </c>
      <c r="BB496" s="679"/>
      <c r="BC496" s="679"/>
      <c r="BD496" s="679"/>
      <c r="BE496" s="680">
        <f t="shared" si="300"/>
        <v>0</v>
      </c>
      <c r="BF496" s="680">
        <f t="shared" si="301"/>
        <v>0</v>
      </c>
      <c r="BG496" s="680">
        <f t="shared" si="302"/>
        <v>0</v>
      </c>
      <c r="BH496" s="680">
        <f t="shared" si="303"/>
        <v>0</v>
      </c>
      <c r="BI496" s="680">
        <f t="shared" si="304"/>
        <v>0</v>
      </c>
      <c r="BJ496" s="681"/>
    </row>
    <row r="497" spans="2:62">
      <c r="B497" s="675"/>
      <c r="C497" s="676" t="s">
        <v>420</v>
      </c>
      <c r="D497" s="677" t="s">
        <v>987</v>
      </c>
      <c r="E497" s="678">
        <f t="shared" si="317"/>
        <v>0</v>
      </c>
      <c r="F497" s="679"/>
      <c r="G497" s="680">
        <f t="shared" si="289"/>
        <v>0</v>
      </c>
      <c r="H497" s="679"/>
      <c r="I497" s="679"/>
      <c r="J497" s="679"/>
      <c r="K497" s="679"/>
      <c r="L497" s="679"/>
      <c r="M497" s="679"/>
      <c r="N497" s="679"/>
      <c r="O497" s="679"/>
      <c r="P497" s="679"/>
      <c r="Q497" s="679"/>
      <c r="R497" s="679"/>
      <c r="S497" s="679"/>
      <c r="T497" s="673">
        <f t="shared" si="290"/>
        <v>0</v>
      </c>
      <c r="U497" s="679"/>
      <c r="V497" s="679"/>
      <c r="W497" s="679"/>
      <c r="X497" s="680">
        <f t="shared" si="291"/>
        <v>0</v>
      </c>
      <c r="Y497" s="679"/>
      <c r="Z497" s="679"/>
      <c r="AA497" s="679"/>
      <c r="AB497" s="680">
        <f t="shared" si="292"/>
        <v>0</v>
      </c>
      <c r="AC497" s="679"/>
      <c r="AD497" s="679"/>
      <c r="AE497" s="679"/>
      <c r="AF497" s="680">
        <f t="shared" si="293"/>
        <v>0</v>
      </c>
      <c r="AG497" s="679"/>
      <c r="AH497" s="679"/>
      <c r="AI497" s="679"/>
      <c r="AJ497" s="680">
        <f t="shared" si="294"/>
        <v>0</v>
      </c>
      <c r="AK497" s="679"/>
      <c r="AL497" s="679"/>
      <c r="AM497" s="679"/>
      <c r="AN497" s="680">
        <f t="shared" si="295"/>
        <v>0</v>
      </c>
      <c r="AO497" s="680">
        <f t="shared" si="296"/>
        <v>0</v>
      </c>
      <c r="AP497" s="679"/>
      <c r="AQ497" s="679"/>
      <c r="AR497" s="679"/>
      <c r="AS497" s="680">
        <f t="shared" si="297"/>
        <v>0</v>
      </c>
      <c r="AT497" s="679"/>
      <c r="AU497" s="679"/>
      <c r="AV497" s="679"/>
      <c r="AW497" s="680">
        <f t="shared" si="298"/>
        <v>0</v>
      </c>
      <c r="AX497" s="679"/>
      <c r="AY497" s="679"/>
      <c r="AZ497" s="679"/>
      <c r="BA497" s="680">
        <f t="shared" si="299"/>
        <v>0</v>
      </c>
      <c r="BB497" s="679"/>
      <c r="BC497" s="679"/>
      <c r="BD497" s="679"/>
      <c r="BE497" s="680">
        <f t="shared" si="300"/>
        <v>0</v>
      </c>
      <c r="BF497" s="680">
        <f t="shared" si="301"/>
        <v>0</v>
      </c>
      <c r="BG497" s="680">
        <f t="shared" si="302"/>
        <v>0</v>
      </c>
      <c r="BH497" s="680">
        <f t="shared" si="303"/>
        <v>0</v>
      </c>
      <c r="BI497" s="680">
        <f t="shared" si="304"/>
        <v>0</v>
      </c>
      <c r="BJ497" s="681"/>
    </row>
    <row r="498" spans="2:62">
      <c r="B498" s="685" t="s">
        <v>988</v>
      </c>
      <c r="C498" s="676"/>
      <c r="D498" s="677"/>
      <c r="E498" s="678"/>
      <c r="F498" s="679"/>
      <c r="G498" s="680">
        <f t="shared" si="289"/>
        <v>0</v>
      </c>
      <c r="H498" s="679"/>
      <c r="I498" s="679"/>
      <c r="J498" s="679"/>
      <c r="K498" s="679"/>
      <c r="L498" s="679"/>
      <c r="M498" s="679"/>
      <c r="N498" s="679"/>
      <c r="O498" s="679"/>
      <c r="P498" s="679"/>
      <c r="Q498" s="679"/>
      <c r="R498" s="679"/>
      <c r="S498" s="679"/>
      <c r="T498" s="673">
        <f t="shared" si="290"/>
        <v>0</v>
      </c>
      <c r="U498" s="679"/>
      <c r="V498" s="679"/>
      <c r="W498" s="679"/>
      <c r="X498" s="680">
        <f t="shared" si="291"/>
        <v>0</v>
      </c>
      <c r="Y498" s="679"/>
      <c r="Z498" s="679"/>
      <c r="AA498" s="679"/>
      <c r="AB498" s="680">
        <f t="shared" si="292"/>
        <v>0</v>
      </c>
      <c r="AC498" s="679"/>
      <c r="AD498" s="679"/>
      <c r="AE498" s="679"/>
      <c r="AF498" s="680">
        <f t="shared" si="293"/>
        <v>0</v>
      </c>
      <c r="AG498" s="679"/>
      <c r="AH498" s="679"/>
      <c r="AI498" s="679"/>
      <c r="AJ498" s="680">
        <f t="shared" si="294"/>
        <v>0</v>
      </c>
      <c r="AK498" s="679"/>
      <c r="AL498" s="679"/>
      <c r="AM498" s="679"/>
      <c r="AN498" s="680">
        <f t="shared" si="295"/>
        <v>0</v>
      </c>
      <c r="AO498" s="680">
        <f t="shared" si="296"/>
        <v>0</v>
      </c>
      <c r="AP498" s="679"/>
      <c r="AQ498" s="679"/>
      <c r="AR498" s="679"/>
      <c r="AS498" s="680">
        <f t="shared" si="297"/>
        <v>0</v>
      </c>
      <c r="AT498" s="679"/>
      <c r="AU498" s="679"/>
      <c r="AV498" s="679"/>
      <c r="AW498" s="680">
        <f t="shared" si="298"/>
        <v>0</v>
      </c>
      <c r="AX498" s="679"/>
      <c r="AY498" s="679"/>
      <c r="AZ498" s="679"/>
      <c r="BA498" s="680">
        <f t="shared" si="299"/>
        <v>0</v>
      </c>
      <c r="BB498" s="679"/>
      <c r="BC498" s="679"/>
      <c r="BD498" s="679"/>
      <c r="BE498" s="680">
        <f t="shared" si="300"/>
        <v>0</v>
      </c>
      <c r="BF498" s="680">
        <f t="shared" si="301"/>
        <v>0</v>
      </c>
      <c r="BG498" s="680">
        <f t="shared" si="302"/>
        <v>0</v>
      </c>
      <c r="BH498" s="680">
        <f t="shared" si="303"/>
        <v>0</v>
      </c>
      <c r="BI498" s="680">
        <f t="shared" si="304"/>
        <v>0</v>
      </c>
      <c r="BJ498" s="681"/>
    </row>
    <row r="499" spans="2:62">
      <c r="B499" s="675"/>
      <c r="C499" s="676" t="s">
        <v>989</v>
      </c>
      <c r="D499" s="677" t="s">
        <v>990</v>
      </c>
      <c r="E499" s="678">
        <f t="shared" ref="E499" si="318">T499</f>
        <v>0</v>
      </c>
      <c r="F499" s="679"/>
      <c r="G499" s="680">
        <f t="shared" si="289"/>
        <v>0</v>
      </c>
      <c r="H499" s="679"/>
      <c r="I499" s="679"/>
      <c r="J499" s="679"/>
      <c r="K499" s="679"/>
      <c r="L499" s="679"/>
      <c r="M499" s="679"/>
      <c r="N499" s="679"/>
      <c r="O499" s="679"/>
      <c r="P499" s="679"/>
      <c r="Q499" s="679"/>
      <c r="R499" s="679"/>
      <c r="S499" s="679"/>
      <c r="T499" s="673">
        <f t="shared" si="290"/>
        <v>0</v>
      </c>
      <c r="U499" s="679"/>
      <c r="V499" s="679"/>
      <c r="W499" s="679"/>
      <c r="X499" s="680">
        <f t="shared" si="291"/>
        <v>0</v>
      </c>
      <c r="Y499" s="679"/>
      <c r="Z499" s="679"/>
      <c r="AA499" s="679"/>
      <c r="AB499" s="680">
        <f t="shared" si="292"/>
        <v>0</v>
      </c>
      <c r="AC499" s="679"/>
      <c r="AD499" s="679"/>
      <c r="AE499" s="679"/>
      <c r="AF499" s="680">
        <f t="shared" si="293"/>
        <v>0</v>
      </c>
      <c r="AG499" s="679"/>
      <c r="AH499" s="679"/>
      <c r="AI499" s="679"/>
      <c r="AJ499" s="680">
        <f t="shared" si="294"/>
        <v>0</v>
      </c>
      <c r="AK499" s="679"/>
      <c r="AL499" s="679"/>
      <c r="AM499" s="679"/>
      <c r="AN499" s="680">
        <f t="shared" si="295"/>
        <v>0</v>
      </c>
      <c r="AO499" s="680">
        <f t="shared" si="296"/>
        <v>0</v>
      </c>
      <c r="AP499" s="679"/>
      <c r="AQ499" s="679"/>
      <c r="AR499" s="679"/>
      <c r="AS499" s="680">
        <f t="shared" si="297"/>
        <v>0</v>
      </c>
      <c r="AT499" s="679"/>
      <c r="AU499" s="679"/>
      <c r="AV499" s="679"/>
      <c r="AW499" s="680">
        <f t="shared" si="298"/>
        <v>0</v>
      </c>
      <c r="AX499" s="679"/>
      <c r="AY499" s="679"/>
      <c r="AZ499" s="679"/>
      <c r="BA499" s="680">
        <f t="shared" si="299"/>
        <v>0</v>
      </c>
      <c r="BB499" s="679"/>
      <c r="BC499" s="679"/>
      <c r="BD499" s="679"/>
      <c r="BE499" s="680">
        <f t="shared" si="300"/>
        <v>0</v>
      </c>
      <c r="BF499" s="680">
        <f t="shared" si="301"/>
        <v>0</v>
      </c>
      <c r="BG499" s="680">
        <f t="shared" si="302"/>
        <v>0</v>
      </c>
      <c r="BH499" s="680">
        <f t="shared" si="303"/>
        <v>0</v>
      </c>
      <c r="BI499" s="680">
        <f t="shared" si="304"/>
        <v>0</v>
      </c>
      <c r="BJ499" s="681"/>
    </row>
    <row r="500" spans="2:62">
      <c r="B500" s="685" t="s">
        <v>991</v>
      </c>
      <c r="C500" s="676"/>
      <c r="D500" s="677"/>
      <c r="E500" s="678"/>
      <c r="F500" s="679"/>
      <c r="G500" s="680">
        <f t="shared" si="289"/>
        <v>0</v>
      </c>
      <c r="H500" s="679"/>
      <c r="I500" s="679"/>
      <c r="J500" s="679"/>
      <c r="K500" s="679"/>
      <c r="L500" s="679"/>
      <c r="M500" s="679"/>
      <c r="N500" s="679"/>
      <c r="O500" s="679"/>
      <c r="P500" s="679"/>
      <c r="Q500" s="679"/>
      <c r="R500" s="679"/>
      <c r="S500" s="679"/>
      <c r="T500" s="673">
        <f t="shared" si="290"/>
        <v>0</v>
      </c>
      <c r="U500" s="679"/>
      <c r="V500" s="679"/>
      <c r="W500" s="679"/>
      <c r="X500" s="680">
        <f t="shared" si="291"/>
        <v>0</v>
      </c>
      <c r="Y500" s="679"/>
      <c r="Z500" s="679"/>
      <c r="AA500" s="679"/>
      <c r="AB500" s="680">
        <f t="shared" si="292"/>
        <v>0</v>
      </c>
      <c r="AC500" s="679"/>
      <c r="AD500" s="679"/>
      <c r="AE500" s="679"/>
      <c r="AF500" s="680">
        <f t="shared" si="293"/>
        <v>0</v>
      </c>
      <c r="AG500" s="679"/>
      <c r="AH500" s="679"/>
      <c r="AI500" s="679"/>
      <c r="AJ500" s="680">
        <f t="shared" si="294"/>
        <v>0</v>
      </c>
      <c r="AK500" s="679"/>
      <c r="AL500" s="679"/>
      <c r="AM500" s="679"/>
      <c r="AN500" s="680">
        <f t="shared" si="295"/>
        <v>0</v>
      </c>
      <c r="AO500" s="680">
        <f t="shared" si="296"/>
        <v>0</v>
      </c>
      <c r="AP500" s="679"/>
      <c r="AQ500" s="679"/>
      <c r="AR500" s="679"/>
      <c r="AS500" s="680">
        <f t="shared" si="297"/>
        <v>0</v>
      </c>
      <c r="AT500" s="679"/>
      <c r="AU500" s="679"/>
      <c r="AV500" s="679"/>
      <c r="AW500" s="680">
        <f t="shared" si="298"/>
        <v>0</v>
      </c>
      <c r="AX500" s="679"/>
      <c r="AY500" s="679"/>
      <c r="AZ500" s="679"/>
      <c r="BA500" s="680">
        <f t="shared" si="299"/>
        <v>0</v>
      </c>
      <c r="BB500" s="679"/>
      <c r="BC500" s="679"/>
      <c r="BD500" s="679"/>
      <c r="BE500" s="680">
        <f t="shared" si="300"/>
        <v>0</v>
      </c>
      <c r="BF500" s="680">
        <f t="shared" si="301"/>
        <v>0</v>
      </c>
      <c r="BG500" s="680">
        <f t="shared" si="302"/>
        <v>0</v>
      </c>
      <c r="BH500" s="680">
        <f t="shared" si="303"/>
        <v>0</v>
      </c>
      <c r="BI500" s="680">
        <f t="shared" si="304"/>
        <v>0</v>
      </c>
      <c r="BJ500" s="681"/>
    </row>
    <row r="501" spans="2:62">
      <c r="B501" s="675"/>
      <c r="C501" s="676" t="s">
        <v>992</v>
      </c>
      <c r="D501" s="677" t="s">
        <v>993</v>
      </c>
      <c r="E501" s="678">
        <f t="shared" ref="E501" si="319">T501</f>
        <v>0</v>
      </c>
      <c r="F501" s="679"/>
      <c r="G501" s="680">
        <f t="shared" si="289"/>
        <v>0</v>
      </c>
      <c r="H501" s="679"/>
      <c r="I501" s="679"/>
      <c r="J501" s="679"/>
      <c r="K501" s="679"/>
      <c r="L501" s="679"/>
      <c r="M501" s="679"/>
      <c r="N501" s="679"/>
      <c r="O501" s="679"/>
      <c r="P501" s="679"/>
      <c r="Q501" s="679"/>
      <c r="R501" s="679"/>
      <c r="S501" s="679"/>
      <c r="T501" s="673">
        <f t="shared" si="290"/>
        <v>0</v>
      </c>
      <c r="U501" s="679"/>
      <c r="V501" s="679"/>
      <c r="W501" s="679"/>
      <c r="X501" s="680">
        <f t="shared" si="291"/>
        <v>0</v>
      </c>
      <c r="Y501" s="679"/>
      <c r="Z501" s="679"/>
      <c r="AA501" s="679"/>
      <c r="AB501" s="680">
        <f t="shared" si="292"/>
        <v>0</v>
      </c>
      <c r="AC501" s="679"/>
      <c r="AD501" s="679"/>
      <c r="AE501" s="679"/>
      <c r="AF501" s="680">
        <f t="shared" si="293"/>
        <v>0</v>
      </c>
      <c r="AG501" s="679"/>
      <c r="AH501" s="679"/>
      <c r="AI501" s="679"/>
      <c r="AJ501" s="680">
        <f t="shared" si="294"/>
        <v>0</v>
      </c>
      <c r="AK501" s="679"/>
      <c r="AL501" s="679"/>
      <c r="AM501" s="679"/>
      <c r="AN501" s="680">
        <f t="shared" si="295"/>
        <v>0</v>
      </c>
      <c r="AO501" s="680">
        <f t="shared" si="296"/>
        <v>0</v>
      </c>
      <c r="AP501" s="679"/>
      <c r="AQ501" s="679"/>
      <c r="AR501" s="679"/>
      <c r="AS501" s="680">
        <f t="shared" si="297"/>
        <v>0</v>
      </c>
      <c r="AT501" s="679"/>
      <c r="AU501" s="679"/>
      <c r="AV501" s="679"/>
      <c r="AW501" s="680">
        <f t="shared" si="298"/>
        <v>0</v>
      </c>
      <c r="AX501" s="679"/>
      <c r="AY501" s="679"/>
      <c r="AZ501" s="679"/>
      <c r="BA501" s="680">
        <f t="shared" si="299"/>
        <v>0</v>
      </c>
      <c r="BB501" s="679"/>
      <c r="BC501" s="679"/>
      <c r="BD501" s="679"/>
      <c r="BE501" s="680">
        <f t="shared" si="300"/>
        <v>0</v>
      </c>
      <c r="BF501" s="680">
        <f t="shared" si="301"/>
        <v>0</v>
      </c>
      <c r="BG501" s="680">
        <f t="shared" si="302"/>
        <v>0</v>
      </c>
      <c r="BH501" s="680">
        <f t="shared" si="303"/>
        <v>0</v>
      </c>
      <c r="BI501" s="680">
        <f t="shared" si="304"/>
        <v>0</v>
      </c>
      <c r="BJ501" s="681"/>
    </row>
    <row r="502" spans="2:62">
      <c r="B502" s="685" t="s">
        <v>462</v>
      </c>
      <c r="C502" s="676"/>
      <c r="D502" s="677"/>
      <c r="E502" s="678"/>
      <c r="F502" s="679"/>
      <c r="G502" s="680">
        <f t="shared" si="289"/>
        <v>0</v>
      </c>
      <c r="H502" s="679"/>
      <c r="I502" s="679"/>
      <c r="J502" s="679"/>
      <c r="K502" s="679"/>
      <c r="L502" s="679"/>
      <c r="M502" s="679"/>
      <c r="N502" s="679"/>
      <c r="O502" s="679"/>
      <c r="P502" s="679"/>
      <c r="Q502" s="679"/>
      <c r="R502" s="679"/>
      <c r="S502" s="679"/>
      <c r="T502" s="673">
        <f t="shared" si="290"/>
        <v>0</v>
      </c>
      <c r="U502" s="679"/>
      <c r="V502" s="679"/>
      <c r="W502" s="679"/>
      <c r="X502" s="680">
        <f t="shared" si="291"/>
        <v>0</v>
      </c>
      <c r="Y502" s="679"/>
      <c r="Z502" s="679"/>
      <c r="AA502" s="679"/>
      <c r="AB502" s="680">
        <f t="shared" si="292"/>
        <v>0</v>
      </c>
      <c r="AC502" s="679"/>
      <c r="AD502" s="679"/>
      <c r="AE502" s="679"/>
      <c r="AF502" s="680">
        <f t="shared" si="293"/>
        <v>0</v>
      </c>
      <c r="AG502" s="679"/>
      <c r="AH502" s="679"/>
      <c r="AI502" s="679"/>
      <c r="AJ502" s="680">
        <f t="shared" si="294"/>
        <v>0</v>
      </c>
      <c r="AK502" s="679"/>
      <c r="AL502" s="679"/>
      <c r="AM502" s="679"/>
      <c r="AN502" s="680">
        <f t="shared" si="295"/>
        <v>0</v>
      </c>
      <c r="AO502" s="680">
        <f t="shared" si="296"/>
        <v>0</v>
      </c>
      <c r="AP502" s="679"/>
      <c r="AQ502" s="679"/>
      <c r="AR502" s="679"/>
      <c r="AS502" s="680">
        <f t="shared" si="297"/>
        <v>0</v>
      </c>
      <c r="AT502" s="679"/>
      <c r="AU502" s="679"/>
      <c r="AV502" s="679"/>
      <c r="AW502" s="680">
        <f t="shared" si="298"/>
        <v>0</v>
      </c>
      <c r="AX502" s="679"/>
      <c r="AY502" s="679"/>
      <c r="AZ502" s="679"/>
      <c r="BA502" s="680">
        <f t="shared" si="299"/>
        <v>0</v>
      </c>
      <c r="BB502" s="679"/>
      <c r="BC502" s="679"/>
      <c r="BD502" s="679"/>
      <c r="BE502" s="680">
        <f t="shared" si="300"/>
        <v>0</v>
      </c>
      <c r="BF502" s="680">
        <f t="shared" si="301"/>
        <v>0</v>
      </c>
      <c r="BG502" s="680">
        <f t="shared" si="302"/>
        <v>0</v>
      </c>
      <c r="BH502" s="680">
        <f t="shared" si="303"/>
        <v>0</v>
      </c>
      <c r="BI502" s="680">
        <f t="shared" si="304"/>
        <v>0</v>
      </c>
      <c r="BJ502" s="681"/>
    </row>
    <row r="503" spans="2:62">
      <c r="B503" s="675"/>
      <c r="C503" s="676" t="s">
        <v>994</v>
      </c>
      <c r="D503" s="677" t="s">
        <v>995</v>
      </c>
      <c r="E503" s="678">
        <f t="shared" ref="E503:E505" si="320">T503</f>
        <v>0</v>
      </c>
      <c r="F503" s="679"/>
      <c r="G503" s="680">
        <f t="shared" si="289"/>
        <v>0</v>
      </c>
      <c r="H503" s="679"/>
      <c r="I503" s="679"/>
      <c r="J503" s="679"/>
      <c r="K503" s="679"/>
      <c r="L503" s="679"/>
      <c r="M503" s="679"/>
      <c r="N503" s="679"/>
      <c r="O503" s="679"/>
      <c r="P503" s="679"/>
      <c r="Q503" s="679"/>
      <c r="R503" s="679"/>
      <c r="S503" s="679"/>
      <c r="T503" s="673">
        <f t="shared" si="290"/>
        <v>0</v>
      </c>
      <c r="U503" s="679"/>
      <c r="V503" s="679"/>
      <c r="W503" s="679"/>
      <c r="X503" s="680">
        <f t="shared" si="291"/>
        <v>0</v>
      </c>
      <c r="Y503" s="679"/>
      <c r="Z503" s="679"/>
      <c r="AA503" s="679"/>
      <c r="AB503" s="680">
        <f t="shared" si="292"/>
        <v>0</v>
      </c>
      <c r="AC503" s="679"/>
      <c r="AD503" s="679"/>
      <c r="AE503" s="679"/>
      <c r="AF503" s="680">
        <f t="shared" si="293"/>
        <v>0</v>
      </c>
      <c r="AG503" s="679"/>
      <c r="AH503" s="679"/>
      <c r="AI503" s="679"/>
      <c r="AJ503" s="680">
        <f t="shared" si="294"/>
        <v>0</v>
      </c>
      <c r="AK503" s="679"/>
      <c r="AL503" s="679"/>
      <c r="AM503" s="679"/>
      <c r="AN503" s="680">
        <f t="shared" si="295"/>
        <v>0</v>
      </c>
      <c r="AO503" s="680">
        <f t="shared" si="296"/>
        <v>0</v>
      </c>
      <c r="AP503" s="679"/>
      <c r="AQ503" s="679"/>
      <c r="AR503" s="679"/>
      <c r="AS503" s="680">
        <f t="shared" si="297"/>
        <v>0</v>
      </c>
      <c r="AT503" s="679"/>
      <c r="AU503" s="679"/>
      <c r="AV503" s="679"/>
      <c r="AW503" s="680">
        <f t="shared" si="298"/>
        <v>0</v>
      </c>
      <c r="AX503" s="679"/>
      <c r="AY503" s="679"/>
      <c r="AZ503" s="679"/>
      <c r="BA503" s="680">
        <f t="shared" si="299"/>
        <v>0</v>
      </c>
      <c r="BB503" s="679"/>
      <c r="BC503" s="679"/>
      <c r="BD503" s="679"/>
      <c r="BE503" s="680">
        <f t="shared" si="300"/>
        <v>0</v>
      </c>
      <c r="BF503" s="680">
        <f t="shared" si="301"/>
        <v>0</v>
      </c>
      <c r="BG503" s="680">
        <f t="shared" si="302"/>
        <v>0</v>
      </c>
      <c r="BH503" s="680">
        <f t="shared" si="303"/>
        <v>0</v>
      </c>
      <c r="BI503" s="680">
        <f t="shared" si="304"/>
        <v>0</v>
      </c>
      <c r="BJ503" s="681"/>
    </row>
    <row r="504" spans="2:62">
      <c r="B504" s="675"/>
      <c r="C504" s="676" t="s">
        <v>468</v>
      </c>
      <c r="D504" s="677" t="s">
        <v>996</v>
      </c>
      <c r="E504" s="678">
        <f t="shared" si="320"/>
        <v>0</v>
      </c>
      <c r="F504" s="679"/>
      <c r="G504" s="680">
        <f t="shared" si="289"/>
        <v>0</v>
      </c>
      <c r="H504" s="679"/>
      <c r="I504" s="679"/>
      <c r="J504" s="679"/>
      <c r="K504" s="679"/>
      <c r="L504" s="679"/>
      <c r="M504" s="679"/>
      <c r="N504" s="679"/>
      <c r="O504" s="679"/>
      <c r="P504" s="679"/>
      <c r="Q504" s="679"/>
      <c r="R504" s="679"/>
      <c r="S504" s="679"/>
      <c r="T504" s="673">
        <f t="shared" si="290"/>
        <v>0</v>
      </c>
      <c r="U504" s="679"/>
      <c r="V504" s="679"/>
      <c r="W504" s="679"/>
      <c r="X504" s="680">
        <f t="shared" si="291"/>
        <v>0</v>
      </c>
      <c r="Y504" s="679"/>
      <c r="Z504" s="679"/>
      <c r="AA504" s="679"/>
      <c r="AB504" s="680">
        <f t="shared" si="292"/>
        <v>0</v>
      </c>
      <c r="AC504" s="679"/>
      <c r="AD504" s="679"/>
      <c r="AE504" s="679"/>
      <c r="AF504" s="680">
        <f t="shared" si="293"/>
        <v>0</v>
      </c>
      <c r="AG504" s="679"/>
      <c r="AH504" s="679"/>
      <c r="AI504" s="679"/>
      <c r="AJ504" s="680">
        <f t="shared" si="294"/>
        <v>0</v>
      </c>
      <c r="AK504" s="679"/>
      <c r="AL504" s="679"/>
      <c r="AM504" s="679"/>
      <c r="AN504" s="680">
        <f t="shared" si="295"/>
        <v>0</v>
      </c>
      <c r="AO504" s="680">
        <f t="shared" si="296"/>
        <v>0</v>
      </c>
      <c r="AP504" s="679"/>
      <c r="AQ504" s="679"/>
      <c r="AR504" s="679"/>
      <c r="AS504" s="680">
        <f t="shared" si="297"/>
        <v>0</v>
      </c>
      <c r="AT504" s="679"/>
      <c r="AU504" s="679"/>
      <c r="AV504" s="679"/>
      <c r="AW504" s="680">
        <f t="shared" si="298"/>
        <v>0</v>
      </c>
      <c r="AX504" s="679"/>
      <c r="AY504" s="679"/>
      <c r="AZ504" s="679"/>
      <c r="BA504" s="680">
        <f t="shared" si="299"/>
        <v>0</v>
      </c>
      <c r="BB504" s="679"/>
      <c r="BC504" s="679"/>
      <c r="BD504" s="679"/>
      <c r="BE504" s="680">
        <f t="shared" si="300"/>
        <v>0</v>
      </c>
      <c r="BF504" s="680">
        <f t="shared" si="301"/>
        <v>0</v>
      </c>
      <c r="BG504" s="680">
        <f t="shared" si="302"/>
        <v>0</v>
      </c>
      <c r="BH504" s="680">
        <f t="shared" si="303"/>
        <v>0</v>
      </c>
      <c r="BI504" s="680">
        <f t="shared" si="304"/>
        <v>0</v>
      </c>
      <c r="BJ504" s="681"/>
    </row>
    <row r="505" spans="2:62">
      <c r="B505" s="675"/>
      <c r="C505" s="676" t="s">
        <v>470</v>
      </c>
      <c r="D505" s="677" t="s">
        <v>997</v>
      </c>
      <c r="E505" s="678">
        <f t="shared" si="320"/>
        <v>0</v>
      </c>
      <c r="F505" s="679"/>
      <c r="G505" s="680">
        <f t="shared" si="289"/>
        <v>0</v>
      </c>
      <c r="H505" s="679"/>
      <c r="I505" s="679"/>
      <c r="J505" s="679"/>
      <c r="K505" s="679"/>
      <c r="L505" s="679"/>
      <c r="M505" s="679"/>
      <c r="N505" s="679"/>
      <c r="O505" s="679"/>
      <c r="P505" s="679"/>
      <c r="Q505" s="679"/>
      <c r="R505" s="679"/>
      <c r="S505" s="679"/>
      <c r="T505" s="673">
        <f t="shared" si="290"/>
        <v>0</v>
      </c>
      <c r="U505" s="679"/>
      <c r="V505" s="679"/>
      <c r="W505" s="679"/>
      <c r="X505" s="680">
        <f t="shared" si="291"/>
        <v>0</v>
      </c>
      <c r="Y505" s="679"/>
      <c r="Z505" s="679"/>
      <c r="AA505" s="679"/>
      <c r="AB505" s="680">
        <f t="shared" si="292"/>
        <v>0</v>
      </c>
      <c r="AC505" s="679"/>
      <c r="AD505" s="679"/>
      <c r="AE505" s="679"/>
      <c r="AF505" s="680">
        <f t="shared" si="293"/>
        <v>0</v>
      </c>
      <c r="AG505" s="679"/>
      <c r="AH505" s="679"/>
      <c r="AI505" s="679"/>
      <c r="AJ505" s="680">
        <f t="shared" si="294"/>
        <v>0</v>
      </c>
      <c r="AK505" s="679"/>
      <c r="AL505" s="679"/>
      <c r="AM505" s="679"/>
      <c r="AN505" s="680">
        <f t="shared" si="295"/>
        <v>0</v>
      </c>
      <c r="AO505" s="680">
        <f t="shared" si="296"/>
        <v>0</v>
      </c>
      <c r="AP505" s="679"/>
      <c r="AQ505" s="679"/>
      <c r="AR505" s="679"/>
      <c r="AS505" s="680">
        <f t="shared" si="297"/>
        <v>0</v>
      </c>
      <c r="AT505" s="679"/>
      <c r="AU505" s="679"/>
      <c r="AV505" s="679"/>
      <c r="AW505" s="680">
        <f t="shared" si="298"/>
        <v>0</v>
      </c>
      <c r="AX505" s="679"/>
      <c r="AY505" s="679"/>
      <c r="AZ505" s="679"/>
      <c r="BA505" s="680">
        <f t="shared" si="299"/>
        <v>0</v>
      </c>
      <c r="BB505" s="679"/>
      <c r="BC505" s="679"/>
      <c r="BD505" s="679"/>
      <c r="BE505" s="680">
        <f t="shared" si="300"/>
        <v>0</v>
      </c>
      <c r="BF505" s="680">
        <f t="shared" si="301"/>
        <v>0</v>
      </c>
      <c r="BG505" s="680">
        <f t="shared" si="302"/>
        <v>0</v>
      </c>
      <c r="BH505" s="680">
        <f t="shared" si="303"/>
        <v>0</v>
      </c>
      <c r="BI505" s="680">
        <f t="shared" si="304"/>
        <v>0</v>
      </c>
      <c r="BJ505" s="681"/>
    </row>
    <row r="506" spans="2:62">
      <c r="B506" s="685" t="s">
        <v>998</v>
      </c>
      <c r="C506" s="676"/>
      <c r="D506" s="677"/>
      <c r="E506" s="740"/>
      <c r="F506" s="741"/>
      <c r="G506" s="680">
        <f t="shared" si="289"/>
        <v>0</v>
      </c>
      <c r="H506" s="679"/>
      <c r="I506" s="679"/>
      <c r="J506" s="679"/>
      <c r="K506" s="679"/>
      <c r="L506" s="679"/>
      <c r="M506" s="679"/>
      <c r="N506" s="679"/>
      <c r="O506" s="679"/>
      <c r="P506" s="679"/>
      <c r="Q506" s="679"/>
      <c r="R506" s="679"/>
      <c r="S506" s="679"/>
      <c r="T506" s="673">
        <f t="shared" si="290"/>
        <v>0</v>
      </c>
      <c r="U506" s="679"/>
      <c r="V506" s="679"/>
      <c r="W506" s="679"/>
      <c r="X506" s="680">
        <f t="shared" si="291"/>
        <v>0</v>
      </c>
      <c r="Y506" s="679"/>
      <c r="Z506" s="679"/>
      <c r="AA506" s="679"/>
      <c r="AB506" s="680">
        <f t="shared" si="292"/>
        <v>0</v>
      </c>
      <c r="AC506" s="679"/>
      <c r="AD506" s="679"/>
      <c r="AE506" s="679"/>
      <c r="AF506" s="680">
        <f t="shared" si="293"/>
        <v>0</v>
      </c>
      <c r="AG506" s="679"/>
      <c r="AH506" s="679"/>
      <c r="AI506" s="679"/>
      <c r="AJ506" s="680">
        <f t="shared" si="294"/>
        <v>0</v>
      </c>
      <c r="AK506" s="679"/>
      <c r="AL506" s="679"/>
      <c r="AM506" s="679"/>
      <c r="AN506" s="680">
        <f t="shared" si="295"/>
        <v>0</v>
      </c>
      <c r="AO506" s="680">
        <f t="shared" si="296"/>
        <v>0</v>
      </c>
      <c r="AP506" s="679"/>
      <c r="AQ506" s="679"/>
      <c r="AR506" s="679"/>
      <c r="AS506" s="680">
        <f t="shared" si="297"/>
        <v>0</v>
      </c>
      <c r="AT506" s="679"/>
      <c r="AU506" s="679"/>
      <c r="AV506" s="679"/>
      <c r="AW506" s="680">
        <f t="shared" si="298"/>
        <v>0</v>
      </c>
      <c r="AX506" s="679"/>
      <c r="AY506" s="679"/>
      <c r="AZ506" s="679"/>
      <c r="BA506" s="680">
        <f t="shared" si="299"/>
        <v>0</v>
      </c>
      <c r="BB506" s="679"/>
      <c r="BC506" s="679"/>
      <c r="BD506" s="679"/>
      <c r="BE506" s="680">
        <f t="shared" si="300"/>
        <v>0</v>
      </c>
      <c r="BF506" s="680">
        <f t="shared" si="301"/>
        <v>0</v>
      </c>
      <c r="BG506" s="680">
        <f t="shared" si="302"/>
        <v>0</v>
      </c>
      <c r="BH506" s="680">
        <f t="shared" si="303"/>
        <v>0</v>
      </c>
      <c r="BI506" s="680">
        <f t="shared" si="304"/>
        <v>0</v>
      </c>
      <c r="BJ506" s="681"/>
    </row>
    <row r="507" spans="2:62">
      <c r="B507" s="675"/>
      <c r="C507" s="676" t="s">
        <v>475</v>
      </c>
      <c r="D507" s="677" t="s">
        <v>999</v>
      </c>
      <c r="E507" s="740">
        <f t="shared" ref="E507:E510" si="321">T507</f>
        <v>0</v>
      </c>
      <c r="F507" s="741"/>
      <c r="G507" s="680">
        <f t="shared" si="289"/>
        <v>0</v>
      </c>
      <c r="H507" s="679"/>
      <c r="I507" s="679"/>
      <c r="J507" s="679"/>
      <c r="K507" s="679"/>
      <c r="L507" s="679"/>
      <c r="M507" s="679"/>
      <c r="N507" s="679"/>
      <c r="O507" s="679"/>
      <c r="P507" s="679"/>
      <c r="Q507" s="679"/>
      <c r="R507" s="679"/>
      <c r="S507" s="679"/>
      <c r="T507" s="673">
        <f t="shared" si="290"/>
        <v>0</v>
      </c>
      <c r="U507" s="679"/>
      <c r="V507" s="679"/>
      <c r="W507" s="679"/>
      <c r="X507" s="680">
        <f t="shared" si="291"/>
        <v>0</v>
      </c>
      <c r="Y507" s="679"/>
      <c r="Z507" s="679"/>
      <c r="AA507" s="679"/>
      <c r="AB507" s="680">
        <f t="shared" si="292"/>
        <v>0</v>
      </c>
      <c r="AC507" s="679"/>
      <c r="AD507" s="679"/>
      <c r="AE507" s="679"/>
      <c r="AF507" s="680">
        <f t="shared" si="293"/>
        <v>0</v>
      </c>
      <c r="AG507" s="679"/>
      <c r="AH507" s="679"/>
      <c r="AI507" s="679"/>
      <c r="AJ507" s="680">
        <f t="shared" si="294"/>
        <v>0</v>
      </c>
      <c r="AK507" s="679"/>
      <c r="AL507" s="679"/>
      <c r="AM507" s="679"/>
      <c r="AN507" s="680">
        <f t="shared" si="295"/>
        <v>0</v>
      </c>
      <c r="AO507" s="680">
        <f t="shared" si="296"/>
        <v>0</v>
      </c>
      <c r="AP507" s="679"/>
      <c r="AQ507" s="679"/>
      <c r="AR507" s="679"/>
      <c r="AS507" s="680">
        <f t="shared" si="297"/>
        <v>0</v>
      </c>
      <c r="AT507" s="679"/>
      <c r="AU507" s="679"/>
      <c r="AV507" s="679"/>
      <c r="AW507" s="680">
        <f t="shared" si="298"/>
        <v>0</v>
      </c>
      <c r="AX507" s="679"/>
      <c r="AY507" s="679"/>
      <c r="AZ507" s="679"/>
      <c r="BA507" s="680">
        <f t="shared" si="299"/>
        <v>0</v>
      </c>
      <c r="BB507" s="679"/>
      <c r="BC507" s="679"/>
      <c r="BD507" s="679"/>
      <c r="BE507" s="680">
        <f t="shared" si="300"/>
        <v>0</v>
      </c>
      <c r="BF507" s="680">
        <f t="shared" si="301"/>
        <v>0</v>
      </c>
      <c r="BG507" s="680">
        <f t="shared" si="302"/>
        <v>0</v>
      </c>
      <c r="BH507" s="680">
        <f t="shared" si="303"/>
        <v>0</v>
      </c>
      <c r="BI507" s="680">
        <f t="shared" si="304"/>
        <v>0</v>
      </c>
      <c r="BJ507" s="681"/>
    </row>
    <row r="508" spans="2:62">
      <c r="B508" s="675"/>
      <c r="C508" s="676" t="s">
        <v>477</v>
      </c>
      <c r="D508" s="677" t="s">
        <v>1000</v>
      </c>
      <c r="E508" s="740">
        <f t="shared" si="321"/>
        <v>0</v>
      </c>
      <c r="F508" s="741"/>
      <c r="G508" s="680">
        <f t="shared" si="289"/>
        <v>0</v>
      </c>
      <c r="H508" s="679"/>
      <c r="I508" s="679"/>
      <c r="J508" s="679"/>
      <c r="K508" s="679"/>
      <c r="L508" s="679"/>
      <c r="M508" s="679"/>
      <c r="N508" s="679"/>
      <c r="O508" s="679"/>
      <c r="P508" s="679"/>
      <c r="Q508" s="679"/>
      <c r="R508" s="679"/>
      <c r="S508" s="679"/>
      <c r="T508" s="673">
        <f t="shared" si="290"/>
        <v>0</v>
      </c>
      <c r="U508" s="679"/>
      <c r="V508" s="679"/>
      <c r="W508" s="679"/>
      <c r="X508" s="680">
        <f t="shared" si="291"/>
        <v>0</v>
      </c>
      <c r="Y508" s="679"/>
      <c r="Z508" s="679"/>
      <c r="AA508" s="679"/>
      <c r="AB508" s="680">
        <f t="shared" si="292"/>
        <v>0</v>
      </c>
      <c r="AC508" s="679"/>
      <c r="AD508" s="679"/>
      <c r="AE508" s="679"/>
      <c r="AF508" s="680">
        <f t="shared" si="293"/>
        <v>0</v>
      </c>
      <c r="AG508" s="679"/>
      <c r="AH508" s="679"/>
      <c r="AI508" s="679"/>
      <c r="AJ508" s="680">
        <f t="shared" si="294"/>
        <v>0</v>
      </c>
      <c r="AK508" s="679"/>
      <c r="AL508" s="679"/>
      <c r="AM508" s="679"/>
      <c r="AN508" s="680">
        <f t="shared" si="295"/>
        <v>0</v>
      </c>
      <c r="AO508" s="680">
        <f t="shared" si="296"/>
        <v>0</v>
      </c>
      <c r="AP508" s="679"/>
      <c r="AQ508" s="679"/>
      <c r="AR508" s="679"/>
      <c r="AS508" s="680">
        <f t="shared" si="297"/>
        <v>0</v>
      </c>
      <c r="AT508" s="679"/>
      <c r="AU508" s="679"/>
      <c r="AV508" s="679"/>
      <c r="AW508" s="680">
        <f t="shared" si="298"/>
        <v>0</v>
      </c>
      <c r="AX508" s="679"/>
      <c r="AY508" s="679"/>
      <c r="AZ508" s="679"/>
      <c r="BA508" s="680">
        <f t="shared" si="299"/>
        <v>0</v>
      </c>
      <c r="BB508" s="679"/>
      <c r="BC508" s="679"/>
      <c r="BD508" s="679"/>
      <c r="BE508" s="680">
        <f t="shared" si="300"/>
        <v>0</v>
      </c>
      <c r="BF508" s="680">
        <f t="shared" si="301"/>
        <v>0</v>
      </c>
      <c r="BG508" s="680">
        <f t="shared" si="302"/>
        <v>0</v>
      </c>
      <c r="BH508" s="680">
        <f t="shared" si="303"/>
        <v>0</v>
      </c>
      <c r="BI508" s="680">
        <f t="shared" si="304"/>
        <v>0</v>
      </c>
      <c r="BJ508" s="681"/>
    </row>
    <row r="509" spans="2:62">
      <c r="B509" s="675"/>
      <c r="C509" s="676" t="s">
        <v>1001</v>
      </c>
      <c r="D509" s="677" t="s">
        <v>1002</v>
      </c>
      <c r="E509" s="740">
        <f t="shared" si="321"/>
        <v>0</v>
      </c>
      <c r="F509" s="741"/>
      <c r="G509" s="680">
        <f t="shared" si="289"/>
        <v>0</v>
      </c>
      <c r="H509" s="679"/>
      <c r="I509" s="679"/>
      <c r="J509" s="679"/>
      <c r="K509" s="679"/>
      <c r="L509" s="679"/>
      <c r="M509" s="679"/>
      <c r="N509" s="679"/>
      <c r="O509" s="679"/>
      <c r="P509" s="679"/>
      <c r="Q509" s="679"/>
      <c r="R509" s="679"/>
      <c r="S509" s="679"/>
      <c r="T509" s="673">
        <f t="shared" si="290"/>
        <v>0</v>
      </c>
      <c r="U509" s="679"/>
      <c r="V509" s="679"/>
      <c r="W509" s="679"/>
      <c r="X509" s="680">
        <f t="shared" si="291"/>
        <v>0</v>
      </c>
      <c r="Y509" s="679"/>
      <c r="Z509" s="679"/>
      <c r="AA509" s="679"/>
      <c r="AB509" s="680">
        <f t="shared" si="292"/>
        <v>0</v>
      </c>
      <c r="AC509" s="679"/>
      <c r="AD509" s="679"/>
      <c r="AE509" s="679"/>
      <c r="AF509" s="680">
        <f t="shared" si="293"/>
        <v>0</v>
      </c>
      <c r="AG509" s="679"/>
      <c r="AH509" s="679"/>
      <c r="AI509" s="679"/>
      <c r="AJ509" s="680">
        <f t="shared" si="294"/>
        <v>0</v>
      </c>
      <c r="AK509" s="679"/>
      <c r="AL509" s="679"/>
      <c r="AM509" s="679"/>
      <c r="AN509" s="680">
        <f t="shared" si="295"/>
        <v>0</v>
      </c>
      <c r="AO509" s="680">
        <f t="shared" si="296"/>
        <v>0</v>
      </c>
      <c r="AP509" s="679"/>
      <c r="AQ509" s="679"/>
      <c r="AR509" s="679"/>
      <c r="AS509" s="680">
        <f t="shared" si="297"/>
        <v>0</v>
      </c>
      <c r="AT509" s="679"/>
      <c r="AU509" s="679"/>
      <c r="AV509" s="679"/>
      <c r="AW509" s="680">
        <f t="shared" si="298"/>
        <v>0</v>
      </c>
      <c r="AX509" s="679"/>
      <c r="AY509" s="679"/>
      <c r="AZ509" s="679"/>
      <c r="BA509" s="680">
        <f t="shared" si="299"/>
        <v>0</v>
      </c>
      <c r="BB509" s="679"/>
      <c r="BC509" s="679"/>
      <c r="BD509" s="679"/>
      <c r="BE509" s="680">
        <f t="shared" si="300"/>
        <v>0</v>
      </c>
      <c r="BF509" s="680">
        <f t="shared" si="301"/>
        <v>0</v>
      </c>
      <c r="BG509" s="680">
        <f t="shared" si="302"/>
        <v>0</v>
      </c>
      <c r="BH509" s="680">
        <f t="shared" si="303"/>
        <v>0</v>
      </c>
      <c r="BI509" s="680">
        <f t="shared" si="304"/>
        <v>0</v>
      </c>
      <c r="BJ509" s="681"/>
    </row>
    <row r="510" spans="2:62">
      <c r="B510" s="675"/>
      <c r="C510" s="676" t="s">
        <v>481</v>
      </c>
      <c r="D510" s="677" t="s">
        <v>1003</v>
      </c>
      <c r="E510" s="740">
        <f t="shared" si="321"/>
        <v>0</v>
      </c>
      <c r="F510" s="741"/>
      <c r="G510" s="680">
        <f t="shared" si="289"/>
        <v>0</v>
      </c>
      <c r="H510" s="679"/>
      <c r="I510" s="679"/>
      <c r="J510" s="679"/>
      <c r="K510" s="679"/>
      <c r="L510" s="679"/>
      <c r="M510" s="679"/>
      <c r="N510" s="679"/>
      <c r="O510" s="679"/>
      <c r="P510" s="679"/>
      <c r="Q510" s="679"/>
      <c r="R510" s="679"/>
      <c r="S510" s="679"/>
      <c r="T510" s="673">
        <f t="shared" si="290"/>
        <v>0</v>
      </c>
      <c r="U510" s="679"/>
      <c r="V510" s="679"/>
      <c r="W510" s="679"/>
      <c r="X510" s="680">
        <f t="shared" si="291"/>
        <v>0</v>
      </c>
      <c r="Y510" s="679"/>
      <c r="Z510" s="679"/>
      <c r="AA510" s="679"/>
      <c r="AB510" s="680">
        <f t="shared" si="292"/>
        <v>0</v>
      </c>
      <c r="AC510" s="679"/>
      <c r="AD510" s="679"/>
      <c r="AE510" s="679"/>
      <c r="AF510" s="680">
        <f t="shared" si="293"/>
        <v>0</v>
      </c>
      <c r="AG510" s="679"/>
      <c r="AH510" s="679"/>
      <c r="AI510" s="679"/>
      <c r="AJ510" s="680">
        <f t="shared" si="294"/>
        <v>0</v>
      </c>
      <c r="AK510" s="679"/>
      <c r="AL510" s="679"/>
      <c r="AM510" s="679"/>
      <c r="AN510" s="680">
        <f t="shared" si="295"/>
        <v>0</v>
      </c>
      <c r="AO510" s="680">
        <f t="shared" si="296"/>
        <v>0</v>
      </c>
      <c r="AP510" s="679"/>
      <c r="AQ510" s="679"/>
      <c r="AR510" s="679"/>
      <c r="AS510" s="680">
        <f t="shared" si="297"/>
        <v>0</v>
      </c>
      <c r="AT510" s="679"/>
      <c r="AU510" s="679"/>
      <c r="AV510" s="679"/>
      <c r="AW510" s="680">
        <f t="shared" si="298"/>
        <v>0</v>
      </c>
      <c r="AX510" s="679"/>
      <c r="AY510" s="679"/>
      <c r="AZ510" s="679"/>
      <c r="BA510" s="680">
        <f t="shared" si="299"/>
        <v>0</v>
      </c>
      <c r="BB510" s="679"/>
      <c r="BC510" s="679"/>
      <c r="BD510" s="679"/>
      <c r="BE510" s="680">
        <f t="shared" si="300"/>
        <v>0</v>
      </c>
      <c r="BF510" s="680">
        <f t="shared" si="301"/>
        <v>0</v>
      </c>
      <c r="BG510" s="680">
        <f t="shared" si="302"/>
        <v>0</v>
      </c>
      <c r="BH510" s="680">
        <f t="shared" si="303"/>
        <v>0</v>
      </c>
      <c r="BI510" s="680">
        <f t="shared" si="304"/>
        <v>0</v>
      </c>
      <c r="BJ510" s="681"/>
    </row>
    <row r="511" spans="2:62">
      <c r="B511" s="685" t="s">
        <v>1004</v>
      </c>
      <c r="C511" s="676"/>
      <c r="D511" s="677"/>
      <c r="E511" s="738"/>
      <c r="F511" s="739"/>
      <c r="G511" s="680"/>
      <c r="H511" s="680"/>
      <c r="I511" s="680"/>
      <c r="J511" s="680"/>
      <c r="K511" s="680"/>
      <c r="L511" s="680"/>
      <c r="M511" s="680"/>
      <c r="N511" s="680"/>
      <c r="O511" s="680"/>
      <c r="P511" s="680"/>
      <c r="Q511" s="680"/>
      <c r="R511" s="680"/>
      <c r="S511" s="680"/>
      <c r="T511" s="673"/>
      <c r="U511" s="680"/>
      <c r="V511" s="680"/>
      <c r="W511" s="680"/>
      <c r="X511" s="680"/>
      <c r="Y511" s="680"/>
      <c r="Z511" s="680"/>
      <c r="AA511" s="680"/>
      <c r="AB511" s="680"/>
      <c r="AC511" s="680"/>
      <c r="AD511" s="680"/>
      <c r="AE511" s="680"/>
      <c r="AF511" s="680"/>
      <c r="AG511" s="680"/>
      <c r="AH511" s="680"/>
      <c r="AI511" s="680"/>
      <c r="AJ511" s="680"/>
      <c r="AK511" s="680"/>
      <c r="AL511" s="680"/>
      <c r="AM511" s="680"/>
      <c r="AN511" s="680"/>
      <c r="AO511" s="680"/>
      <c r="AP511" s="680"/>
      <c r="AQ511" s="680"/>
      <c r="AR511" s="680"/>
      <c r="AS511" s="680"/>
      <c r="AT511" s="680"/>
      <c r="AU511" s="680"/>
      <c r="AV511" s="680"/>
      <c r="AW511" s="680"/>
      <c r="AX511" s="680"/>
      <c r="AY511" s="680"/>
      <c r="AZ511" s="680"/>
      <c r="BA511" s="680"/>
      <c r="BB511" s="680"/>
      <c r="BC511" s="680"/>
      <c r="BD511" s="680"/>
      <c r="BE511" s="680"/>
      <c r="BF511" s="680"/>
      <c r="BG511" s="680"/>
      <c r="BH511" s="680"/>
      <c r="BI511" s="680"/>
      <c r="BJ511" s="681"/>
    </row>
    <row r="512" spans="2:62">
      <c r="B512" s="675"/>
      <c r="C512" s="676" t="s">
        <v>1005</v>
      </c>
      <c r="D512" s="677" t="s">
        <v>1006</v>
      </c>
      <c r="E512" s="740">
        <f t="shared" ref="E512:E515" si="322">T512</f>
        <v>0</v>
      </c>
      <c r="F512" s="741"/>
      <c r="G512" s="680">
        <f t="shared" si="289"/>
        <v>0</v>
      </c>
      <c r="H512" s="679"/>
      <c r="I512" s="679"/>
      <c r="J512" s="679"/>
      <c r="K512" s="679"/>
      <c r="L512" s="679"/>
      <c r="M512" s="679"/>
      <c r="N512" s="679"/>
      <c r="O512" s="679"/>
      <c r="P512" s="679"/>
      <c r="Q512" s="679"/>
      <c r="R512" s="679"/>
      <c r="S512" s="679"/>
      <c r="T512" s="673">
        <f t="shared" si="290"/>
        <v>0</v>
      </c>
      <c r="U512" s="679"/>
      <c r="V512" s="679"/>
      <c r="W512" s="679"/>
      <c r="X512" s="680">
        <f t="shared" si="291"/>
        <v>0</v>
      </c>
      <c r="Y512" s="679"/>
      <c r="Z512" s="679"/>
      <c r="AA512" s="679"/>
      <c r="AB512" s="680">
        <f t="shared" si="292"/>
        <v>0</v>
      </c>
      <c r="AC512" s="679"/>
      <c r="AD512" s="679"/>
      <c r="AE512" s="679"/>
      <c r="AF512" s="680">
        <f t="shared" si="293"/>
        <v>0</v>
      </c>
      <c r="AG512" s="679"/>
      <c r="AH512" s="679"/>
      <c r="AI512" s="679"/>
      <c r="AJ512" s="680">
        <f t="shared" si="294"/>
        <v>0</v>
      </c>
      <c r="AK512" s="679"/>
      <c r="AL512" s="679"/>
      <c r="AM512" s="679"/>
      <c r="AN512" s="680">
        <f t="shared" si="295"/>
        <v>0</v>
      </c>
      <c r="AO512" s="680">
        <f t="shared" si="296"/>
        <v>0</v>
      </c>
      <c r="AP512" s="679"/>
      <c r="AQ512" s="679"/>
      <c r="AR512" s="679"/>
      <c r="AS512" s="680">
        <f t="shared" si="297"/>
        <v>0</v>
      </c>
      <c r="AT512" s="679"/>
      <c r="AU512" s="679"/>
      <c r="AV512" s="679"/>
      <c r="AW512" s="680">
        <f t="shared" si="298"/>
        <v>0</v>
      </c>
      <c r="AX512" s="679"/>
      <c r="AY512" s="679"/>
      <c r="AZ512" s="679"/>
      <c r="BA512" s="680">
        <f t="shared" si="299"/>
        <v>0</v>
      </c>
      <c r="BB512" s="679"/>
      <c r="BC512" s="679"/>
      <c r="BD512" s="679"/>
      <c r="BE512" s="680">
        <f t="shared" si="300"/>
        <v>0</v>
      </c>
      <c r="BF512" s="680">
        <f t="shared" si="301"/>
        <v>0</v>
      </c>
      <c r="BG512" s="680">
        <f t="shared" si="302"/>
        <v>0</v>
      </c>
      <c r="BH512" s="680">
        <f t="shared" si="303"/>
        <v>0</v>
      </c>
      <c r="BI512" s="680">
        <f t="shared" si="304"/>
        <v>0</v>
      </c>
      <c r="BJ512" s="681"/>
    </row>
    <row r="513" spans="2:62" ht="19.5" thickBot="1">
      <c r="B513" s="675"/>
      <c r="C513" s="676" t="s">
        <v>1007</v>
      </c>
      <c r="D513" s="690" t="s">
        <v>1008</v>
      </c>
      <c r="E513" s="740">
        <f t="shared" si="322"/>
        <v>0</v>
      </c>
      <c r="F513" s="741"/>
      <c r="G513" s="680">
        <f t="shared" ref="G513:G520" si="323">E513+F513</f>
        <v>0</v>
      </c>
      <c r="H513" s="679"/>
      <c r="I513" s="679"/>
      <c r="J513" s="679"/>
      <c r="K513" s="679"/>
      <c r="L513" s="679"/>
      <c r="M513" s="679"/>
      <c r="N513" s="679"/>
      <c r="O513" s="679"/>
      <c r="P513" s="679"/>
      <c r="Q513" s="679"/>
      <c r="R513" s="679"/>
      <c r="S513" s="679"/>
      <c r="T513" s="673">
        <f t="shared" ref="T513:T520" si="324">SUM(H513:S513)</f>
        <v>0</v>
      </c>
      <c r="U513" s="679"/>
      <c r="V513" s="679"/>
      <c r="W513" s="679"/>
      <c r="X513" s="680">
        <f t="shared" ref="X513:X520" si="325">(T513+U513)-V513+W513</f>
        <v>0</v>
      </c>
      <c r="Y513" s="679"/>
      <c r="Z513" s="679"/>
      <c r="AA513" s="679"/>
      <c r="AB513" s="680">
        <f t="shared" ref="AB513:AB520" si="326">SUM(Y513:AA513)</f>
        <v>0</v>
      </c>
      <c r="AC513" s="679"/>
      <c r="AD513" s="679"/>
      <c r="AE513" s="679"/>
      <c r="AF513" s="680">
        <f t="shared" ref="AF513:AF520" si="327">SUM(AC513:AE513)</f>
        <v>0</v>
      </c>
      <c r="AG513" s="679"/>
      <c r="AH513" s="679"/>
      <c r="AI513" s="679"/>
      <c r="AJ513" s="680">
        <f t="shared" ref="AJ513:AJ520" si="328">SUM(AG513:AI513)</f>
        <v>0</v>
      </c>
      <c r="AK513" s="679"/>
      <c r="AL513" s="679"/>
      <c r="AM513" s="679"/>
      <c r="AN513" s="680">
        <f t="shared" ref="AN513:AN520" si="329">SUM(AK513:AM513)</f>
        <v>0</v>
      </c>
      <c r="AO513" s="680">
        <f t="shared" ref="AO513:AO520" si="330">AB513+AF513+AJ513+AN513</f>
        <v>0</v>
      </c>
      <c r="AP513" s="679"/>
      <c r="AQ513" s="679"/>
      <c r="AR513" s="679"/>
      <c r="AS513" s="680">
        <f t="shared" ref="AS513:AS520" si="331">SUM(AP513:AR513)</f>
        <v>0</v>
      </c>
      <c r="AT513" s="679"/>
      <c r="AU513" s="679"/>
      <c r="AV513" s="679"/>
      <c r="AW513" s="680">
        <f t="shared" ref="AW513:AW520" si="332">SUM(AT513:AV513)</f>
        <v>0</v>
      </c>
      <c r="AX513" s="679"/>
      <c r="AY513" s="679"/>
      <c r="AZ513" s="679"/>
      <c r="BA513" s="680">
        <f t="shared" ref="BA513:BA520" si="333">SUM(AX513:AZ513)</f>
        <v>0</v>
      </c>
      <c r="BB513" s="679"/>
      <c r="BC513" s="679"/>
      <c r="BD513" s="679"/>
      <c r="BE513" s="680">
        <f t="shared" ref="BE513:BE520" si="334">SUM(BB513:BD513)</f>
        <v>0</v>
      </c>
      <c r="BF513" s="680">
        <f t="shared" ref="BF513:BF520" si="335">AS513+AW513+BA513+BE513</f>
        <v>0</v>
      </c>
      <c r="BG513" s="680">
        <f t="shared" ref="BG513:BG520" si="336">G513-X513</f>
        <v>0</v>
      </c>
      <c r="BH513" s="680">
        <f t="shared" ref="BH513:BH520" si="337">X513-AO513</f>
        <v>0</v>
      </c>
      <c r="BI513" s="680">
        <f t="shared" ref="BI513:BI520" si="338">AO513-BF513</f>
        <v>0</v>
      </c>
      <c r="BJ513" s="681"/>
    </row>
    <row r="514" spans="2:62">
      <c r="B514" s="675"/>
      <c r="C514" s="744" t="s">
        <v>1009</v>
      </c>
      <c r="D514" s="745" t="s">
        <v>1010</v>
      </c>
      <c r="E514" s="740">
        <f t="shared" si="322"/>
        <v>0</v>
      </c>
      <c r="F514" s="741"/>
      <c r="G514" s="680">
        <f t="shared" si="323"/>
        <v>0</v>
      </c>
      <c r="H514" s="679"/>
      <c r="I514" s="679"/>
      <c r="J514" s="679"/>
      <c r="K514" s="679"/>
      <c r="L514" s="679"/>
      <c r="M514" s="679"/>
      <c r="N514" s="679"/>
      <c r="O514" s="679"/>
      <c r="P514" s="679"/>
      <c r="Q514" s="679"/>
      <c r="R514" s="679"/>
      <c r="S514" s="679"/>
      <c r="T514" s="673">
        <f t="shared" si="324"/>
        <v>0</v>
      </c>
      <c r="U514" s="679"/>
      <c r="V514" s="679"/>
      <c r="W514" s="679"/>
      <c r="X514" s="680">
        <f t="shared" si="325"/>
        <v>0</v>
      </c>
      <c r="Y514" s="679"/>
      <c r="Z514" s="679"/>
      <c r="AA514" s="679"/>
      <c r="AB514" s="680">
        <f t="shared" si="326"/>
        <v>0</v>
      </c>
      <c r="AC514" s="679"/>
      <c r="AD514" s="679"/>
      <c r="AE514" s="679"/>
      <c r="AF514" s="680">
        <f t="shared" si="327"/>
        <v>0</v>
      </c>
      <c r="AG514" s="679"/>
      <c r="AH514" s="679"/>
      <c r="AI514" s="679"/>
      <c r="AJ514" s="680">
        <f t="shared" si="328"/>
        <v>0</v>
      </c>
      <c r="AK514" s="679"/>
      <c r="AL514" s="679"/>
      <c r="AM514" s="679"/>
      <c r="AN514" s="680">
        <f t="shared" si="329"/>
        <v>0</v>
      </c>
      <c r="AO514" s="680">
        <f t="shared" si="330"/>
        <v>0</v>
      </c>
      <c r="AP514" s="679"/>
      <c r="AQ514" s="679"/>
      <c r="AR514" s="679"/>
      <c r="AS514" s="680">
        <f t="shared" si="331"/>
        <v>0</v>
      </c>
      <c r="AT514" s="679"/>
      <c r="AU514" s="679"/>
      <c r="AV514" s="679"/>
      <c r="AW514" s="680">
        <f t="shared" si="332"/>
        <v>0</v>
      </c>
      <c r="AX514" s="679"/>
      <c r="AY514" s="679"/>
      <c r="AZ514" s="679"/>
      <c r="BA514" s="680">
        <f t="shared" si="333"/>
        <v>0</v>
      </c>
      <c r="BB514" s="679"/>
      <c r="BC514" s="679"/>
      <c r="BD514" s="679"/>
      <c r="BE514" s="680">
        <f t="shared" si="334"/>
        <v>0</v>
      </c>
      <c r="BF514" s="680">
        <f t="shared" si="335"/>
        <v>0</v>
      </c>
      <c r="BG514" s="680">
        <f t="shared" si="336"/>
        <v>0</v>
      </c>
      <c r="BH514" s="680">
        <f t="shared" si="337"/>
        <v>0</v>
      </c>
      <c r="BI514" s="680">
        <f t="shared" si="338"/>
        <v>0</v>
      </c>
      <c r="BJ514" s="681"/>
    </row>
    <row r="515" spans="2:62">
      <c r="B515" s="675"/>
      <c r="C515" s="744" t="s">
        <v>1011</v>
      </c>
      <c r="D515" s="746" t="s">
        <v>1012</v>
      </c>
      <c r="E515" s="740">
        <f t="shared" si="322"/>
        <v>0</v>
      </c>
      <c r="F515" s="741"/>
      <c r="G515" s="680">
        <f t="shared" si="323"/>
        <v>0</v>
      </c>
      <c r="H515" s="679"/>
      <c r="I515" s="679"/>
      <c r="J515" s="679"/>
      <c r="K515" s="679"/>
      <c r="L515" s="679"/>
      <c r="M515" s="679"/>
      <c r="N515" s="679"/>
      <c r="O515" s="679"/>
      <c r="P515" s="679"/>
      <c r="Q515" s="679"/>
      <c r="R515" s="679"/>
      <c r="S515" s="679"/>
      <c r="T515" s="673">
        <f t="shared" si="324"/>
        <v>0</v>
      </c>
      <c r="U515" s="679"/>
      <c r="V515" s="679"/>
      <c r="W515" s="679"/>
      <c r="X515" s="680">
        <f t="shared" si="325"/>
        <v>0</v>
      </c>
      <c r="Y515" s="679"/>
      <c r="Z515" s="679"/>
      <c r="AA515" s="679"/>
      <c r="AB515" s="680">
        <f t="shared" si="326"/>
        <v>0</v>
      </c>
      <c r="AC515" s="679"/>
      <c r="AD515" s="679"/>
      <c r="AE515" s="679"/>
      <c r="AF515" s="680">
        <f t="shared" si="327"/>
        <v>0</v>
      </c>
      <c r="AG515" s="679"/>
      <c r="AH515" s="679"/>
      <c r="AI515" s="679"/>
      <c r="AJ515" s="680">
        <f t="shared" si="328"/>
        <v>0</v>
      </c>
      <c r="AK515" s="679"/>
      <c r="AL515" s="679"/>
      <c r="AM515" s="679"/>
      <c r="AN515" s="680">
        <f t="shared" si="329"/>
        <v>0</v>
      </c>
      <c r="AO515" s="680">
        <f t="shared" si="330"/>
        <v>0</v>
      </c>
      <c r="AP515" s="679"/>
      <c r="AQ515" s="679"/>
      <c r="AR515" s="679"/>
      <c r="AS515" s="680">
        <f t="shared" si="331"/>
        <v>0</v>
      </c>
      <c r="AT515" s="679"/>
      <c r="AU515" s="679"/>
      <c r="AV515" s="679"/>
      <c r="AW515" s="680">
        <f t="shared" si="332"/>
        <v>0</v>
      </c>
      <c r="AX515" s="679"/>
      <c r="AY515" s="679"/>
      <c r="AZ515" s="679"/>
      <c r="BA515" s="680">
        <f t="shared" si="333"/>
        <v>0</v>
      </c>
      <c r="BB515" s="679"/>
      <c r="BC515" s="679"/>
      <c r="BD515" s="679"/>
      <c r="BE515" s="680">
        <f t="shared" si="334"/>
        <v>0</v>
      </c>
      <c r="BF515" s="680">
        <f t="shared" si="335"/>
        <v>0</v>
      </c>
      <c r="BG515" s="680">
        <f t="shared" si="336"/>
        <v>0</v>
      </c>
      <c r="BH515" s="680">
        <f t="shared" si="337"/>
        <v>0</v>
      </c>
      <c r="BI515" s="680">
        <f t="shared" si="338"/>
        <v>0</v>
      </c>
      <c r="BJ515" s="681"/>
    </row>
    <row r="516" spans="2:62">
      <c r="B516" s="685" t="s">
        <v>1013</v>
      </c>
      <c r="C516" s="744"/>
      <c r="D516" s="746"/>
      <c r="E516" s="740"/>
      <c r="F516" s="741"/>
      <c r="G516" s="680">
        <f t="shared" si="323"/>
        <v>0</v>
      </c>
      <c r="H516" s="679"/>
      <c r="I516" s="679"/>
      <c r="J516" s="679"/>
      <c r="K516" s="679"/>
      <c r="L516" s="679"/>
      <c r="M516" s="679"/>
      <c r="N516" s="679"/>
      <c r="O516" s="679"/>
      <c r="P516" s="679"/>
      <c r="Q516" s="679"/>
      <c r="R516" s="679"/>
      <c r="S516" s="679"/>
      <c r="T516" s="673">
        <f t="shared" si="324"/>
        <v>0</v>
      </c>
      <c r="U516" s="679"/>
      <c r="V516" s="679"/>
      <c r="W516" s="679"/>
      <c r="X516" s="680">
        <f t="shared" si="325"/>
        <v>0</v>
      </c>
      <c r="Y516" s="679"/>
      <c r="Z516" s="679"/>
      <c r="AA516" s="679"/>
      <c r="AB516" s="680">
        <f t="shared" si="326"/>
        <v>0</v>
      </c>
      <c r="AC516" s="679"/>
      <c r="AD516" s="679"/>
      <c r="AE516" s="679"/>
      <c r="AF516" s="680">
        <f t="shared" si="327"/>
        <v>0</v>
      </c>
      <c r="AG516" s="679"/>
      <c r="AH516" s="679"/>
      <c r="AI516" s="679"/>
      <c r="AJ516" s="680">
        <f t="shared" si="328"/>
        <v>0</v>
      </c>
      <c r="AK516" s="679"/>
      <c r="AL516" s="679"/>
      <c r="AM516" s="679"/>
      <c r="AN516" s="680">
        <f t="shared" si="329"/>
        <v>0</v>
      </c>
      <c r="AO516" s="680">
        <f t="shared" si="330"/>
        <v>0</v>
      </c>
      <c r="AP516" s="679"/>
      <c r="AQ516" s="679"/>
      <c r="AR516" s="679"/>
      <c r="AS516" s="680">
        <f t="shared" si="331"/>
        <v>0</v>
      </c>
      <c r="AT516" s="679"/>
      <c r="AU516" s="679"/>
      <c r="AV516" s="679"/>
      <c r="AW516" s="680">
        <f t="shared" si="332"/>
        <v>0</v>
      </c>
      <c r="AX516" s="679"/>
      <c r="AY516" s="679"/>
      <c r="AZ516" s="679"/>
      <c r="BA516" s="680">
        <f t="shared" si="333"/>
        <v>0</v>
      </c>
      <c r="BB516" s="679"/>
      <c r="BC516" s="679"/>
      <c r="BD516" s="679"/>
      <c r="BE516" s="680">
        <f t="shared" si="334"/>
        <v>0</v>
      </c>
      <c r="BF516" s="680">
        <f t="shared" si="335"/>
        <v>0</v>
      </c>
      <c r="BG516" s="680">
        <f t="shared" si="336"/>
        <v>0</v>
      </c>
      <c r="BH516" s="680">
        <f t="shared" si="337"/>
        <v>0</v>
      </c>
      <c r="BI516" s="680">
        <f t="shared" si="338"/>
        <v>0</v>
      </c>
      <c r="BJ516" s="681"/>
    </row>
    <row r="517" spans="2:62">
      <c r="B517" s="675"/>
      <c r="C517" s="744" t="s">
        <v>1014</v>
      </c>
      <c r="D517" s="746" t="s">
        <v>1015</v>
      </c>
      <c r="E517" s="740">
        <f t="shared" ref="E517:E520" si="339">T517</f>
        <v>0</v>
      </c>
      <c r="F517" s="741"/>
      <c r="G517" s="680">
        <f t="shared" si="323"/>
        <v>0</v>
      </c>
      <c r="H517" s="679"/>
      <c r="I517" s="679"/>
      <c r="J517" s="679"/>
      <c r="K517" s="679"/>
      <c r="L517" s="679"/>
      <c r="M517" s="679"/>
      <c r="N517" s="679"/>
      <c r="O517" s="679"/>
      <c r="P517" s="679"/>
      <c r="Q517" s="679"/>
      <c r="R517" s="679"/>
      <c r="S517" s="679"/>
      <c r="T517" s="673">
        <f t="shared" si="324"/>
        <v>0</v>
      </c>
      <c r="U517" s="679"/>
      <c r="V517" s="679"/>
      <c r="W517" s="679"/>
      <c r="X517" s="680">
        <f t="shared" si="325"/>
        <v>0</v>
      </c>
      <c r="Y517" s="679"/>
      <c r="Z517" s="679"/>
      <c r="AA517" s="679"/>
      <c r="AB517" s="680">
        <f t="shared" si="326"/>
        <v>0</v>
      </c>
      <c r="AC517" s="679"/>
      <c r="AD517" s="679"/>
      <c r="AE517" s="679"/>
      <c r="AF517" s="680">
        <f t="shared" si="327"/>
        <v>0</v>
      </c>
      <c r="AG517" s="679"/>
      <c r="AH517" s="679"/>
      <c r="AI517" s="679"/>
      <c r="AJ517" s="680">
        <f t="shared" si="328"/>
        <v>0</v>
      </c>
      <c r="AK517" s="679"/>
      <c r="AL517" s="679"/>
      <c r="AM517" s="679"/>
      <c r="AN517" s="680">
        <f t="shared" si="329"/>
        <v>0</v>
      </c>
      <c r="AO517" s="680">
        <f t="shared" si="330"/>
        <v>0</v>
      </c>
      <c r="AP517" s="679"/>
      <c r="AQ517" s="679"/>
      <c r="AR517" s="679"/>
      <c r="AS517" s="680">
        <f t="shared" si="331"/>
        <v>0</v>
      </c>
      <c r="AT517" s="679"/>
      <c r="AU517" s="679"/>
      <c r="AV517" s="679"/>
      <c r="AW517" s="680">
        <f t="shared" si="332"/>
        <v>0</v>
      </c>
      <c r="AX517" s="679"/>
      <c r="AY517" s="679"/>
      <c r="AZ517" s="679"/>
      <c r="BA517" s="680">
        <f t="shared" si="333"/>
        <v>0</v>
      </c>
      <c r="BB517" s="679"/>
      <c r="BC517" s="679"/>
      <c r="BD517" s="679"/>
      <c r="BE517" s="680">
        <f t="shared" si="334"/>
        <v>0</v>
      </c>
      <c r="BF517" s="680">
        <f t="shared" si="335"/>
        <v>0</v>
      </c>
      <c r="BG517" s="680">
        <f t="shared" si="336"/>
        <v>0</v>
      </c>
      <c r="BH517" s="680">
        <f t="shared" si="337"/>
        <v>0</v>
      </c>
      <c r="BI517" s="680">
        <f t="shared" si="338"/>
        <v>0</v>
      </c>
      <c r="BJ517" s="681"/>
    </row>
    <row r="518" spans="2:62">
      <c r="B518" s="675"/>
      <c r="C518" s="744" t="s">
        <v>1016</v>
      </c>
      <c r="D518" s="746" t="s">
        <v>1017</v>
      </c>
      <c r="E518" s="740">
        <f t="shared" si="339"/>
        <v>0</v>
      </c>
      <c r="F518" s="741"/>
      <c r="G518" s="680">
        <f t="shared" si="323"/>
        <v>0</v>
      </c>
      <c r="H518" s="679"/>
      <c r="I518" s="679"/>
      <c r="J518" s="679"/>
      <c r="K518" s="679"/>
      <c r="L518" s="679"/>
      <c r="M518" s="679"/>
      <c r="N518" s="679"/>
      <c r="O518" s="679"/>
      <c r="P518" s="679"/>
      <c r="Q518" s="679"/>
      <c r="R518" s="679"/>
      <c r="S518" s="679"/>
      <c r="T518" s="673">
        <f t="shared" si="324"/>
        <v>0</v>
      </c>
      <c r="U518" s="679"/>
      <c r="V518" s="679"/>
      <c r="W518" s="679"/>
      <c r="X518" s="680">
        <f t="shared" si="325"/>
        <v>0</v>
      </c>
      <c r="Y518" s="679"/>
      <c r="Z518" s="679"/>
      <c r="AA518" s="679"/>
      <c r="AB518" s="680">
        <f t="shared" si="326"/>
        <v>0</v>
      </c>
      <c r="AC518" s="679"/>
      <c r="AD518" s="679"/>
      <c r="AE518" s="679"/>
      <c r="AF518" s="680">
        <f t="shared" si="327"/>
        <v>0</v>
      </c>
      <c r="AG518" s="679"/>
      <c r="AH518" s="679"/>
      <c r="AI518" s="679"/>
      <c r="AJ518" s="680">
        <f t="shared" si="328"/>
        <v>0</v>
      </c>
      <c r="AK518" s="679"/>
      <c r="AL518" s="679"/>
      <c r="AM518" s="679"/>
      <c r="AN518" s="680">
        <f t="shared" si="329"/>
        <v>0</v>
      </c>
      <c r="AO518" s="680">
        <f t="shared" si="330"/>
        <v>0</v>
      </c>
      <c r="AP518" s="679"/>
      <c r="AQ518" s="679"/>
      <c r="AR518" s="679"/>
      <c r="AS518" s="680">
        <f t="shared" si="331"/>
        <v>0</v>
      </c>
      <c r="AT518" s="679"/>
      <c r="AU518" s="679"/>
      <c r="AV518" s="679"/>
      <c r="AW518" s="680">
        <f t="shared" si="332"/>
        <v>0</v>
      </c>
      <c r="AX518" s="679"/>
      <c r="AY518" s="679"/>
      <c r="AZ518" s="679"/>
      <c r="BA518" s="680">
        <f t="shared" si="333"/>
        <v>0</v>
      </c>
      <c r="BB518" s="679"/>
      <c r="BC518" s="679"/>
      <c r="BD518" s="679"/>
      <c r="BE518" s="680">
        <f t="shared" si="334"/>
        <v>0</v>
      </c>
      <c r="BF518" s="680">
        <f t="shared" si="335"/>
        <v>0</v>
      </c>
      <c r="BG518" s="680">
        <f t="shared" si="336"/>
        <v>0</v>
      </c>
      <c r="BH518" s="680">
        <f t="shared" si="337"/>
        <v>0</v>
      </c>
      <c r="BI518" s="680">
        <f t="shared" si="338"/>
        <v>0</v>
      </c>
      <c r="BJ518" s="681"/>
    </row>
    <row r="519" spans="2:62">
      <c r="B519" s="675"/>
      <c r="C519" s="744" t="s">
        <v>503</v>
      </c>
      <c r="D519" s="746" t="s">
        <v>1018</v>
      </c>
      <c r="E519" s="740">
        <f t="shared" si="339"/>
        <v>0</v>
      </c>
      <c r="F519" s="741"/>
      <c r="G519" s="680">
        <f t="shared" si="323"/>
        <v>0</v>
      </c>
      <c r="H519" s="679"/>
      <c r="I519" s="679"/>
      <c r="J519" s="679"/>
      <c r="K519" s="679"/>
      <c r="L519" s="679"/>
      <c r="M519" s="679"/>
      <c r="N519" s="679"/>
      <c r="O519" s="679"/>
      <c r="P519" s="679"/>
      <c r="Q519" s="679"/>
      <c r="R519" s="679"/>
      <c r="S519" s="679"/>
      <c r="T519" s="673">
        <f t="shared" si="324"/>
        <v>0</v>
      </c>
      <c r="U519" s="679"/>
      <c r="V519" s="679"/>
      <c r="W519" s="679"/>
      <c r="X519" s="680">
        <f t="shared" si="325"/>
        <v>0</v>
      </c>
      <c r="Y519" s="679"/>
      <c r="Z519" s="679"/>
      <c r="AA519" s="679"/>
      <c r="AB519" s="680">
        <f t="shared" si="326"/>
        <v>0</v>
      </c>
      <c r="AC519" s="679"/>
      <c r="AD519" s="679"/>
      <c r="AE519" s="679"/>
      <c r="AF519" s="680">
        <f t="shared" si="327"/>
        <v>0</v>
      </c>
      <c r="AG519" s="679"/>
      <c r="AH519" s="679"/>
      <c r="AI519" s="679"/>
      <c r="AJ519" s="680">
        <f t="shared" si="328"/>
        <v>0</v>
      </c>
      <c r="AK519" s="679"/>
      <c r="AL519" s="679"/>
      <c r="AM519" s="679"/>
      <c r="AN519" s="680">
        <f t="shared" si="329"/>
        <v>0</v>
      </c>
      <c r="AO519" s="680">
        <f t="shared" si="330"/>
        <v>0</v>
      </c>
      <c r="AP519" s="679"/>
      <c r="AQ519" s="679"/>
      <c r="AR519" s="679"/>
      <c r="AS519" s="680">
        <f t="shared" si="331"/>
        <v>0</v>
      </c>
      <c r="AT519" s="679"/>
      <c r="AU519" s="679"/>
      <c r="AV519" s="679"/>
      <c r="AW519" s="680">
        <f t="shared" si="332"/>
        <v>0</v>
      </c>
      <c r="AX519" s="679"/>
      <c r="AY519" s="679"/>
      <c r="AZ519" s="679"/>
      <c r="BA519" s="680">
        <f t="shared" si="333"/>
        <v>0</v>
      </c>
      <c r="BB519" s="679"/>
      <c r="BC519" s="679"/>
      <c r="BD519" s="679"/>
      <c r="BE519" s="680">
        <f t="shared" si="334"/>
        <v>0</v>
      </c>
      <c r="BF519" s="680">
        <f t="shared" si="335"/>
        <v>0</v>
      </c>
      <c r="BG519" s="680">
        <f t="shared" si="336"/>
        <v>0</v>
      </c>
      <c r="BH519" s="680">
        <f t="shared" si="337"/>
        <v>0</v>
      </c>
      <c r="BI519" s="680">
        <f t="shared" si="338"/>
        <v>0</v>
      </c>
      <c r="BJ519" s="681"/>
    </row>
    <row r="520" spans="2:62" ht="19.5" thickBot="1">
      <c r="B520" s="710"/>
      <c r="C520" s="724" t="s">
        <v>1019</v>
      </c>
      <c r="D520" s="747" t="s">
        <v>1020</v>
      </c>
      <c r="E520" s="742">
        <f t="shared" si="339"/>
        <v>0</v>
      </c>
      <c r="F520" s="743"/>
      <c r="G520" s="680">
        <f t="shared" si="323"/>
        <v>0</v>
      </c>
      <c r="H520" s="679"/>
      <c r="I520" s="679"/>
      <c r="J520" s="679"/>
      <c r="K520" s="679"/>
      <c r="L520" s="679"/>
      <c r="M520" s="679"/>
      <c r="N520" s="679"/>
      <c r="O520" s="679"/>
      <c r="P520" s="679"/>
      <c r="Q520" s="679"/>
      <c r="R520" s="679"/>
      <c r="S520" s="679"/>
      <c r="T520" s="673">
        <f t="shared" si="324"/>
        <v>0</v>
      </c>
      <c r="U520" s="679"/>
      <c r="V520" s="679"/>
      <c r="W520" s="679"/>
      <c r="X520" s="680">
        <f t="shared" si="325"/>
        <v>0</v>
      </c>
      <c r="Y520" s="679"/>
      <c r="Z520" s="679"/>
      <c r="AA520" s="679"/>
      <c r="AB520" s="680">
        <f t="shared" si="326"/>
        <v>0</v>
      </c>
      <c r="AC520" s="679"/>
      <c r="AD520" s="679"/>
      <c r="AE520" s="679"/>
      <c r="AF520" s="680">
        <f t="shared" si="327"/>
        <v>0</v>
      </c>
      <c r="AG520" s="679"/>
      <c r="AH520" s="679"/>
      <c r="AI520" s="679"/>
      <c r="AJ520" s="680">
        <f t="shared" si="328"/>
        <v>0</v>
      </c>
      <c r="AK520" s="679"/>
      <c r="AL520" s="679"/>
      <c r="AM520" s="679"/>
      <c r="AN520" s="680">
        <f t="shared" si="329"/>
        <v>0</v>
      </c>
      <c r="AO520" s="680">
        <f t="shared" si="330"/>
        <v>0</v>
      </c>
      <c r="AP520" s="679"/>
      <c r="AQ520" s="679"/>
      <c r="AR520" s="679"/>
      <c r="AS520" s="680">
        <f t="shared" si="331"/>
        <v>0</v>
      </c>
      <c r="AT520" s="679"/>
      <c r="AU520" s="679"/>
      <c r="AV520" s="679"/>
      <c r="AW520" s="680">
        <f t="shared" si="332"/>
        <v>0</v>
      </c>
      <c r="AX520" s="679"/>
      <c r="AY520" s="679"/>
      <c r="AZ520" s="679"/>
      <c r="BA520" s="680">
        <f t="shared" si="333"/>
        <v>0</v>
      </c>
      <c r="BB520" s="679"/>
      <c r="BC520" s="679"/>
      <c r="BD520" s="679"/>
      <c r="BE520" s="680">
        <f t="shared" si="334"/>
        <v>0</v>
      </c>
      <c r="BF520" s="680">
        <f t="shared" si="335"/>
        <v>0</v>
      </c>
      <c r="BG520" s="680">
        <f t="shared" si="336"/>
        <v>0</v>
      </c>
      <c r="BH520" s="680">
        <f t="shared" si="337"/>
        <v>0</v>
      </c>
      <c r="BI520" s="680">
        <f t="shared" si="338"/>
        <v>0</v>
      </c>
      <c r="BJ520" s="691"/>
    </row>
    <row r="521" spans="2:62" ht="19.5" thickBot="1">
      <c r="B521" s="692" t="s">
        <v>1045</v>
      </c>
      <c r="C521" s="693"/>
      <c r="D521" s="694"/>
      <c r="E521" s="695">
        <f>SUM(E449:E520)</f>
        <v>3486200</v>
      </c>
      <c r="F521" s="695">
        <f t="shared" ref="F521:BJ521" si="340">SUM(F449:F520)</f>
        <v>0</v>
      </c>
      <c r="G521" s="695">
        <f t="shared" si="340"/>
        <v>3486200</v>
      </c>
      <c r="H521" s="695">
        <v>0</v>
      </c>
      <c r="I521" s="695">
        <v>325000</v>
      </c>
      <c r="J521" s="695">
        <v>870200</v>
      </c>
      <c r="K521" s="695">
        <v>450000</v>
      </c>
      <c r="L521" s="695">
        <f t="shared" si="340"/>
        <v>1190000</v>
      </c>
      <c r="M521" s="695">
        <f t="shared" si="340"/>
        <v>0</v>
      </c>
      <c r="N521" s="695">
        <f t="shared" si="340"/>
        <v>301000</v>
      </c>
      <c r="O521" s="695">
        <f t="shared" si="340"/>
        <v>0</v>
      </c>
      <c r="P521" s="695">
        <f t="shared" si="340"/>
        <v>350000</v>
      </c>
      <c r="Q521" s="695">
        <f t="shared" si="340"/>
        <v>0</v>
      </c>
      <c r="R521" s="695">
        <f t="shared" si="340"/>
        <v>0</v>
      </c>
      <c r="S521" s="695">
        <f t="shared" si="340"/>
        <v>0</v>
      </c>
      <c r="T521" s="695">
        <f t="shared" si="340"/>
        <v>3486200</v>
      </c>
      <c r="U521" s="695">
        <f t="shared" si="340"/>
        <v>0</v>
      </c>
      <c r="V521" s="695">
        <f t="shared" si="340"/>
        <v>0</v>
      </c>
      <c r="W521" s="695">
        <f t="shared" si="340"/>
        <v>0</v>
      </c>
      <c r="X521" s="695">
        <f t="shared" si="340"/>
        <v>3486200</v>
      </c>
      <c r="Y521" s="695">
        <f t="shared" si="340"/>
        <v>0</v>
      </c>
      <c r="Z521" s="695">
        <f t="shared" si="340"/>
        <v>0</v>
      </c>
      <c r="AA521" s="695">
        <v>194492.96</v>
      </c>
      <c r="AB521" s="695">
        <f t="shared" si="340"/>
        <v>194492.96</v>
      </c>
      <c r="AC521" s="695">
        <v>154851.91999999998</v>
      </c>
      <c r="AD521" s="695">
        <f t="shared" si="340"/>
        <v>392378.48</v>
      </c>
      <c r="AE521" s="695">
        <f t="shared" si="340"/>
        <v>1782693.48</v>
      </c>
      <c r="AF521" s="695">
        <f t="shared" si="340"/>
        <v>2329923.88</v>
      </c>
      <c r="AG521" s="695">
        <f t="shared" si="340"/>
        <v>20733.7</v>
      </c>
      <c r="AH521" s="695">
        <f t="shared" si="340"/>
        <v>302000</v>
      </c>
      <c r="AI521" s="695">
        <f t="shared" si="340"/>
        <v>6000</v>
      </c>
      <c r="AJ521" s="695">
        <f t="shared" si="340"/>
        <v>328733.7</v>
      </c>
      <c r="AK521" s="695">
        <f t="shared" si="340"/>
        <v>0</v>
      </c>
      <c r="AL521" s="695">
        <f t="shared" si="340"/>
        <v>0</v>
      </c>
      <c r="AM521" s="695">
        <f t="shared" si="340"/>
        <v>0</v>
      </c>
      <c r="AN521" s="695">
        <f t="shared" si="340"/>
        <v>0</v>
      </c>
      <c r="AO521" s="695">
        <f t="shared" si="340"/>
        <v>2853150.5400000005</v>
      </c>
      <c r="AP521" s="695">
        <f t="shared" si="340"/>
        <v>0</v>
      </c>
      <c r="AQ521" s="695">
        <f t="shared" si="340"/>
        <v>0</v>
      </c>
      <c r="AR521" s="695">
        <f t="shared" si="340"/>
        <v>186826.86</v>
      </c>
      <c r="AS521" s="695">
        <f t="shared" si="340"/>
        <v>186826.86</v>
      </c>
      <c r="AT521" s="695">
        <f t="shared" si="340"/>
        <v>92410.02</v>
      </c>
      <c r="AU521" s="695">
        <f t="shared" si="340"/>
        <v>346076.8</v>
      </c>
      <c r="AV521" s="695">
        <f t="shared" si="340"/>
        <v>1885213.16</v>
      </c>
      <c r="AW521" s="695">
        <f t="shared" si="340"/>
        <v>2323699.98</v>
      </c>
      <c r="AX521" s="695">
        <f t="shared" si="340"/>
        <v>8789.7000000000007</v>
      </c>
      <c r="AY521" s="695">
        <f t="shared" si="340"/>
        <v>309524</v>
      </c>
      <c r="AZ521" s="695">
        <f t="shared" si="340"/>
        <v>6000</v>
      </c>
      <c r="BA521" s="695">
        <f t="shared" si="340"/>
        <v>324313.7</v>
      </c>
      <c r="BB521" s="695">
        <f t="shared" si="340"/>
        <v>0</v>
      </c>
      <c r="BC521" s="695">
        <f t="shared" si="340"/>
        <v>0</v>
      </c>
      <c r="BD521" s="695">
        <f t="shared" si="340"/>
        <v>0</v>
      </c>
      <c r="BE521" s="695">
        <f t="shared" si="340"/>
        <v>0</v>
      </c>
      <c r="BF521" s="695">
        <f t="shared" si="340"/>
        <v>2834840.54</v>
      </c>
      <c r="BG521" s="695">
        <f t="shared" si="340"/>
        <v>0</v>
      </c>
      <c r="BH521" s="695">
        <f t="shared" si="340"/>
        <v>633049.4599999995</v>
      </c>
      <c r="BI521" s="695">
        <f t="shared" si="340"/>
        <v>18310.000000000466</v>
      </c>
      <c r="BJ521" s="695">
        <f t="shared" si="340"/>
        <v>0</v>
      </c>
    </row>
    <row r="522" spans="2:62" ht="19.5" thickBot="1">
      <c r="B522" s="713" t="s">
        <v>1046</v>
      </c>
      <c r="C522" s="714"/>
      <c r="D522" s="715"/>
      <c r="E522" s="695">
        <f>E521+E444+E367+E290+E213</f>
        <v>19878169.699999999</v>
      </c>
      <c r="F522" s="695">
        <f t="shared" ref="F522:BJ522" si="341">F521+F444+F367+F290+F213</f>
        <v>0</v>
      </c>
      <c r="G522" s="695">
        <f t="shared" si="341"/>
        <v>19878169.699999999</v>
      </c>
      <c r="H522" s="695">
        <v>0</v>
      </c>
      <c r="I522" s="695">
        <v>2551000</v>
      </c>
      <c r="J522" s="695">
        <v>5710200</v>
      </c>
      <c r="K522" s="695">
        <v>3177200</v>
      </c>
      <c r="L522" s="695">
        <f t="shared" si="341"/>
        <v>4940000</v>
      </c>
      <c r="M522" s="695">
        <f t="shared" si="341"/>
        <v>2162960</v>
      </c>
      <c r="N522" s="695">
        <f t="shared" si="341"/>
        <v>301000</v>
      </c>
      <c r="O522" s="695">
        <f t="shared" si="341"/>
        <v>285809.7</v>
      </c>
      <c r="P522" s="695">
        <f t="shared" si="341"/>
        <v>750000</v>
      </c>
      <c r="Q522" s="695">
        <f t="shared" si="341"/>
        <v>0</v>
      </c>
      <c r="R522" s="695">
        <f t="shared" si="341"/>
        <v>0</v>
      </c>
      <c r="S522" s="695">
        <f t="shared" si="341"/>
        <v>0</v>
      </c>
      <c r="T522" s="695">
        <f t="shared" si="341"/>
        <v>19878169.699999999</v>
      </c>
      <c r="U522" s="695">
        <f t="shared" si="341"/>
        <v>0</v>
      </c>
      <c r="V522" s="695">
        <f t="shared" si="341"/>
        <v>0</v>
      </c>
      <c r="W522" s="695">
        <f t="shared" si="341"/>
        <v>0</v>
      </c>
      <c r="X522" s="695">
        <f t="shared" si="341"/>
        <v>19878169.699999999</v>
      </c>
      <c r="Y522" s="695">
        <f t="shared" si="341"/>
        <v>0</v>
      </c>
      <c r="Z522" s="695">
        <f t="shared" si="341"/>
        <v>0</v>
      </c>
      <c r="AA522" s="695">
        <v>1539403.71</v>
      </c>
      <c r="AB522" s="695">
        <f t="shared" si="341"/>
        <v>1539403.71</v>
      </c>
      <c r="AC522" s="695">
        <v>492167.92</v>
      </c>
      <c r="AD522" s="695">
        <f t="shared" si="341"/>
        <v>3032709.46</v>
      </c>
      <c r="AE522" s="695">
        <f t="shared" si="341"/>
        <v>11222004.32</v>
      </c>
      <c r="AF522" s="695">
        <f t="shared" si="341"/>
        <v>14746881.699999999</v>
      </c>
      <c r="AG522" s="695">
        <f t="shared" si="341"/>
        <v>205110.34</v>
      </c>
      <c r="AH522" s="695">
        <f t="shared" si="341"/>
        <v>470146</v>
      </c>
      <c r="AI522" s="695">
        <f t="shared" si="341"/>
        <v>737227.64999999991</v>
      </c>
      <c r="AJ522" s="695">
        <f t="shared" si="341"/>
        <v>1412483.9899999998</v>
      </c>
      <c r="AK522" s="695">
        <f t="shared" si="341"/>
        <v>0</v>
      </c>
      <c r="AL522" s="695">
        <f t="shared" si="341"/>
        <v>0</v>
      </c>
      <c r="AM522" s="695">
        <f t="shared" si="341"/>
        <v>0</v>
      </c>
      <c r="AN522" s="695">
        <f t="shared" si="341"/>
        <v>0</v>
      </c>
      <c r="AO522" s="695">
        <f t="shared" si="341"/>
        <v>17698769.399999999</v>
      </c>
      <c r="AP522" s="695">
        <f t="shared" si="341"/>
        <v>0</v>
      </c>
      <c r="AQ522" s="695">
        <f t="shared" si="341"/>
        <v>0</v>
      </c>
      <c r="AR522" s="695">
        <f t="shared" si="341"/>
        <v>1404111.01</v>
      </c>
      <c r="AS522" s="695">
        <f t="shared" si="341"/>
        <v>1404111.01</v>
      </c>
      <c r="AT522" s="695">
        <f t="shared" si="341"/>
        <v>331775.56</v>
      </c>
      <c r="AU522" s="695">
        <f t="shared" si="341"/>
        <v>2221804.63</v>
      </c>
      <c r="AV522" s="695">
        <f t="shared" si="341"/>
        <v>12176640.77</v>
      </c>
      <c r="AW522" s="695">
        <f t="shared" si="341"/>
        <v>14730220.960000001</v>
      </c>
      <c r="AX522" s="695">
        <f t="shared" si="341"/>
        <v>236966.24000000011</v>
      </c>
      <c r="AY522" s="695">
        <f t="shared" si="341"/>
        <v>433787.1</v>
      </c>
      <c r="AZ522" s="695">
        <f t="shared" si="341"/>
        <v>690077.65</v>
      </c>
      <c r="BA522" s="695">
        <f t="shared" si="341"/>
        <v>1360830.99</v>
      </c>
      <c r="BB522" s="695">
        <f t="shared" si="341"/>
        <v>0</v>
      </c>
      <c r="BC522" s="695">
        <f t="shared" si="341"/>
        <v>0</v>
      </c>
      <c r="BD522" s="695">
        <f t="shared" si="341"/>
        <v>0</v>
      </c>
      <c r="BE522" s="695">
        <f t="shared" si="341"/>
        <v>0</v>
      </c>
      <c r="BF522" s="695">
        <f t="shared" si="341"/>
        <v>17495162.960000001</v>
      </c>
      <c r="BG522" s="695">
        <f t="shared" si="341"/>
        <v>0</v>
      </c>
      <c r="BH522" s="695">
        <f t="shared" si="341"/>
        <v>2179400.3000000003</v>
      </c>
      <c r="BI522" s="695">
        <f t="shared" si="341"/>
        <v>203606.44000000018</v>
      </c>
      <c r="BJ522" s="695">
        <f t="shared" si="341"/>
        <v>0</v>
      </c>
    </row>
    <row r="523" spans="2:62" ht="19.5" thickBot="1">
      <c r="B523" s="748"/>
      <c r="C523" s="749"/>
      <c r="D523" s="698"/>
      <c r="E523" s="719"/>
      <c r="F523" s="720"/>
      <c r="G523" s="720"/>
      <c r="H523" s="720"/>
      <c r="I523" s="720"/>
      <c r="J523" s="720"/>
      <c r="K523" s="720"/>
      <c r="L523" s="720"/>
      <c r="M523" s="720"/>
      <c r="N523" s="720"/>
      <c r="O523" s="720"/>
      <c r="P523" s="720"/>
      <c r="Q523" s="720"/>
      <c r="R523" s="720"/>
      <c r="S523" s="720"/>
      <c r="T523" s="720"/>
      <c r="U523" s="720"/>
      <c r="V523" s="720"/>
      <c r="W523" s="720"/>
      <c r="X523" s="720"/>
      <c r="Y523" s="720"/>
      <c r="Z523" s="720"/>
      <c r="AA523" s="720"/>
      <c r="AB523" s="720"/>
      <c r="AC523" s="720"/>
      <c r="AD523" s="720"/>
      <c r="AE523" s="720"/>
      <c r="AF523" s="720"/>
      <c r="AG523" s="720"/>
      <c r="AH523" s="720"/>
      <c r="AI523" s="720"/>
      <c r="AJ523" s="720"/>
      <c r="AK523" s="720"/>
      <c r="AL523" s="720"/>
      <c r="AM523" s="720"/>
      <c r="AN523" s="720"/>
      <c r="AO523" s="720"/>
      <c r="AP523" s="720"/>
      <c r="AQ523" s="720"/>
      <c r="AR523" s="720"/>
      <c r="AS523" s="720"/>
      <c r="AT523" s="720"/>
      <c r="AU523" s="720"/>
      <c r="AV523" s="720"/>
      <c r="AW523" s="720"/>
      <c r="AX523" s="720"/>
      <c r="AY523" s="720"/>
      <c r="AZ523" s="720"/>
      <c r="BA523" s="720"/>
      <c r="BB523" s="720"/>
      <c r="BC523" s="720"/>
      <c r="BD523" s="720"/>
      <c r="BE523" s="720"/>
      <c r="BF523" s="720"/>
      <c r="BG523" s="720"/>
      <c r="BH523" s="720"/>
      <c r="BI523" s="720"/>
      <c r="BJ523" s="701"/>
    </row>
    <row r="524" spans="2:62" ht="19.5" thickBot="1">
      <c r="B524" s="663" t="s">
        <v>1047</v>
      </c>
      <c r="C524" s="664"/>
      <c r="D524" s="665"/>
      <c r="E524" s="666"/>
      <c r="F524" s="667"/>
      <c r="G524" s="667"/>
      <c r="H524" s="667"/>
      <c r="I524" s="667"/>
      <c r="J524" s="667"/>
      <c r="K524" s="667"/>
      <c r="L524" s="667"/>
      <c r="M524" s="667"/>
      <c r="N524" s="667"/>
      <c r="O524" s="667"/>
      <c r="P524" s="667"/>
      <c r="Q524" s="667"/>
      <c r="R524" s="667"/>
      <c r="S524" s="667"/>
      <c r="T524" s="667"/>
      <c r="U524" s="667"/>
      <c r="V524" s="667"/>
      <c r="W524" s="667"/>
      <c r="X524" s="667"/>
      <c r="Y524" s="667"/>
      <c r="Z524" s="667"/>
      <c r="AA524" s="667"/>
      <c r="AB524" s="667"/>
      <c r="AC524" s="667"/>
      <c r="AD524" s="667"/>
      <c r="AE524" s="667"/>
      <c r="AF524" s="667"/>
      <c r="AG524" s="667"/>
      <c r="AH524" s="667"/>
      <c r="AI524" s="667"/>
      <c r="AJ524" s="667"/>
      <c r="AK524" s="667"/>
      <c r="AL524" s="667"/>
      <c r="AM524" s="667"/>
      <c r="AN524" s="667"/>
      <c r="AO524" s="667"/>
      <c r="AP524" s="667"/>
      <c r="AQ524" s="667"/>
      <c r="AR524" s="667"/>
      <c r="AS524" s="667"/>
      <c r="AT524" s="667"/>
      <c r="AU524" s="667"/>
      <c r="AV524" s="667"/>
      <c r="AW524" s="667"/>
      <c r="AX524" s="667"/>
      <c r="AY524" s="667"/>
      <c r="AZ524" s="667"/>
      <c r="BA524" s="667"/>
      <c r="BB524" s="667"/>
      <c r="BC524" s="667"/>
      <c r="BD524" s="667"/>
      <c r="BE524" s="667"/>
      <c r="BF524" s="667"/>
      <c r="BG524" s="667"/>
      <c r="BH524" s="667"/>
      <c r="BI524" s="667"/>
      <c r="BJ524" s="668"/>
    </row>
    <row r="525" spans="2:62">
      <c r="B525" s="669" t="s">
        <v>881</v>
      </c>
      <c r="C525" s="670"/>
      <c r="D525" s="671"/>
      <c r="E525" s="672"/>
      <c r="F525" s="673"/>
      <c r="G525" s="673"/>
      <c r="H525" s="673"/>
      <c r="I525" s="673"/>
      <c r="J525" s="673"/>
      <c r="K525" s="673"/>
      <c r="L525" s="673"/>
      <c r="M525" s="673"/>
      <c r="N525" s="673"/>
      <c r="O525" s="673"/>
      <c r="P525" s="673"/>
      <c r="Q525" s="673"/>
      <c r="R525" s="673"/>
      <c r="S525" s="673"/>
      <c r="T525" s="673"/>
      <c r="U525" s="673"/>
      <c r="V525" s="673"/>
      <c r="W525" s="673"/>
      <c r="X525" s="673"/>
      <c r="Y525" s="673"/>
      <c r="Z525" s="673"/>
      <c r="AA525" s="673"/>
      <c r="AB525" s="673"/>
      <c r="AC525" s="673"/>
      <c r="AD525" s="673"/>
      <c r="AE525" s="673"/>
      <c r="AF525" s="673"/>
      <c r="AG525" s="673"/>
      <c r="AH525" s="673"/>
      <c r="AI525" s="673"/>
      <c r="AJ525" s="673"/>
      <c r="AK525" s="673"/>
      <c r="AL525" s="673"/>
      <c r="AM525" s="673"/>
      <c r="AN525" s="673"/>
      <c r="AO525" s="673"/>
      <c r="AP525" s="673"/>
      <c r="AQ525" s="673"/>
      <c r="AR525" s="673"/>
      <c r="AS525" s="673"/>
      <c r="AT525" s="673"/>
      <c r="AU525" s="673"/>
      <c r="AV525" s="673"/>
      <c r="AW525" s="673"/>
      <c r="AX525" s="673"/>
      <c r="AY525" s="673"/>
      <c r="AZ525" s="673"/>
      <c r="BA525" s="673"/>
      <c r="BB525" s="673"/>
      <c r="BC525" s="673"/>
      <c r="BD525" s="673"/>
      <c r="BE525" s="673"/>
      <c r="BF525" s="673"/>
      <c r="BG525" s="673"/>
      <c r="BH525" s="673"/>
      <c r="BI525" s="673"/>
      <c r="BJ525" s="674"/>
    </row>
    <row r="526" spans="2:62">
      <c r="B526" s="675"/>
      <c r="C526" s="676" t="s">
        <v>882</v>
      </c>
      <c r="D526" s="677" t="s">
        <v>883</v>
      </c>
      <c r="E526" s="678">
        <f t="shared" ref="E526" si="342">T526</f>
        <v>7087542.0899999999</v>
      </c>
      <c r="F526" s="679"/>
      <c r="G526" s="680">
        <f t="shared" ref="G526:G548" si="343">E526+F526</f>
        <v>7087542.0899999999</v>
      </c>
      <c r="H526" s="679">
        <v>2162271</v>
      </c>
      <c r="I526" s="679"/>
      <c r="J526" s="679">
        <v>2084271</v>
      </c>
      <c r="K526" s="679"/>
      <c r="L526" s="679"/>
      <c r="M526" s="679">
        <v>2084271</v>
      </c>
      <c r="N526" s="679"/>
      <c r="O526" s="679"/>
      <c r="P526" s="679">
        <v>756729.09</v>
      </c>
      <c r="Q526" s="679"/>
      <c r="R526" s="679"/>
      <c r="S526" s="679"/>
      <c r="T526" s="673">
        <f t="shared" ref="T526:T548" si="344">SUM(H526:S526)</f>
        <v>7087542.0899999999</v>
      </c>
      <c r="U526" s="679"/>
      <c r="V526" s="679"/>
      <c r="W526" s="679"/>
      <c r="X526" s="680">
        <f t="shared" ref="X526:X548" si="345">(T526+U526)-V526+W526</f>
        <v>7087542.0899999999</v>
      </c>
      <c r="Y526" s="679"/>
      <c r="Z526" s="679"/>
      <c r="AA526" s="679">
        <v>4190580.06</v>
      </c>
      <c r="AB526" s="680">
        <f t="shared" ref="AB526:AB548" si="346">SUM(Y526:AA526)</f>
        <v>4190580.06</v>
      </c>
      <c r="AC526" s="679"/>
      <c r="AD526" s="679"/>
      <c r="AE526" s="679">
        <v>2029619.97</v>
      </c>
      <c r="AF526" s="680">
        <f t="shared" ref="AF526:AF548" si="347">SUM(AC526:AE526)</f>
        <v>2029619.97</v>
      </c>
      <c r="AG526" s="679">
        <v>1863.87</v>
      </c>
      <c r="AH526" s="679"/>
      <c r="AI526" s="679">
        <v>749089.17</v>
      </c>
      <c r="AJ526" s="680">
        <f t="shared" ref="AJ526:AJ548" si="348">SUM(AG526:AI526)</f>
        <v>750953.04</v>
      </c>
      <c r="AK526" s="679"/>
      <c r="AL526" s="679"/>
      <c r="AM526" s="679"/>
      <c r="AN526" s="680">
        <f t="shared" ref="AN526:AN548" si="349">SUM(AK526:AM526)</f>
        <v>0</v>
      </c>
      <c r="AO526" s="680">
        <f t="shared" ref="AO526:AO548" si="350">AB526+AF526+AJ526+AN526</f>
        <v>6971153.0700000003</v>
      </c>
      <c r="AP526" s="679"/>
      <c r="AQ526" s="679"/>
      <c r="AR526" s="679">
        <v>3879129.57</v>
      </c>
      <c r="AS526" s="680">
        <f t="shared" ref="AS526:AS548" si="351">SUM(AP526:AR526)</f>
        <v>3879129.57</v>
      </c>
      <c r="AT526" s="679">
        <v>95317.32</v>
      </c>
      <c r="AU526" s="750">
        <v>95317.32</v>
      </c>
      <c r="AV526" s="679">
        <v>1853901.59</v>
      </c>
      <c r="AW526" s="680">
        <f t="shared" ref="AW526:AW548" si="352">SUM(AT526:AV526)</f>
        <v>2044536.23</v>
      </c>
      <c r="AX526" s="679">
        <v>101972.45</v>
      </c>
      <c r="AY526" s="679">
        <v>100108.58</v>
      </c>
      <c r="AZ526" s="679">
        <v>150964.68</v>
      </c>
      <c r="BA526" s="680">
        <f t="shared" ref="BA526:BA548" si="353">SUM(AX526:AZ526)</f>
        <v>353045.70999999996</v>
      </c>
      <c r="BB526" s="679"/>
      <c r="BC526" s="679"/>
      <c r="BD526" s="679"/>
      <c r="BE526" s="680">
        <f t="shared" ref="BE526:BE548" si="354">SUM(BB526:BD526)</f>
        <v>0</v>
      </c>
      <c r="BF526" s="680">
        <f t="shared" ref="BF526:BF548" si="355">AS526+AW526+BA526+BE526</f>
        <v>6276711.5099999998</v>
      </c>
      <c r="BG526" s="680">
        <f t="shared" ref="BG526:BG548" si="356">G526-X526</f>
        <v>0</v>
      </c>
      <c r="BH526" s="680">
        <f t="shared" ref="BH526:BH548" si="357">X526-AO526</f>
        <v>116389.01999999955</v>
      </c>
      <c r="BI526" s="680">
        <f t="shared" ref="BI526:BI548" si="358">AO526-BF526</f>
        <v>694441.56000000052</v>
      </c>
      <c r="BJ526" s="681"/>
    </row>
    <row r="527" spans="2:62">
      <c r="B527" s="685" t="s">
        <v>884</v>
      </c>
      <c r="C527" s="676"/>
      <c r="D527" s="677"/>
      <c r="E527" s="684"/>
      <c r="F527" s="680"/>
      <c r="G527" s="680"/>
      <c r="H527" s="680"/>
      <c r="I527" s="680"/>
      <c r="J527" s="680"/>
      <c r="K527" s="680"/>
      <c r="L527" s="680"/>
      <c r="M527" s="680"/>
      <c r="N527" s="680"/>
      <c r="O527" s="680"/>
      <c r="P527" s="680"/>
      <c r="Q527" s="680"/>
      <c r="R527" s="680"/>
      <c r="S527" s="680"/>
      <c r="T527" s="673"/>
      <c r="U527" s="680"/>
      <c r="V527" s="680"/>
      <c r="W527" s="680"/>
      <c r="X527" s="680"/>
      <c r="Y527" s="680"/>
      <c r="Z527" s="680"/>
      <c r="AA527" s="680"/>
      <c r="AB527" s="680"/>
      <c r="AC527" s="680"/>
      <c r="AD527" s="680"/>
      <c r="AE527" s="680"/>
      <c r="AF527" s="680"/>
      <c r="AG527" s="680"/>
      <c r="AH527" s="680"/>
      <c r="AI527" s="680"/>
      <c r="AJ527" s="680"/>
      <c r="AK527" s="680"/>
      <c r="AL527" s="680"/>
      <c r="AM527" s="680"/>
      <c r="AN527" s="680"/>
      <c r="AO527" s="680"/>
      <c r="AP527" s="680"/>
      <c r="AQ527" s="680"/>
      <c r="AR527" s="680"/>
      <c r="AS527" s="680"/>
      <c r="AT527" s="680"/>
      <c r="AU527" s="680"/>
      <c r="AV527" s="680"/>
      <c r="AW527" s="680"/>
      <c r="AX527" s="680"/>
      <c r="AY527" s="680"/>
      <c r="AZ527" s="680"/>
      <c r="BA527" s="680"/>
      <c r="BB527" s="680"/>
      <c r="BC527" s="680"/>
      <c r="BD527" s="680"/>
      <c r="BE527" s="680"/>
      <c r="BF527" s="680"/>
      <c r="BG527" s="680"/>
      <c r="BH527" s="680"/>
      <c r="BI527" s="680"/>
      <c r="BJ527" s="681"/>
    </row>
    <row r="528" spans="2:62">
      <c r="B528" s="685"/>
      <c r="C528" s="676" t="s">
        <v>885</v>
      </c>
      <c r="D528" s="677" t="s">
        <v>886</v>
      </c>
      <c r="E528" s="678">
        <f t="shared" ref="E528:E530" si="359">T528</f>
        <v>523818.18</v>
      </c>
      <c r="F528" s="679"/>
      <c r="G528" s="680">
        <f t="shared" si="343"/>
        <v>523818.18</v>
      </c>
      <c r="H528" s="679">
        <v>156000</v>
      </c>
      <c r="I528" s="679"/>
      <c r="J528" s="679">
        <v>156000</v>
      </c>
      <c r="K528" s="679"/>
      <c r="L528" s="679"/>
      <c r="M528" s="679">
        <v>156000</v>
      </c>
      <c r="N528" s="679"/>
      <c r="O528" s="679"/>
      <c r="P528" s="679">
        <v>55818.18</v>
      </c>
      <c r="Q528" s="679"/>
      <c r="R528" s="679"/>
      <c r="S528" s="679"/>
      <c r="T528" s="673">
        <f t="shared" si="344"/>
        <v>523818.18</v>
      </c>
      <c r="U528" s="679"/>
      <c r="V528" s="679"/>
      <c r="W528" s="679"/>
      <c r="X528" s="680">
        <f t="shared" si="345"/>
        <v>523818.18</v>
      </c>
      <c r="Y528" s="679"/>
      <c r="Z528" s="679"/>
      <c r="AA528" s="679">
        <v>306000</v>
      </c>
      <c r="AB528" s="680">
        <f t="shared" si="346"/>
        <v>306000</v>
      </c>
      <c r="AC528" s="679"/>
      <c r="AD528" s="679"/>
      <c r="AE528" s="679">
        <v>150000</v>
      </c>
      <c r="AF528" s="680">
        <f t="shared" si="347"/>
        <v>150000</v>
      </c>
      <c r="AG528" s="679">
        <v>1000</v>
      </c>
      <c r="AH528" s="679"/>
      <c r="AI528" s="679">
        <v>52000</v>
      </c>
      <c r="AJ528" s="680">
        <f t="shared" si="348"/>
        <v>53000</v>
      </c>
      <c r="AK528" s="679"/>
      <c r="AL528" s="679"/>
      <c r="AM528" s="679"/>
      <c r="AN528" s="680">
        <f t="shared" si="349"/>
        <v>0</v>
      </c>
      <c r="AO528" s="680">
        <f t="shared" si="350"/>
        <v>509000</v>
      </c>
      <c r="AP528" s="679"/>
      <c r="AQ528" s="679"/>
      <c r="AR528" s="679">
        <v>300000</v>
      </c>
      <c r="AS528" s="680">
        <f t="shared" si="351"/>
        <v>300000</v>
      </c>
      <c r="AT528" s="679"/>
      <c r="AU528" s="679"/>
      <c r="AV528" s="679">
        <v>150000</v>
      </c>
      <c r="AW528" s="680">
        <f t="shared" si="352"/>
        <v>150000</v>
      </c>
      <c r="AX528" s="679">
        <v>1000</v>
      </c>
      <c r="AY528" s="679"/>
      <c r="AZ528" s="679"/>
      <c r="BA528" s="680">
        <f t="shared" si="353"/>
        <v>1000</v>
      </c>
      <c r="BB528" s="679"/>
      <c r="BC528" s="679"/>
      <c r="BD528" s="679"/>
      <c r="BE528" s="680">
        <f t="shared" si="354"/>
        <v>0</v>
      </c>
      <c r="BF528" s="680">
        <f t="shared" si="355"/>
        <v>451000</v>
      </c>
      <c r="BG528" s="680">
        <f t="shared" si="356"/>
        <v>0</v>
      </c>
      <c r="BH528" s="680">
        <f t="shared" si="357"/>
        <v>14818.179999999993</v>
      </c>
      <c r="BI528" s="680">
        <f t="shared" si="358"/>
        <v>58000</v>
      </c>
      <c r="BJ528" s="681"/>
    </row>
    <row r="529" spans="2:62">
      <c r="B529" s="675"/>
      <c r="C529" s="676" t="s">
        <v>887</v>
      </c>
      <c r="D529" s="677" t="s">
        <v>888</v>
      </c>
      <c r="E529" s="678">
        <f t="shared" si="359"/>
        <v>50000</v>
      </c>
      <c r="F529" s="679"/>
      <c r="G529" s="680">
        <f t="shared" si="343"/>
        <v>50000</v>
      </c>
      <c r="H529" s="679">
        <v>15000</v>
      </c>
      <c r="I529" s="679"/>
      <c r="J529" s="679">
        <v>15000</v>
      </c>
      <c r="K529" s="679"/>
      <c r="L529" s="679"/>
      <c r="M529" s="679">
        <v>15000</v>
      </c>
      <c r="N529" s="679"/>
      <c r="O529" s="679"/>
      <c r="P529" s="679">
        <v>5000</v>
      </c>
      <c r="Q529" s="679"/>
      <c r="R529" s="679"/>
      <c r="S529" s="679"/>
      <c r="T529" s="673">
        <f t="shared" si="344"/>
        <v>50000</v>
      </c>
      <c r="U529" s="679"/>
      <c r="V529" s="679"/>
      <c r="W529" s="679"/>
      <c r="X529" s="680">
        <f t="shared" si="345"/>
        <v>50000</v>
      </c>
      <c r="Y529" s="679"/>
      <c r="Z529" s="679"/>
      <c r="AA529" s="679">
        <v>30000</v>
      </c>
      <c r="AB529" s="680">
        <f t="shared" si="346"/>
        <v>30000</v>
      </c>
      <c r="AC529" s="679"/>
      <c r="AD529" s="679"/>
      <c r="AE529" s="679">
        <v>15000</v>
      </c>
      <c r="AF529" s="680">
        <f t="shared" si="347"/>
        <v>15000</v>
      </c>
      <c r="AG529" s="679"/>
      <c r="AH529" s="679"/>
      <c r="AI529" s="679">
        <v>5000</v>
      </c>
      <c r="AJ529" s="680">
        <f t="shared" si="348"/>
        <v>5000</v>
      </c>
      <c r="AK529" s="679"/>
      <c r="AL529" s="679"/>
      <c r="AM529" s="679"/>
      <c r="AN529" s="680">
        <f t="shared" si="349"/>
        <v>0</v>
      </c>
      <c r="AO529" s="680">
        <f t="shared" si="350"/>
        <v>50000</v>
      </c>
      <c r="AP529" s="679"/>
      <c r="AQ529" s="679"/>
      <c r="AR529" s="679">
        <v>30000</v>
      </c>
      <c r="AS529" s="680">
        <f t="shared" si="351"/>
        <v>30000</v>
      </c>
      <c r="AT529" s="679"/>
      <c r="AU529" s="679"/>
      <c r="AV529" s="679">
        <v>15000</v>
      </c>
      <c r="AW529" s="680">
        <f t="shared" si="352"/>
        <v>15000</v>
      </c>
      <c r="AX529" s="679"/>
      <c r="AY529" s="679"/>
      <c r="AZ529" s="679"/>
      <c r="BA529" s="680">
        <f t="shared" si="353"/>
        <v>0</v>
      </c>
      <c r="BB529" s="679"/>
      <c r="BC529" s="679"/>
      <c r="BD529" s="679"/>
      <c r="BE529" s="680">
        <f t="shared" si="354"/>
        <v>0</v>
      </c>
      <c r="BF529" s="680">
        <f t="shared" si="355"/>
        <v>45000</v>
      </c>
      <c r="BG529" s="680">
        <f t="shared" si="356"/>
        <v>0</v>
      </c>
      <c r="BH529" s="680">
        <f t="shared" si="357"/>
        <v>0</v>
      </c>
      <c r="BI529" s="680">
        <f t="shared" si="358"/>
        <v>5000</v>
      </c>
      <c r="BJ529" s="681"/>
    </row>
    <row r="530" spans="2:62">
      <c r="B530" s="675"/>
      <c r="C530" s="676" t="s">
        <v>140</v>
      </c>
      <c r="D530" s="677" t="s">
        <v>889</v>
      </c>
      <c r="E530" s="678">
        <f t="shared" si="359"/>
        <v>50000</v>
      </c>
      <c r="F530" s="679"/>
      <c r="G530" s="680">
        <f t="shared" si="343"/>
        <v>50000</v>
      </c>
      <c r="H530" s="679">
        <v>15000</v>
      </c>
      <c r="I530" s="679"/>
      <c r="J530" s="679">
        <v>15000</v>
      </c>
      <c r="K530" s="679"/>
      <c r="L530" s="679"/>
      <c r="M530" s="679">
        <v>15000</v>
      </c>
      <c r="N530" s="679"/>
      <c r="O530" s="679"/>
      <c r="P530" s="679">
        <v>5000</v>
      </c>
      <c r="Q530" s="679"/>
      <c r="R530" s="679"/>
      <c r="S530" s="679"/>
      <c r="T530" s="673">
        <f t="shared" si="344"/>
        <v>50000</v>
      </c>
      <c r="U530" s="679"/>
      <c r="V530" s="679"/>
      <c r="W530" s="679"/>
      <c r="X530" s="680">
        <f t="shared" si="345"/>
        <v>50000</v>
      </c>
      <c r="Y530" s="679"/>
      <c r="Z530" s="679"/>
      <c r="AA530" s="679">
        <v>30000</v>
      </c>
      <c r="AB530" s="680">
        <f t="shared" si="346"/>
        <v>30000</v>
      </c>
      <c r="AC530" s="679"/>
      <c r="AD530" s="679"/>
      <c r="AE530" s="679">
        <v>15000</v>
      </c>
      <c r="AF530" s="680">
        <f t="shared" si="347"/>
        <v>15000</v>
      </c>
      <c r="AG530" s="679"/>
      <c r="AH530" s="679"/>
      <c r="AI530" s="679">
        <v>5000</v>
      </c>
      <c r="AJ530" s="680">
        <f t="shared" si="348"/>
        <v>5000</v>
      </c>
      <c r="AK530" s="679"/>
      <c r="AL530" s="679"/>
      <c r="AM530" s="679"/>
      <c r="AN530" s="680">
        <f t="shared" si="349"/>
        <v>0</v>
      </c>
      <c r="AO530" s="680">
        <f t="shared" si="350"/>
        <v>50000</v>
      </c>
      <c r="AP530" s="679"/>
      <c r="AQ530" s="679"/>
      <c r="AR530" s="679">
        <v>30000</v>
      </c>
      <c r="AS530" s="680">
        <f t="shared" si="351"/>
        <v>30000</v>
      </c>
      <c r="AT530" s="679"/>
      <c r="AU530" s="679"/>
      <c r="AV530" s="679">
        <v>15000</v>
      </c>
      <c r="AW530" s="680">
        <f t="shared" si="352"/>
        <v>15000</v>
      </c>
      <c r="AX530" s="679"/>
      <c r="AY530" s="679"/>
      <c r="AZ530" s="679"/>
      <c r="BA530" s="680">
        <f t="shared" si="353"/>
        <v>0</v>
      </c>
      <c r="BB530" s="679"/>
      <c r="BC530" s="679"/>
      <c r="BD530" s="679"/>
      <c r="BE530" s="680">
        <f t="shared" si="354"/>
        <v>0</v>
      </c>
      <c r="BF530" s="680">
        <f t="shared" si="355"/>
        <v>45000</v>
      </c>
      <c r="BG530" s="680">
        <f t="shared" si="356"/>
        <v>0</v>
      </c>
      <c r="BH530" s="680">
        <f t="shared" si="357"/>
        <v>0</v>
      </c>
      <c r="BI530" s="680">
        <f t="shared" si="358"/>
        <v>5000</v>
      </c>
      <c r="BJ530" s="681"/>
    </row>
    <row r="531" spans="2:62">
      <c r="B531" s="685" t="s">
        <v>890</v>
      </c>
      <c r="C531" s="676"/>
      <c r="D531" s="677"/>
      <c r="E531" s="684"/>
      <c r="F531" s="680"/>
      <c r="G531" s="680"/>
      <c r="H531" s="680"/>
      <c r="I531" s="680"/>
      <c r="J531" s="680"/>
      <c r="K531" s="680"/>
      <c r="L531" s="680"/>
      <c r="M531" s="680"/>
      <c r="N531" s="680"/>
      <c r="O531" s="680"/>
      <c r="P531" s="680"/>
      <c r="Q531" s="680"/>
      <c r="R531" s="680"/>
      <c r="S531" s="680"/>
      <c r="T531" s="673"/>
      <c r="U531" s="680"/>
      <c r="V531" s="680"/>
      <c r="W531" s="680"/>
      <c r="X531" s="680"/>
      <c r="Y531" s="680"/>
      <c r="Z531" s="680"/>
      <c r="AA531" s="680"/>
      <c r="AB531" s="680"/>
      <c r="AC531" s="680"/>
      <c r="AD531" s="680"/>
      <c r="AE531" s="680"/>
      <c r="AF531" s="680"/>
      <c r="AG531" s="680"/>
      <c r="AH531" s="680"/>
      <c r="AI531" s="680"/>
      <c r="AJ531" s="680"/>
      <c r="AK531" s="680"/>
      <c r="AL531" s="680"/>
      <c r="AM531" s="680"/>
      <c r="AN531" s="680"/>
      <c r="AO531" s="680"/>
      <c r="AP531" s="680"/>
      <c r="AQ531" s="680"/>
      <c r="AR531" s="680"/>
      <c r="AS531" s="680"/>
      <c r="AT531" s="680"/>
      <c r="AU531" s="680"/>
      <c r="AV531" s="680"/>
      <c r="AW531" s="680"/>
      <c r="AX531" s="680"/>
      <c r="AY531" s="680"/>
      <c r="AZ531" s="680"/>
      <c r="BA531" s="680"/>
      <c r="BB531" s="680"/>
      <c r="BC531" s="680"/>
      <c r="BD531" s="680"/>
      <c r="BE531" s="680"/>
      <c r="BF531" s="680"/>
      <c r="BG531" s="680"/>
      <c r="BH531" s="680"/>
      <c r="BI531" s="680"/>
      <c r="BJ531" s="681"/>
    </row>
    <row r="532" spans="2:62">
      <c r="B532" s="675"/>
      <c r="C532" s="676" t="s">
        <v>891</v>
      </c>
      <c r="D532" s="677" t="s">
        <v>892</v>
      </c>
      <c r="E532" s="678">
        <f t="shared" ref="E532" si="360">T532</f>
        <v>130000</v>
      </c>
      <c r="F532" s="679"/>
      <c r="G532" s="680">
        <f t="shared" si="343"/>
        <v>130000</v>
      </c>
      <c r="H532" s="679"/>
      <c r="I532" s="679"/>
      <c r="J532" s="679">
        <v>130000</v>
      </c>
      <c r="K532" s="679"/>
      <c r="L532" s="679"/>
      <c r="M532" s="679"/>
      <c r="N532" s="679"/>
      <c r="O532" s="679"/>
      <c r="P532" s="679"/>
      <c r="Q532" s="679"/>
      <c r="R532" s="679"/>
      <c r="S532" s="679"/>
      <c r="T532" s="673">
        <f t="shared" si="344"/>
        <v>130000</v>
      </c>
      <c r="U532" s="679"/>
      <c r="V532" s="679"/>
      <c r="W532" s="679"/>
      <c r="X532" s="680">
        <f t="shared" si="345"/>
        <v>130000</v>
      </c>
      <c r="Y532" s="679"/>
      <c r="Z532" s="679"/>
      <c r="AA532" s="679">
        <v>130000</v>
      </c>
      <c r="AB532" s="680">
        <f t="shared" si="346"/>
        <v>130000</v>
      </c>
      <c r="AC532" s="679"/>
      <c r="AD532" s="679"/>
      <c r="AE532" s="679"/>
      <c r="AF532" s="680">
        <f t="shared" si="347"/>
        <v>0</v>
      </c>
      <c r="AG532" s="679"/>
      <c r="AH532" s="679"/>
      <c r="AI532" s="679"/>
      <c r="AJ532" s="680">
        <f t="shared" si="348"/>
        <v>0</v>
      </c>
      <c r="AK532" s="679"/>
      <c r="AL532" s="679"/>
      <c r="AM532" s="679"/>
      <c r="AN532" s="680">
        <f t="shared" si="349"/>
        <v>0</v>
      </c>
      <c r="AO532" s="680">
        <f t="shared" si="350"/>
        <v>130000</v>
      </c>
      <c r="AP532" s="679"/>
      <c r="AQ532" s="679"/>
      <c r="AR532" s="679">
        <v>130000</v>
      </c>
      <c r="AS532" s="680">
        <f t="shared" si="351"/>
        <v>130000</v>
      </c>
      <c r="AT532" s="679"/>
      <c r="AU532" s="679"/>
      <c r="AV532" s="679"/>
      <c r="AW532" s="680">
        <f t="shared" si="352"/>
        <v>0</v>
      </c>
      <c r="AX532" s="679"/>
      <c r="AY532" s="679"/>
      <c r="AZ532" s="679"/>
      <c r="BA532" s="680">
        <f t="shared" si="353"/>
        <v>0</v>
      </c>
      <c r="BB532" s="679"/>
      <c r="BC532" s="679"/>
      <c r="BD532" s="679"/>
      <c r="BE532" s="680">
        <f t="shared" si="354"/>
        <v>0</v>
      </c>
      <c r="BF532" s="680">
        <f t="shared" si="355"/>
        <v>130000</v>
      </c>
      <c r="BG532" s="680">
        <f t="shared" si="356"/>
        <v>0</v>
      </c>
      <c r="BH532" s="680">
        <f t="shared" si="357"/>
        <v>0</v>
      </c>
      <c r="BI532" s="680">
        <f t="shared" si="358"/>
        <v>0</v>
      </c>
      <c r="BJ532" s="681"/>
    </row>
    <row r="533" spans="2:62">
      <c r="B533" s="685" t="s">
        <v>893</v>
      </c>
      <c r="C533" s="676"/>
      <c r="D533" s="677"/>
      <c r="E533" s="684"/>
      <c r="F533" s="680"/>
      <c r="G533" s="680"/>
      <c r="H533" s="680"/>
      <c r="I533" s="680"/>
      <c r="J533" s="680"/>
      <c r="K533" s="680"/>
      <c r="L533" s="680"/>
      <c r="M533" s="680"/>
      <c r="N533" s="680"/>
      <c r="O533" s="680"/>
      <c r="P533" s="680"/>
      <c r="Q533" s="680"/>
      <c r="R533" s="680"/>
      <c r="S533" s="680"/>
      <c r="T533" s="673"/>
      <c r="U533" s="680"/>
      <c r="V533" s="680"/>
      <c r="W533" s="680"/>
      <c r="X533" s="680"/>
      <c r="Y533" s="680"/>
      <c r="Z533" s="680"/>
      <c r="AA533" s="680"/>
      <c r="AB533" s="680"/>
      <c r="AC533" s="680"/>
      <c r="AD533" s="680"/>
      <c r="AE533" s="680"/>
      <c r="AF533" s="680"/>
      <c r="AG533" s="680"/>
      <c r="AH533" s="680"/>
      <c r="AI533" s="680"/>
      <c r="AJ533" s="680"/>
      <c r="AK533" s="680"/>
      <c r="AL533" s="680"/>
      <c r="AM533" s="680"/>
      <c r="AN533" s="680"/>
      <c r="AO533" s="680"/>
      <c r="AP533" s="680"/>
      <c r="AQ533" s="680"/>
      <c r="AR533" s="680"/>
      <c r="AS533" s="680"/>
      <c r="AT533" s="680"/>
      <c r="AU533" s="680"/>
      <c r="AV533" s="680"/>
      <c r="AW533" s="680"/>
      <c r="AX533" s="680"/>
      <c r="AY533" s="680"/>
      <c r="AZ533" s="680"/>
      <c r="BA533" s="680"/>
      <c r="BB533" s="680"/>
      <c r="BC533" s="680"/>
      <c r="BD533" s="680"/>
      <c r="BE533" s="680"/>
      <c r="BF533" s="680"/>
      <c r="BG533" s="680"/>
      <c r="BH533" s="680"/>
      <c r="BI533" s="680"/>
      <c r="BJ533" s="681"/>
    </row>
    <row r="534" spans="2:62">
      <c r="B534" s="675"/>
      <c r="C534" s="676" t="s">
        <v>894</v>
      </c>
      <c r="D534" s="677" t="s">
        <v>895</v>
      </c>
      <c r="E534" s="678">
        <f t="shared" ref="E534" si="361">T534</f>
        <v>694757</v>
      </c>
      <c r="F534" s="679"/>
      <c r="G534" s="680">
        <f t="shared" si="343"/>
        <v>694757</v>
      </c>
      <c r="H534" s="679"/>
      <c r="I534" s="679"/>
      <c r="J534" s="679"/>
      <c r="K534" s="679"/>
      <c r="L534" s="679"/>
      <c r="M534" s="679">
        <v>694757</v>
      </c>
      <c r="N534" s="679"/>
      <c r="O534" s="679"/>
      <c r="P534" s="679"/>
      <c r="Q534" s="679"/>
      <c r="R534" s="679"/>
      <c r="S534" s="679"/>
      <c r="T534" s="673">
        <f t="shared" si="344"/>
        <v>694757</v>
      </c>
      <c r="U534" s="679"/>
      <c r="V534" s="679"/>
      <c r="W534" s="679"/>
      <c r="X534" s="680">
        <f t="shared" si="345"/>
        <v>694757</v>
      </c>
      <c r="Y534" s="679"/>
      <c r="Z534" s="679"/>
      <c r="AA534" s="679"/>
      <c r="AB534" s="680">
        <f t="shared" si="346"/>
        <v>0</v>
      </c>
      <c r="AC534" s="679"/>
      <c r="AD534" s="679"/>
      <c r="AE534" s="679">
        <v>676540</v>
      </c>
      <c r="AF534" s="680">
        <f t="shared" si="347"/>
        <v>676540</v>
      </c>
      <c r="AG534" s="679"/>
      <c r="AH534" s="679"/>
      <c r="AI534" s="679"/>
      <c r="AJ534" s="680">
        <f t="shared" si="348"/>
        <v>0</v>
      </c>
      <c r="AK534" s="679"/>
      <c r="AL534" s="679"/>
      <c r="AM534" s="679"/>
      <c r="AN534" s="680">
        <f t="shared" si="349"/>
        <v>0</v>
      </c>
      <c r="AO534" s="680">
        <f t="shared" si="350"/>
        <v>676540</v>
      </c>
      <c r="AP534" s="679"/>
      <c r="AQ534" s="679"/>
      <c r="AR534" s="679"/>
      <c r="AS534" s="680">
        <f t="shared" si="351"/>
        <v>0</v>
      </c>
      <c r="AT534" s="679"/>
      <c r="AU534" s="679"/>
      <c r="AV534" s="679">
        <v>676540</v>
      </c>
      <c r="AW534" s="680">
        <f t="shared" si="352"/>
        <v>676540</v>
      </c>
      <c r="AX534" s="679"/>
      <c r="AY534" s="679"/>
      <c r="AZ534" s="679"/>
      <c r="BA534" s="680">
        <f t="shared" si="353"/>
        <v>0</v>
      </c>
      <c r="BB534" s="679"/>
      <c r="BC534" s="679"/>
      <c r="BD534" s="679"/>
      <c r="BE534" s="680">
        <f t="shared" si="354"/>
        <v>0</v>
      </c>
      <c r="BF534" s="680">
        <f t="shared" si="355"/>
        <v>676540</v>
      </c>
      <c r="BG534" s="680">
        <f t="shared" si="356"/>
        <v>0</v>
      </c>
      <c r="BH534" s="680">
        <f t="shared" si="357"/>
        <v>18217</v>
      </c>
      <c r="BI534" s="680">
        <f t="shared" si="358"/>
        <v>0</v>
      </c>
      <c r="BJ534" s="681"/>
    </row>
    <row r="535" spans="2:62">
      <c r="B535" s="685" t="s">
        <v>896</v>
      </c>
      <c r="C535" s="676"/>
      <c r="D535" s="677"/>
      <c r="E535" s="684"/>
      <c r="F535" s="680"/>
      <c r="G535" s="680"/>
      <c r="H535" s="680"/>
      <c r="I535" s="680"/>
      <c r="J535" s="680"/>
      <c r="K535" s="680"/>
      <c r="L535" s="680"/>
      <c r="M535" s="680"/>
      <c r="N535" s="680"/>
      <c r="O535" s="680"/>
      <c r="P535" s="680"/>
      <c r="Q535" s="680"/>
      <c r="R535" s="680"/>
      <c r="S535" s="680"/>
      <c r="T535" s="673"/>
      <c r="U535" s="680"/>
      <c r="V535" s="680"/>
      <c r="W535" s="680"/>
      <c r="X535" s="680"/>
      <c r="Y535" s="680"/>
      <c r="Z535" s="680"/>
      <c r="AA535" s="680"/>
      <c r="AB535" s="680"/>
      <c r="AC535" s="680"/>
      <c r="AD535" s="680"/>
      <c r="AE535" s="680"/>
      <c r="AF535" s="680"/>
      <c r="AG535" s="680"/>
      <c r="AH535" s="680"/>
      <c r="AI535" s="680"/>
      <c r="AJ535" s="680"/>
      <c r="AK535" s="680"/>
      <c r="AL535" s="680"/>
      <c r="AM535" s="680"/>
      <c r="AN535" s="680"/>
      <c r="AO535" s="680"/>
      <c r="AP535" s="680"/>
      <c r="AQ535" s="680"/>
      <c r="AR535" s="680"/>
      <c r="AS535" s="680"/>
      <c r="AT535" s="680"/>
      <c r="AU535" s="680"/>
      <c r="AV535" s="680"/>
      <c r="AW535" s="680"/>
      <c r="AX535" s="680"/>
      <c r="AY535" s="680"/>
      <c r="AZ535" s="680"/>
      <c r="BA535" s="680"/>
      <c r="BB535" s="680"/>
      <c r="BC535" s="680"/>
      <c r="BD535" s="680"/>
      <c r="BE535" s="680"/>
      <c r="BF535" s="680"/>
      <c r="BG535" s="680"/>
      <c r="BH535" s="680"/>
      <c r="BI535" s="680"/>
      <c r="BJ535" s="681"/>
    </row>
    <row r="536" spans="2:62">
      <c r="B536" s="675"/>
      <c r="C536" s="676" t="s">
        <v>897</v>
      </c>
      <c r="D536" s="677" t="s">
        <v>898</v>
      </c>
      <c r="E536" s="678">
        <f t="shared" ref="E536" si="362">T536</f>
        <v>130000</v>
      </c>
      <c r="F536" s="679"/>
      <c r="G536" s="680">
        <f t="shared" si="343"/>
        <v>130000</v>
      </c>
      <c r="H536" s="679"/>
      <c r="I536" s="679"/>
      <c r="J536" s="679"/>
      <c r="K536" s="679"/>
      <c r="L536" s="679"/>
      <c r="M536" s="679">
        <v>130000</v>
      </c>
      <c r="N536" s="679"/>
      <c r="O536" s="679"/>
      <c r="P536" s="679"/>
      <c r="Q536" s="679"/>
      <c r="R536" s="679"/>
      <c r="S536" s="679"/>
      <c r="T536" s="673">
        <f t="shared" si="344"/>
        <v>130000</v>
      </c>
      <c r="U536" s="679"/>
      <c r="V536" s="679"/>
      <c r="W536" s="679"/>
      <c r="X536" s="680">
        <f t="shared" si="345"/>
        <v>130000</v>
      </c>
      <c r="Y536" s="679"/>
      <c r="Z536" s="679"/>
      <c r="AA536" s="679"/>
      <c r="AB536" s="680">
        <f t="shared" si="346"/>
        <v>0</v>
      </c>
      <c r="AC536" s="679"/>
      <c r="AD536" s="679"/>
      <c r="AE536" s="679">
        <v>125000</v>
      </c>
      <c r="AF536" s="680">
        <f t="shared" si="347"/>
        <v>125000</v>
      </c>
      <c r="AG536" s="679"/>
      <c r="AH536" s="679"/>
      <c r="AI536" s="679"/>
      <c r="AJ536" s="680">
        <f t="shared" si="348"/>
        <v>0</v>
      </c>
      <c r="AK536" s="679"/>
      <c r="AL536" s="679"/>
      <c r="AM536" s="679"/>
      <c r="AN536" s="680">
        <f t="shared" si="349"/>
        <v>0</v>
      </c>
      <c r="AO536" s="680">
        <f t="shared" si="350"/>
        <v>125000</v>
      </c>
      <c r="AP536" s="679"/>
      <c r="AQ536" s="679"/>
      <c r="AR536" s="679"/>
      <c r="AS536" s="680">
        <f t="shared" si="351"/>
        <v>0</v>
      </c>
      <c r="AT536" s="679"/>
      <c r="AU536" s="679"/>
      <c r="AV536" s="679">
        <v>125000</v>
      </c>
      <c r="AW536" s="680">
        <f t="shared" si="352"/>
        <v>125000</v>
      </c>
      <c r="AX536" s="679"/>
      <c r="AY536" s="679"/>
      <c r="AZ536" s="679"/>
      <c r="BA536" s="680">
        <f t="shared" si="353"/>
        <v>0</v>
      </c>
      <c r="BB536" s="679"/>
      <c r="BC536" s="679"/>
      <c r="BD536" s="679"/>
      <c r="BE536" s="680">
        <f t="shared" si="354"/>
        <v>0</v>
      </c>
      <c r="BF536" s="680">
        <f t="shared" si="355"/>
        <v>125000</v>
      </c>
      <c r="BG536" s="680">
        <f t="shared" si="356"/>
        <v>0</v>
      </c>
      <c r="BH536" s="680">
        <f t="shared" si="357"/>
        <v>5000</v>
      </c>
      <c r="BI536" s="680">
        <f t="shared" si="358"/>
        <v>0</v>
      </c>
      <c r="BJ536" s="681"/>
    </row>
    <row r="537" spans="2:62">
      <c r="B537" s="685" t="s">
        <v>899</v>
      </c>
      <c r="C537" s="676"/>
      <c r="D537" s="677"/>
      <c r="E537" s="684"/>
      <c r="F537" s="680"/>
      <c r="G537" s="680"/>
      <c r="H537" s="680"/>
      <c r="I537" s="680"/>
      <c r="J537" s="680"/>
      <c r="K537" s="680"/>
      <c r="L537" s="680"/>
      <c r="M537" s="680"/>
      <c r="N537" s="680"/>
      <c r="O537" s="680"/>
      <c r="P537" s="680"/>
      <c r="Q537" s="680"/>
      <c r="R537" s="680"/>
      <c r="S537" s="680"/>
      <c r="T537" s="673"/>
      <c r="U537" s="680"/>
      <c r="V537" s="680"/>
      <c r="W537" s="680"/>
      <c r="X537" s="680"/>
      <c r="Y537" s="680"/>
      <c r="Z537" s="680"/>
      <c r="AA537" s="680"/>
      <c r="AB537" s="680"/>
      <c r="AC537" s="680"/>
      <c r="AD537" s="680"/>
      <c r="AE537" s="680"/>
      <c r="AF537" s="680"/>
      <c r="AG537" s="680"/>
      <c r="AH537" s="680"/>
      <c r="AI537" s="680"/>
      <c r="AJ537" s="680"/>
      <c r="AK537" s="680"/>
      <c r="AL537" s="680"/>
      <c r="AM537" s="680"/>
      <c r="AN537" s="680"/>
      <c r="AO537" s="680"/>
      <c r="AP537" s="680"/>
      <c r="AQ537" s="680"/>
      <c r="AR537" s="680"/>
      <c r="AS537" s="680"/>
      <c r="AT537" s="680"/>
      <c r="AU537" s="680"/>
      <c r="AV537" s="680"/>
      <c r="AW537" s="680"/>
      <c r="AX537" s="680"/>
      <c r="AY537" s="680"/>
      <c r="AZ537" s="680"/>
      <c r="BA537" s="680"/>
      <c r="BB537" s="680"/>
      <c r="BC537" s="680"/>
      <c r="BD537" s="680"/>
      <c r="BE537" s="680"/>
      <c r="BF537" s="680"/>
      <c r="BG537" s="680"/>
      <c r="BH537" s="680"/>
      <c r="BI537" s="680"/>
      <c r="BJ537" s="681"/>
    </row>
    <row r="538" spans="2:62">
      <c r="B538" s="675"/>
      <c r="C538" s="676" t="s">
        <v>900</v>
      </c>
      <c r="D538" s="677" t="s">
        <v>901</v>
      </c>
      <c r="E538" s="678">
        <f t="shared" ref="E538:E540" si="363">T538</f>
        <v>0</v>
      </c>
      <c r="F538" s="679"/>
      <c r="G538" s="680">
        <f t="shared" si="343"/>
        <v>0</v>
      </c>
      <c r="H538" s="679"/>
      <c r="I538" s="679"/>
      <c r="J538" s="679"/>
      <c r="K538" s="679"/>
      <c r="L538" s="679"/>
      <c r="M538" s="679"/>
      <c r="N538" s="679"/>
      <c r="O538" s="679"/>
      <c r="P538" s="679"/>
      <c r="Q538" s="679"/>
      <c r="R538" s="679"/>
      <c r="S538" s="679"/>
      <c r="T538" s="673">
        <f t="shared" si="344"/>
        <v>0</v>
      </c>
      <c r="U538" s="679"/>
      <c r="V538" s="679"/>
      <c r="W538" s="679"/>
      <c r="X538" s="680">
        <f t="shared" si="345"/>
        <v>0</v>
      </c>
      <c r="Y538" s="679"/>
      <c r="Z538" s="679"/>
      <c r="AA538" s="679"/>
      <c r="AB538" s="680">
        <f t="shared" si="346"/>
        <v>0</v>
      </c>
      <c r="AC538" s="679"/>
      <c r="AD538" s="679"/>
      <c r="AE538" s="679"/>
      <c r="AF538" s="680">
        <f t="shared" si="347"/>
        <v>0</v>
      </c>
      <c r="AG538" s="679"/>
      <c r="AH538" s="679"/>
      <c r="AI538" s="679"/>
      <c r="AJ538" s="680">
        <f t="shared" si="348"/>
        <v>0</v>
      </c>
      <c r="AK538" s="679"/>
      <c r="AL538" s="679"/>
      <c r="AM538" s="679"/>
      <c r="AN538" s="680">
        <f t="shared" si="349"/>
        <v>0</v>
      </c>
      <c r="AO538" s="680">
        <f t="shared" si="350"/>
        <v>0</v>
      </c>
      <c r="AP538" s="679"/>
      <c r="AQ538" s="679"/>
      <c r="AR538" s="679"/>
      <c r="AS538" s="680">
        <f t="shared" si="351"/>
        <v>0</v>
      </c>
      <c r="AT538" s="679"/>
      <c r="AU538" s="679"/>
      <c r="AV538" s="679"/>
      <c r="AW538" s="680">
        <f t="shared" si="352"/>
        <v>0</v>
      </c>
      <c r="AX538" s="679"/>
      <c r="AY538" s="679"/>
      <c r="AZ538" s="679"/>
      <c r="BA538" s="680">
        <f t="shared" si="353"/>
        <v>0</v>
      </c>
      <c r="BB538" s="679"/>
      <c r="BC538" s="679"/>
      <c r="BD538" s="679"/>
      <c r="BE538" s="680">
        <f t="shared" si="354"/>
        <v>0</v>
      </c>
      <c r="BF538" s="680">
        <f t="shared" si="355"/>
        <v>0</v>
      </c>
      <c r="BG538" s="680">
        <f t="shared" si="356"/>
        <v>0</v>
      </c>
      <c r="BH538" s="680">
        <f t="shared" si="357"/>
        <v>0</v>
      </c>
      <c r="BI538" s="680">
        <f t="shared" si="358"/>
        <v>0</v>
      </c>
      <c r="BJ538" s="681"/>
    </row>
    <row r="539" spans="2:62">
      <c r="B539" s="675"/>
      <c r="C539" s="676" t="s">
        <v>902</v>
      </c>
      <c r="D539" s="677" t="s">
        <v>903</v>
      </c>
      <c r="E539" s="678">
        <f t="shared" si="363"/>
        <v>130000</v>
      </c>
      <c r="F539" s="679"/>
      <c r="G539" s="680">
        <f t="shared" si="343"/>
        <v>130000</v>
      </c>
      <c r="H539" s="679"/>
      <c r="I539" s="679"/>
      <c r="J539" s="679"/>
      <c r="K539" s="679"/>
      <c r="L539" s="679"/>
      <c r="M539" s="679">
        <v>130000</v>
      </c>
      <c r="N539" s="679"/>
      <c r="O539" s="679"/>
      <c r="P539" s="679"/>
      <c r="Q539" s="679"/>
      <c r="R539" s="679"/>
      <c r="S539" s="679"/>
      <c r="T539" s="673">
        <f t="shared" si="344"/>
        <v>130000</v>
      </c>
      <c r="U539" s="679"/>
      <c r="V539" s="679"/>
      <c r="W539" s="679"/>
      <c r="X539" s="680">
        <f t="shared" si="345"/>
        <v>130000</v>
      </c>
      <c r="Y539" s="679"/>
      <c r="Z539" s="679"/>
      <c r="AA539" s="679"/>
      <c r="AB539" s="680">
        <f t="shared" si="346"/>
        <v>0</v>
      </c>
      <c r="AC539" s="679"/>
      <c r="AD539" s="679"/>
      <c r="AE539" s="679">
        <v>125000</v>
      </c>
      <c r="AF539" s="680">
        <f t="shared" si="347"/>
        <v>125000</v>
      </c>
      <c r="AG539" s="679"/>
      <c r="AH539" s="679"/>
      <c r="AI539" s="679"/>
      <c r="AJ539" s="680">
        <f t="shared" si="348"/>
        <v>0</v>
      </c>
      <c r="AK539" s="679"/>
      <c r="AL539" s="679"/>
      <c r="AM539" s="679"/>
      <c r="AN539" s="680">
        <f t="shared" si="349"/>
        <v>0</v>
      </c>
      <c r="AO539" s="680">
        <f t="shared" si="350"/>
        <v>125000</v>
      </c>
      <c r="AP539" s="679"/>
      <c r="AQ539" s="679"/>
      <c r="AR539" s="679"/>
      <c r="AS539" s="680">
        <f t="shared" si="351"/>
        <v>0</v>
      </c>
      <c r="AT539" s="679"/>
      <c r="AU539" s="679"/>
      <c r="AV539" s="679">
        <v>125000</v>
      </c>
      <c r="AW539" s="680">
        <f t="shared" si="352"/>
        <v>125000</v>
      </c>
      <c r="AX539" s="679"/>
      <c r="AY539" s="679"/>
      <c r="AZ539" s="679"/>
      <c r="BA539" s="680">
        <f t="shared" si="353"/>
        <v>0</v>
      </c>
      <c r="BB539" s="679"/>
      <c r="BC539" s="679"/>
      <c r="BD539" s="679"/>
      <c r="BE539" s="680">
        <f t="shared" si="354"/>
        <v>0</v>
      </c>
      <c r="BF539" s="680">
        <f t="shared" si="355"/>
        <v>125000</v>
      </c>
      <c r="BG539" s="680">
        <f t="shared" si="356"/>
        <v>0</v>
      </c>
      <c r="BH539" s="680">
        <f t="shared" si="357"/>
        <v>5000</v>
      </c>
      <c r="BI539" s="680">
        <f t="shared" si="358"/>
        <v>0</v>
      </c>
      <c r="BJ539" s="681"/>
    </row>
    <row r="540" spans="2:62">
      <c r="B540" s="675"/>
      <c r="C540" s="676" t="s">
        <v>904</v>
      </c>
      <c r="D540" s="677" t="s">
        <v>905</v>
      </c>
      <c r="E540" s="678">
        <f t="shared" si="363"/>
        <v>694757</v>
      </c>
      <c r="F540" s="679"/>
      <c r="G540" s="680">
        <f t="shared" si="343"/>
        <v>694757</v>
      </c>
      <c r="H540" s="679"/>
      <c r="I540" s="679"/>
      <c r="J540" s="679">
        <v>694757</v>
      </c>
      <c r="K540" s="679"/>
      <c r="L540" s="679"/>
      <c r="M540" s="679"/>
      <c r="N540" s="679"/>
      <c r="O540" s="679"/>
      <c r="P540" s="679"/>
      <c r="Q540" s="679"/>
      <c r="R540" s="679"/>
      <c r="S540" s="679"/>
      <c r="T540" s="673">
        <f t="shared" si="344"/>
        <v>694757</v>
      </c>
      <c r="U540" s="679"/>
      <c r="V540" s="679"/>
      <c r="W540" s="679"/>
      <c r="X540" s="680">
        <f t="shared" si="345"/>
        <v>694757</v>
      </c>
      <c r="Y540" s="679"/>
      <c r="Z540" s="679"/>
      <c r="AA540" s="679">
        <v>694757</v>
      </c>
      <c r="AB540" s="680">
        <f t="shared" si="346"/>
        <v>694757</v>
      </c>
      <c r="AC540" s="679"/>
      <c r="AD540" s="679"/>
      <c r="AE540" s="679"/>
      <c r="AF540" s="680">
        <f t="shared" si="347"/>
        <v>0</v>
      </c>
      <c r="AG540" s="679"/>
      <c r="AH540" s="679"/>
      <c r="AI540" s="679"/>
      <c r="AJ540" s="680">
        <f t="shared" si="348"/>
        <v>0</v>
      </c>
      <c r="AK540" s="679"/>
      <c r="AL540" s="679"/>
      <c r="AM540" s="679"/>
      <c r="AN540" s="680">
        <f t="shared" si="349"/>
        <v>0</v>
      </c>
      <c r="AO540" s="680">
        <f t="shared" si="350"/>
        <v>694757</v>
      </c>
      <c r="AP540" s="679"/>
      <c r="AQ540" s="679"/>
      <c r="AR540" s="679">
        <v>676540</v>
      </c>
      <c r="AS540" s="680">
        <f t="shared" si="351"/>
        <v>676540</v>
      </c>
      <c r="AT540" s="679"/>
      <c r="AU540" s="679"/>
      <c r="AV540" s="679"/>
      <c r="AW540" s="680">
        <f t="shared" si="352"/>
        <v>0</v>
      </c>
      <c r="AX540" s="679"/>
      <c r="AY540" s="679"/>
      <c r="AZ540" s="679"/>
      <c r="BA540" s="680">
        <f t="shared" si="353"/>
        <v>0</v>
      </c>
      <c r="BB540" s="679"/>
      <c r="BC540" s="679"/>
      <c r="BD540" s="679"/>
      <c r="BE540" s="680">
        <f t="shared" si="354"/>
        <v>0</v>
      </c>
      <c r="BF540" s="680">
        <f t="shared" si="355"/>
        <v>676540</v>
      </c>
      <c r="BG540" s="680">
        <f t="shared" si="356"/>
        <v>0</v>
      </c>
      <c r="BH540" s="680">
        <f t="shared" si="357"/>
        <v>0</v>
      </c>
      <c r="BI540" s="680">
        <f t="shared" si="358"/>
        <v>18217</v>
      </c>
      <c r="BJ540" s="681"/>
    </row>
    <row r="541" spans="2:62">
      <c r="B541" s="685" t="s">
        <v>906</v>
      </c>
      <c r="C541" s="676"/>
      <c r="D541" s="677"/>
      <c r="E541" s="684"/>
      <c r="F541" s="680"/>
      <c r="G541" s="680"/>
      <c r="H541" s="680"/>
      <c r="I541" s="680"/>
      <c r="J541" s="680"/>
      <c r="K541" s="680"/>
      <c r="L541" s="680"/>
      <c r="M541" s="680"/>
      <c r="N541" s="680"/>
      <c r="O541" s="680"/>
      <c r="P541" s="680"/>
      <c r="Q541" s="680"/>
      <c r="R541" s="680"/>
      <c r="S541" s="680"/>
      <c r="T541" s="673"/>
      <c r="U541" s="680"/>
      <c r="V541" s="680"/>
      <c r="W541" s="680"/>
      <c r="X541" s="680"/>
      <c r="Y541" s="680"/>
      <c r="Z541" s="680"/>
      <c r="AA541" s="680"/>
      <c r="AB541" s="680"/>
      <c r="AC541" s="680"/>
      <c r="AD541" s="680"/>
      <c r="AE541" s="680"/>
      <c r="AF541" s="680"/>
      <c r="AG541" s="680"/>
      <c r="AH541" s="680"/>
      <c r="AI541" s="680"/>
      <c r="AJ541" s="680"/>
      <c r="AK541" s="680"/>
      <c r="AL541" s="680"/>
      <c r="AM541" s="680"/>
      <c r="AN541" s="680"/>
      <c r="AO541" s="680"/>
      <c r="AP541" s="680"/>
      <c r="AQ541" s="680"/>
      <c r="AR541" s="680"/>
      <c r="AS541" s="680"/>
      <c r="AT541" s="680"/>
      <c r="AU541" s="680"/>
      <c r="AV541" s="680"/>
      <c r="AW541" s="680"/>
      <c r="AX541" s="680"/>
      <c r="AY541" s="680"/>
      <c r="AZ541" s="680"/>
      <c r="BA541" s="680"/>
      <c r="BB541" s="680"/>
      <c r="BC541" s="680"/>
      <c r="BD541" s="680"/>
      <c r="BE541" s="680"/>
      <c r="BF541" s="680"/>
      <c r="BG541" s="680"/>
      <c r="BH541" s="680"/>
      <c r="BI541" s="680"/>
      <c r="BJ541" s="681"/>
    </row>
    <row r="542" spans="2:62">
      <c r="B542" s="685"/>
      <c r="C542" s="676" t="s">
        <v>907</v>
      </c>
      <c r="D542" s="677" t="s">
        <v>908</v>
      </c>
      <c r="E542" s="678">
        <f t="shared" ref="E542:E545" si="364">T542</f>
        <v>0</v>
      </c>
      <c r="F542" s="679"/>
      <c r="G542" s="680">
        <f t="shared" si="343"/>
        <v>0</v>
      </c>
      <c r="H542" s="679"/>
      <c r="I542" s="679"/>
      <c r="J542" s="679"/>
      <c r="K542" s="679"/>
      <c r="L542" s="679"/>
      <c r="M542" s="679"/>
      <c r="N542" s="679"/>
      <c r="O542" s="679"/>
      <c r="P542" s="679"/>
      <c r="Q542" s="679"/>
      <c r="R542" s="679"/>
      <c r="S542" s="679"/>
      <c r="T542" s="673">
        <f t="shared" si="344"/>
        <v>0</v>
      </c>
      <c r="U542" s="679"/>
      <c r="V542" s="679"/>
      <c r="W542" s="679"/>
      <c r="X542" s="680">
        <f t="shared" si="345"/>
        <v>0</v>
      </c>
      <c r="Y542" s="679"/>
      <c r="Z542" s="679"/>
      <c r="AA542" s="679"/>
      <c r="AB542" s="680">
        <f t="shared" si="346"/>
        <v>0</v>
      </c>
      <c r="AC542" s="679"/>
      <c r="AD542" s="679"/>
      <c r="AE542" s="679"/>
      <c r="AF542" s="680">
        <f t="shared" si="347"/>
        <v>0</v>
      </c>
      <c r="AG542" s="679"/>
      <c r="AH542" s="679"/>
      <c r="AI542" s="679"/>
      <c r="AJ542" s="680">
        <f t="shared" si="348"/>
        <v>0</v>
      </c>
      <c r="AK542" s="679"/>
      <c r="AL542" s="679"/>
      <c r="AM542" s="679"/>
      <c r="AN542" s="680">
        <f t="shared" si="349"/>
        <v>0</v>
      </c>
      <c r="AO542" s="680">
        <f t="shared" si="350"/>
        <v>0</v>
      </c>
      <c r="AP542" s="679"/>
      <c r="AQ542" s="679"/>
      <c r="AR542" s="679"/>
      <c r="AS542" s="680">
        <f t="shared" si="351"/>
        <v>0</v>
      </c>
      <c r="AT542" s="679"/>
      <c r="AU542" s="679"/>
      <c r="AV542" s="679"/>
      <c r="AW542" s="680">
        <f t="shared" si="352"/>
        <v>0</v>
      </c>
      <c r="AX542" s="679"/>
      <c r="AY542" s="679"/>
      <c r="AZ542" s="679"/>
      <c r="BA542" s="680">
        <f t="shared" si="353"/>
        <v>0</v>
      </c>
      <c r="BB542" s="679"/>
      <c r="BC542" s="679"/>
      <c r="BD542" s="679"/>
      <c r="BE542" s="680">
        <f t="shared" si="354"/>
        <v>0</v>
      </c>
      <c r="BF542" s="680">
        <f t="shared" si="355"/>
        <v>0</v>
      </c>
      <c r="BG542" s="680">
        <f t="shared" si="356"/>
        <v>0</v>
      </c>
      <c r="BH542" s="680">
        <f t="shared" si="357"/>
        <v>0</v>
      </c>
      <c r="BI542" s="680">
        <f t="shared" si="358"/>
        <v>0</v>
      </c>
      <c r="BJ542" s="681"/>
    </row>
    <row r="543" spans="2:62">
      <c r="B543" s="675"/>
      <c r="C543" s="676" t="s">
        <v>909</v>
      </c>
      <c r="D543" s="677" t="s">
        <v>910</v>
      </c>
      <c r="E543" s="678">
        <f t="shared" si="364"/>
        <v>26200</v>
      </c>
      <c r="F543" s="679"/>
      <c r="G543" s="680">
        <f t="shared" si="343"/>
        <v>26200</v>
      </c>
      <c r="H543" s="679">
        <v>7800</v>
      </c>
      <c r="I543" s="679"/>
      <c r="J543" s="679">
        <v>7800</v>
      </c>
      <c r="K543" s="679"/>
      <c r="L543" s="679"/>
      <c r="M543" s="679">
        <v>7800</v>
      </c>
      <c r="N543" s="679"/>
      <c r="O543" s="679"/>
      <c r="P543" s="679">
        <v>2800</v>
      </c>
      <c r="Q543" s="679"/>
      <c r="R543" s="679"/>
      <c r="S543" s="679"/>
      <c r="T543" s="673">
        <f t="shared" si="344"/>
        <v>26200</v>
      </c>
      <c r="U543" s="679"/>
      <c r="V543" s="679"/>
      <c r="W543" s="679"/>
      <c r="X543" s="680">
        <f t="shared" si="345"/>
        <v>26200</v>
      </c>
      <c r="Y543" s="679"/>
      <c r="Z543" s="679"/>
      <c r="AA543" s="679">
        <v>15300</v>
      </c>
      <c r="AB543" s="680">
        <f t="shared" si="346"/>
        <v>15300</v>
      </c>
      <c r="AC543" s="679"/>
      <c r="AD543" s="679"/>
      <c r="AE543" s="679">
        <v>7500</v>
      </c>
      <c r="AF543" s="680">
        <f t="shared" si="347"/>
        <v>7500</v>
      </c>
      <c r="AG543" s="679"/>
      <c r="AH543" s="679"/>
      <c r="AI543" s="679">
        <v>2800</v>
      </c>
      <c r="AJ543" s="680">
        <f t="shared" si="348"/>
        <v>2800</v>
      </c>
      <c r="AK543" s="679"/>
      <c r="AL543" s="679"/>
      <c r="AM543" s="679"/>
      <c r="AN543" s="680">
        <f t="shared" si="349"/>
        <v>0</v>
      </c>
      <c r="AO543" s="680">
        <f t="shared" si="350"/>
        <v>25600</v>
      </c>
      <c r="AP543" s="679"/>
      <c r="AQ543" s="679"/>
      <c r="AR543" s="679">
        <v>15300</v>
      </c>
      <c r="AS543" s="680">
        <f t="shared" si="351"/>
        <v>15300</v>
      </c>
      <c r="AT543" s="679"/>
      <c r="AU543" s="679"/>
      <c r="AV543" s="679">
        <v>7500</v>
      </c>
      <c r="AW543" s="680">
        <f t="shared" si="352"/>
        <v>7500</v>
      </c>
      <c r="AX543" s="679"/>
      <c r="AY543" s="679"/>
      <c r="AZ543" s="679"/>
      <c r="BA543" s="680">
        <f t="shared" si="353"/>
        <v>0</v>
      </c>
      <c r="BB543" s="679"/>
      <c r="BC543" s="679"/>
      <c r="BD543" s="679"/>
      <c r="BE543" s="680">
        <f t="shared" si="354"/>
        <v>0</v>
      </c>
      <c r="BF543" s="680">
        <f t="shared" si="355"/>
        <v>22800</v>
      </c>
      <c r="BG543" s="680">
        <f t="shared" si="356"/>
        <v>0</v>
      </c>
      <c r="BH543" s="680">
        <f t="shared" si="357"/>
        <v>600</v>
      </c>
      <c r="BI543" s="680">
        <f t="shared" si="358"/>
        <v>2800</v>
      </c>
      <c r="BJ543" s="681"/>
    </row>
    <row r="544" spans="2:62">
      <c r="B544" s="675"/>
      <c r="C544" s="676" t="s">
        <v>911</v>
      </c>
      <c r="D544" s="677" t="s">
        <v>912</v>
      </c>
      <c r="E544" s="678">
        <f t="shared" si="364"/>
        <v>79900</v>
      </c>
      <c r="F544" s="679"/>
      <c r="G544" s="680">
        <f t="shared" si="343"/>
        <v>79900</v>
      </c>
      <c r="H544" s="679">
        <v>23737.5</v>
      </c>
      <c r="I544" s="679"/>
      <c r="J544" s="679">
        <v>23737.5</v>
      </c>
      <c r="K544" s="679"/>
      <c r="L544" s="679"/>
      <c r="M544" s="679">
        <v>23737.5</v>
      </c>
      <c r="N544" s="679"/>
      <c r="O544" s="679"/>
      <c r="P544" s="679">
        <v>8687.5</v>
      </c>
      <c r="Q544" s="679"/>
      <c r="R544" s="679"/>
      <c r="S544" s="679"/>
      <c r="T544" s="673">
        <f t="shared" si="344"/>
        <v>79900</v>
      </c>
      <c r="U544" s="679"/>
      <c r="V544" s="679"/>
      <c r="W544" s="679"/>
      <c r="X544" s="680">
        <f t="shared" si="345"/>
        <v>79900</v>
      </c>
      <c r="Y544" s="679"/>
      <c r="Z544" s="679"/>
      <c r="AA544" s="679">
        <v>46800</v>
      </c>
      <c r="AB544" s="680">
        <f t="shared" si="346"/>
        <v>46800</v>
      </c>
      <c r="AC544" s="679"/>
      <c r="AD544" s="679"/>
      <c r="AE544" s="679">
        <v>23062.5</v>
      </c>
      <c r="AF544" s="680">
        <f t="shared" si="347"/>
        <v>23062.5</v>
      </c>
      <c r="AG544" s="679"/>
      <c r="AH544" s="679"/>
      <c r="AI544" s="679">
        <v>8675</v>
      </c>
      <c r="AJ544" s="680">
        <f t="shared" si="348"/>
        <v>8675</v>
      </c>
      <c r="AK544" s="679"/>
      <c r="AL544" s="679"/>
      <c r="AM544" s="679"/>
      <c r="AN544" s="680">
        <f t="shared" si="349"/>
        <v>0</v>
      </c>
      <c r="AO544" s="680">
        <f t="shared" si="350"/>
        <v>78537.5</v>
      </c>
      <c r="AP544" s="679"/>
      <c r="AQ544" s="679"/>
      <c r="AR544" s="679">
        <v>46800</v>
      </c>
      <c r="AS544" s="680">
        <f t="shared" si="351"/>
        <v>46800</v>
      </c>
      <c r="AT544" s="679"/>
      <c r="AU544" s="679"/>
      <c r="AV544" s="679">
        <v>23062.5</v>
      </c>
      <c r="AW544" s="680">
        <f t="shared" si="352"/>
        <v>23062.5</v>
      </c>
      <c r="AX544" s="679"/>
      <c r="AY544" s="679"/>
      <c r="AZ544" s="679"/>
      <c r="BA544" s="680">
        <f t="shared" si="353"/>
        <v>0</v>
      </c>
      <c r="BB544" s="679"/>
      <c r="BC544" s="679"/>
      <c r="BD544" s="679"/>
      <c r="BE544" s="680">
        <f t="shared" si="354"/>
        <v>0</v>
      </c>
      <c r="BF544" s="680">
        <f t="shared" si="355"/>
        <v>69862.5</v>
      </c>
      <c r="BG544" s="680">
        <f t="shared" si="356"/>
        <v>0</v>
      </c>
      <c r="BH544" s="680">
        <f t="shared" si="357"/>
        <v>1362.5</v>
      </c>
      <c r="BI544" s="680">
        <f t="shared" si="358"/>
        <v>8675</v>
      </c>
      <c r="BJ544" s="681"/>
    </row>
    <row r="545" spans="2:62">
      <c r="B545" s="675"/>
      <c r="C545" s="676" t="s">
        <v>913</v>
      </c>
      <c r="D545" s="677" t="s">
        <v>914</v>
      </c>
      <c r="E545" s="678">
        <f t="shared" si="364"/>
        <v>26200</v>
      </c>
      <c r="F545" s="679"/>
      <c r="G545" s="680">
        <f t="shared" si="343"/>
        <v>26200</v>
      </c>
      <c r="H545" s="679">
        <v>7800</v>
      </c>
      <c r="I545" s="679"/>
      <c r="J545" s="679">
        <v>7800</v>
      </c>
      <c r="K545" s="679"/>
      <c r="L545" s="679"/>
      <c r="M545" s="679">
        <v>7800</v>
      </c>
      <c r="N545" s="679"/>
      <c r="O545" s="679"/>
      <c r="P545" s="679">
        <v>2800</v>
      </c>
      <c r="Q545" s="679"/>
      <c r="R545" s="679"/>
      <c r="S545" s="679"/>
      <c r="T545" s="673">
        <f t="shared" si="344"/>
        <v>26200</v>
      </c>
      <c r="U545" s="679"/>
      <c r="V545" s="679"/>
      <c r="W545" s="679"/>
      <c r="X545" s="680">
        <f t="shared" si="345"/>
        <v>26200</v>
      </c>
      <c r="Y545" s="679"/>
      <c r="Z545" s="679"/>
      <c r="AA545" s="679">
        <v>15300</v>
      </c>
      <c r="AB545" s="680">
        <f t="shared" si="346"/>
        <v>15300</v>
      </c>
      <c r="AC545" s="679"/>
      <c r="AD545" s="679"/>
      <c r="AE545" s="679">
        <v>7500</v>
      </c>
      <c r="AF545" s="680">
        <f t="shared" si="347"/>
        <v>7500</v>
      </c>
      <c r="AG545" s="679"/>
      <c r="AH545" s="679"/>
      <c r="AI545" s="679">
        <v>2800</v>
      </c>
      <c r="AJ545" s="680">
        <f t="shared" si="348"/>
        <v>2800</v>
      </c>
      <c r="AK545" s="679"/>
      <c r="AL545" s="679"/>
      <c r="AM545" s="679"/>
      <c r="AN545" s="680">
        <f t="shared" si="349"/>
        <v>0</v>
      </c>
      <c r="AO545" s="680">
        <f t="shared" si="350"/>
        <v>25600</v>
      </c>
      <c r="AP545" s="679"/>
      <c r="AQ545" s="679"/>
      <c r="AR545" s="679">
        <v>15300</v>
      </c>
      <c r="AS545" s="680">
        <f t="shared" si="351"/>
        <v>15300</v>
      </c>
      <c r="AT545" s="679"/>
      <c r="AU545" s="679"/>
      <c r="AV545" s="679">
        <v>7500</v>
      </c>
      <c r="AW545" s="680">
        <f t="shared" si="352"/>
        <v>7500</v>
      </c>
      <c r="AX545" s="679"/>
      <c r="AY545" s="679"/>
      <c r="AZ545" s="679"/>
      <c r="BA545" s="680">
        <f t="shared" si="353"/>
        <v>0</v>
      </c>
      <c r="BB545" s="679"/>
      <c r="BC545" s="679"/>
      <c r="BD545" s="679"/>
      <c r="BE545" s="680">
        <f t="shared" si="354"/>
        <v>0</v>
      </c>
      <c r="BF545" s="680">
        <f t="shared" si="355"/>
        <v>22800</v>
      </c>
      <c r="BG545" s="680">
        <f t="shared" si="356"/>
        <v>0</v>
      </c>
      <c r="BH545" s="680">
        <f t="shared" si="357"/>
        <v>600</v>
      </c>
      <c r="BI545" s="680">
        <f t="shared" si="358"/>
        <v>2800</v>
      </c>
      <c r="BJ545" s="681"/>
    </row>
    <row r="546" spans="2:62">
      <c r="B546" s="685" t="s">
        <v>915</v>
      </c>
      <c r="C546" s="686"/>
      <c r="D546" s="687"/>
      <c r="E546" s="751"/>
      <c r="F546" s="752"/>
      <c r="G546" s="680"/>
      <c r="H546" s="680"/>
      <c r="I546" s="680"/>
      <c r="J546" s="680"/>
      <c r="K546" s="680"/>
      <c r="L546" s="680"/>
      <c r="M546" s="680"/>
      <c r="N546" s="680"/>
      <c r="O546" s="680"/>
      <c r="P546" s="680"/>
      <c r="Q546" s="680"/>
      <c r="R546" s="680"/>
      <c r="S546" s="680"/>
      <c r="T546" s="673"/>
      <c r="U546" s="680"/>
      <c r="V546" s="680"/>
      <c r="W546" s="680"/>
      <c r="X546" s="680"/>
      <c r="Y546" s="680"/>
      <c r="Z546" s="680"/>
      <c r="AA546" s="680"/>
      <c r="AB546" s="680"/>
      <c r="AC546" s="680"/>
      <c r="AD546" s="680"/>
      <c r="AE546" s="680"/>
      <c r="AF546" s="680"/>
      <c r="AG546" s="680"/>
      <c r="AH546" s="680"/>
      <c r="AI546" s="680"/>
      <c r="AJ546" s="680"/>
      <c r="AK546" s="680"/>
      <c r="AL546" s="680"/>
      <c r="AM546" s="680"/>
      <c r="AN546" s="680"/>
      <c r="AO546" s="680"/>
      <c r="AP546" s="680"/>
      <c r="AQ546" s="680"/>
      <c r="AR546" s="680"/>
      <c r="AS546" s="680"/>
      <c r="AT546" s="680"/>
      <c r="AU546" s="680"/>
      <c r="AV546" s="680"/>
      <c r="AW546" s="680"/>
      <c r="AX546" s="680"/>
      <c r="AY546" s="680"/>
      <c r="AZ546" s="680"/>
      <c r="BA546" s="680"/>
      <c r="BB546" s="680"/>
      <c r="BC546" s="680"/>
      <c r="BD546" s="680"/>
      <c r="BE546" s="680"/>
      <c r="BF546" s="680"/>
      <c r="BG546" s="680"/>
      <c r="BH546" s="680"/>
      <c r="BI546" s="680"/>
      <c r="BJ546" s="681"/>
    </row>
    <row r="547" spans="2:62">
      <c r="B547" s="675"/>
      <c r="C547" s="676" t="s">
        <v>916</v>
      </c>
      <c r="D547" s="677" t="s">
        <v>917</v>
      </c>
      <c r="E547" s="678">
        <f t="shared" ref="E547:E548" si="365">T547</f>
        <v>5000</v>
      </c>
      <c r="F547" s="679"/>
      <c r="G547" s="680">
        <f t="shared" si="343"/>
        <v>5000</v>
      </c>
      <c r="H547" s="679"/>
      <c r="I547" s="679">
        <v>5000</v>
      </c>
      <c r="J547" s="679"/>
      <c r="K547" s="679"/>
      <c r="L547" s="679"/>
      <c r="M547" s="679"/>
      <c r="N547" s="679"/>
      <c r="O547" s="679"/>
      <c r="P547" s="679"/>
      <c r="Q547" s="679"/>
      <c r="R547" s="679"/>
      <c r="S547" s="679"/>
      <c r="T547" s="673">
        <f t="shared" si="344"/>
        <v>5000</v>
      </c>
      <c r="U547" s="679"/>
      <c r="V547" s="679"/>
      <c r="W547" s="679"/>
      <c r="X547" s="680">
        <f t="shared" si="345"/>
        <v>5000</v>
      </c>
      <c r="Y547" s="679"/>
      <c r="Z547" s="679"/>
      <c r="AA547" s="679">
        <v>5000</v>
      </c>
      <c r="AB547" s="680">
        <f t="shared" si="346"/>
        <v>5000</v>
      </c>
      <c r="AC547" s="679"/>
      <c r="AD547" s="679"/>
      <c r="AE547" s="679"/>
      <c r="AF547" s="680">
        <f t="shared" si="347"/>
        <v>0</v>
      </c>
      <c r="AG547" s="679"/>
      <c r="AH547" s="679"/>
      <c r="AI547" s="679"/>
      <c r="AJ547" s="680">
        <f t="shared" si="348"/>
        <v>0</v>
      </c>
      <c r="AK547" s="679"/>
      <c r="AL547" s="679"/>
      <c r="AM547" s="679"/>
      <c r="AN547" s="680">
        <f t="shared" si="349"/>
        <v>0</v>
      </c>
      <c r="AO547" s="680">
        <f t="shared" si="350"/>
        <v>5000</v>
      </c>
      <c r="AP547" s="679"/>
      <c r="AQ547" s="679"/>
      <c r="AR547" s="679">
        <v>5000</v>
      </c>
      <c r="AS547" s="680">
        <f t="shared" si="351"/>
        <v>5000</v>
      </c>
      <c r="AT547" s="679"/>
      <c r="AU547" s="679"/>
      <c r="AV547" s="679"/>
      <c r="AW547" s="680">
        <f t="shared" si="352"/>
        <v>0</v>
      </c>
      <c r="AX547" s="679"/>
      <c r="AY547" s="679"/>
      <c r="AZ547" s="679"/>
      <c r="BA547" s="680">
        <f t="shared" si="353"/>
        <v>0</v>
      </c>
      <c r="BB547" s="679"/>
      <c r="BC547" s="679"/>
      <c r="BD547" s="679"/>
      <c r="BE547" s="680">
        <f t="shared" si="354"/>
        <v>0</v>
      </c>
      <c r="BF547" s="680">
        <f t="shared" si="355"/>
        <v>5000</v>
      </c>
      <c r="BG547" s="680">
        <f t="shared" si="356"/>
        <v>0</v>
      </c>
      <c r="BH547" s="680">
        <f t="shared" si="357"/>
        <v>0</v>
      </c>
      <c r="BI547" s="680">
        <f t="shared" si="358"/>
        <v>0</v>
      </c>
      <c r="BJ547" s="681"/>
    </row>
    <row r="548" spans="2:62" ht="19.5" thickBot="1">
      <c r="B548" s="688"/>
      <c r="C548" s="689" t="s">
        <v>186</v>
      </c>
      <c r="D548" s="690" t="s">
        <v>918</v>
      </c>
      <c r="E548" s="726">
        <f t="shared" si="365"/>
        <v>0</v>
      </c>
      <c r="F548" s="727"/>
      <c r="G548" s="680">
        <f t="shared" si="343"/>
        <v>0</v>
      </c>
      <c r="H548" s="679"/>
      <c r="I548" s="679"/>
      <c r="J548" s="679"/>
      <c r="K548" s="679"/>
      <c r="L548" s="679"/>
      <c r="M548" s="679"/>
      <c r="N548" s="679"/>
      <c r="O548" s="679"/>
      <c r="P548" s="679"/>
      <c r="Q548" s="679"/>
      <c r="R548" s="679"/>
      <c r="S548" s="679"/>
      <c r="T548" s="673">
        <f t="shared" si="344"/>
        <v>0</v>
      </c>
      <c r="U548" s="679"/>
      <c r="V548" s="679"/>
      <c r="W548" s="679"/>
      <c r="X548" s="680">
        <f t="shared" si="345"/>
        <v>0</v>
      </c>
      <c r="Y548" s="679"/>
      <c r="Z548" s="679"/>
      <c r="AA548" s="679"/>
      <c r="AB548" s="680">
        <f t="shared" si="346"/>
        <v>0</v>
      </c>
      <c r="AC548" s="679"/>
      <c r="AD548" s="679"/>
      <c r="AE548" s="679"/>
      <c r="AF548" s="680">
        <f t="shared" si="347"/>
        <v>0</v>
      </c>
      <c r="AG548" s="679"/>
      <c r="AH548" s="679"/>
      <c r="AI548" s="679"/>
      <c r="AJ548" s="680">
        <f t="shared" si="348"/>
        <v>0</v>
      </c>
      <c r="AK548" s="679"/>
      <c r="AL548" s="679"/>
      <c r="AM548" s="679"/>
      <c r="AN548" s="680">
        <f t="shared" si="349"/>
        <v>0</v>
      </c>
      <c r="AO548" s="680">
        <f t="shared" si="350"/>
        <v>0</v>
      </c>
      <c r="AP548" s="679"/>
      <c r="AQ548" s="679"/>
      <c r="AR548" s="679"/>
      <c r="AS548" s="680">
        <f t="shared" si="351"/>
        <v>0</v>
      </c>
      <c r="AT548" s="679"/>
      <c r="AU548" s="679"/>
      <c r="AV548" s="679"/>
      <c r="AW548" s="680">
        <f t="shared" si="352"/>
        <v>0</v>
      </c>
      <c r="AX548" s="679"/>
      <c r="AY548" s="679"/>
      <c r="AZ548" s="679"/>
      <c r="BA548" s="680">
        <f t="shared" si="353"/>
        <v>0</v>
      </c>
      <c r="BB548" s="679"/>
      <c r="BC548" s="679"/>
      <c r="BD548" s="679"/>
      <c r="BE548" s="680">
        <f t="shared" si="354"/>
        <v>0</v>
      </c>
      <c r="BF548" s="680">
        <f t="shared" si="355"/>
        <v>0</v>
      </c>
      <c r="BG548" s="680">
        <f t="shared" si="356"/>
        <v>0</v>
      </c>
      <c r="BH548" s="680">
        <f t="shared" si="357"/>
        <v>0</v>
      </c>
      <c r="BI548" s="680">
        <f t="shared" si="358"/>
        <v>0</v>
      </c>
      <c r="BJ548" s="691"/>
    </row>
    <row r="549" spans="2:62" ht="19.5" thickBot="1">
      <c r="B549" s="692" t="s">
        <v>1048</v>
      </c>
      <c r="C549" s="693"/>
      <c r="D549" s="694"/>
      <c r="E549" s="695">
        <f>SUM(E526:E548)</f>
        <v>9628174.2699999996</v>
      </c>
      <c r="F549" s="695">
        <f t="shared" ref="F549:BJ549" si="366">SUM(F526:F548)</f>
        <v>0</v>
      </c>
      <c r="G549" s="695">
        <f t="shared" si="366"/>
        <v>9628174.2699999996</v>
      </c>
      <c r="H549" s="695">
        <v>2387608.5</v>
      </c>
      <c r="I549" s="695">
        <v>5000</v>
      </c>
      <c r="J549" s="695">
        <v>3134365.5</v>
      </c>
      <c r="K549" s="695">
        <v>0</v>
      </c>
      <c r="L549" s="695">
        <f t="shared" si="366"/>
        <v>0</v>
      </c>
      <c r="M549" s="695">
        <f t="shared" si="366"/>
        <v>3264365.5</v>
      </c>
      <c r="N549" s="695">
        <f t="shared" si="366"/>
        <v>0</v>
      </c>
      <c r="O549" s="695">
        <f t="shared" si="366"/>
        <v>0</v>
      </c>
      <c r="P549" s="695">
        <f t="shared" si="366"/>
        <v>836834.77</v>
      </c>
      <c r="Q549" s="695">
        <f t="shared" si="366"/>
        <v>0</v>
      </c>
      <c r="R549" s="695">
        <f t="shared" si="366"/>
        <v>0</v>
      </c>
      <c r="S549" s="695">
        <f t="shared" si="366"/>
        <v>0</v>
      </c>
      <c r="T549" s="695">
        <f t="shared" si="366"/>
        <v>9628174.2699999996</v>
      </c>
      <c r="U549" s="695">
        <f t="shared" si="366"/>
        <v>0</v>
      </c>
      <c r="V549" s="695">
        <f t="shared" si="366"/>
        <v>0</v>
      </c>
      <c r="W549" s="695">
        <f t="shared" si="366"/>
        <v>0</v>
      </c>
      <c r="X549" s="695">
        <f t="shared" si="366"/>
        <v>9628174.2699999996</v>
      </c>
      <c r="Y549" s="695">
        <f t="shared" si="366"/>
        <v>0</v>
      </c>
      <c r="Z549" s="695">
        <f t="shared" si="366"/>
        <v>0</v>
      </c>
      <c r="AA549" s="695">
        <f t="shared" si="366"/>
        <v>5463737.0600000005</v>
      </c>
      <c r="AB549" s="695">
        <f t="shared" si="366"/>
        <v>5463737.0600000005</v>
      </c>
      <c r="AC549" s="695">
        <v>0</v>
      </c>
      <c r="AD549" s="695">
        <f t="shared" si="366"/>
        <v>0</v>
      </c>
      <c r="AE549" s="695">
        <f t="shared" si="366"/>
        <v>3174222.4699999997</v>
      </c>
      <c r="AF549" s="695">
        <f t="shared" si="366"/>
        <v>3174222.4699999997</v>
      </c>
      <c r="AG549" s="695">
        <f t="shared" si="366"/>
        <v>2863.87</v>
      </c>
      <c r="AH549" s="695">
        <f t="shared" si="366"/>
        <v>0</v>
      </c>
      <c r="AI549" s="695">
        <f t="shared" si="366"/>
        <v>825364.17</v>
      </c>
      <c r="AJ549" s="695">
        <f t="shared" si="366"/>
        <v>828228.04</v>
      </c>
      <c r="AK549" s="695">
        <f t="shared" si="366"/>
        <v>0</v>
      </c>
      <c r="AL549" s="695">
        <f t="shared" si="366"/>
        <v>0</v>
      </c>
      <c r="AM549" s="695">
        <f t="shared" si="366"/>
        <v>0</v>
      </c>
      <c r="AN549" s="695">
        <f t="shared" si="366"/>
        <v>0</v>
      </c>
      <c r="AO549" s="695">
        <f t="shared" si="366"/>
        <v>9466187.5700000003</v>
      </c>
      <c r="AP549" s="695">
        <f t="shared" si="366"/>
        <v>0</v>
      </c>
      <c r="AQ549" s="695">
        <f t="shared" si="366"/>
        <v>0</v>
      </c>
      <c r="AR549" s="695">
        <f t="shared" si="366"/>
        <v>5128069.57</v>
      </c>
      <c r="AS549" s="695">
        <f t="shared" si="366"/>
        <v>5128069.57</v>
      </c>
      <c r="AT549" s="695">
        <f t="shared" si="366"/>
        <v>95317.32</v>
      </c>
      <c r="AU549" s="695">
        <f t="shared" si="366"/>
        <v>95317.32</v>
      </c>
      <c r="AV549" s="695">
        <f t="shared" si="366"/>
        <v>2998504.09</v>
      </c>
      <c r="AW549" s="695">
        <f t="shared" si="366"/>
        <v>3189138.73</v>
      </c>
      <c r="AX549" s="695">
        <f t="shared" si="366"/>
        <v>102972.45</v>
      </c>
      <c r="AY549" s="695">
        <f t="shared" si="366"/>
        <v>100108.58</v>
      </c>
      <c r="AZ549" s="695">
        <f t="shared" si="366"/>
        <v>150964.68</v>
      </c>
      <c r="BA549" s="695">
        <f t="shared" si="366"/>
        <v>354045.70999999996</v>
      </c>
      <c r="BB549" s="695">
        <f t="shared" si="366"/>
        <v>0</v>
      </c>
      <c r="BC549" s="695">
        <f t="shared" si="366"/>
        <v>0</v>
      </c>
      <c r="BD549" s="695">
        <f t="shared" si="366"/>
        <v>0</v>
      </c>
      <c r="BE549" s="695">
        <f t="shared" si="366"/>
        <v>0</v>
      </c>
      <c r="BF549" s="695">
        <f t="shared" si="366"/>
        <v>8671254.0099999998</v>
      </c>
      <c r="BG549" s="695">
        <f t="shared" si="366"/>
        <v>0</v>
      </c>
      <c r="BH549" s="695">
        <f t="shared" si="366"/>
        <v>161986.69999999955</v>
      </c>
      <c r="BI549" s="695">
        <f t="shared" si="366"/>
        <v>794933.56000000052</v>
      </c>
      <c r="BJ549" s="695">
        <f t="shared" si="366"/>
        <v>0</v>
      </c>
    </row>
    <row r="550" spans="2:62" ht="19.5" thickBot="1">
      <c r="B550" s="733"/>
      <c r="C550" s="718"/>
      <c r="D550" s="698"/>
      <c r="E550" s="719"/>
      <c r="F550" s="720"/>
      <c r="G550" s="720"/>
      <c r="H550" s="720"/>
      <c r="I550" s="720"/>
      <c r="J550" s="720"/>
      <c r="K550" s="720"/>
      <c r="L550" s="720"/>
      <c r="M550" s="720"/>
      <c r="N550" s="720"/>
      <c r="O550" s="720"/>
      <c r="P550" s="720"/>
      <c r="Q550" s="720"/>
      <c r="R550" s="720"/>
      <c r="S550" s="720"/>
      <c r="T550" s="720"/>
      <c r="U550" s="720"/>
      <c r="V550" s="720"/>
      <c r="W550" s="720"/>
      <c r="X550" s="720"/>
      <c r="Y550" s="720"/>
      <c r="Z550" s="720"/>
      <c r="AA550" s="720"/>
      <c r="AB550" s="720"/>
      <c r="AC550" s="720"/>
      <c r="AD550" s="720"/>
      <c r="AE550" s="720"/>
      <c r="AF550" s="720"/>
      <c r="AG550" s="720"/>
      <c r="AH550" s="720"/>
      <c r="AI550" s="720"/>
      <c r="AJ550" s="720"/>
      <c r="AK550" s="720"/>
      <c r="AL550" s="720"/>
      <c r="AM550" s="720"/>
      <c r="AN550" s="720"/>
      <c r="AO550" s="720"/>
      <c r="AP550" s="720"/>
      <c r="AQ550" s="720"/>
      <c r="AR550" s="720"/>
      <c r="AS550" s="720"/>
      <c r="AT550" s="720"/>
      <c r="AU550" s="720"/>
      <c r="AV550" s="720"/>
      <c r="AW550" s="720"/>
      <c r="AX550" s="720"/>
      <c r="AY550" s="720"/>
      <c r="AZ550" s="720"/>
      <c r="BA550" s="720"/>
      <c r="BB550" s="720"/>
      <c r="BC550" s="720"/>
      <c r="BD550" s="720"/>
      <c r="BE550" s="720"/>
      <c r="BF550" s="720"/>
      <c r="BG550" s="720"/>
      <c r="BH550" s="720"/>
      <c r="BI550" s="720"/>
      <c r="BJ550" s="701"/>
    </row>
    <row r="551" spans="2:62" ht="19.5" thickBot="1">
      <c r="B551" s="663" t="s">
        <v>1049</v>
      </c>
      <c r="C551" s="664"/>
      <c r="D551" s="665"/>
      <c r="E551" s="666"/>
      <c r="F551" s="667"/>
      <c r="G551" s="667"/>
      <c r="H551" s="667"/>
      <c r="I551" s="667"/>
      <c r="J551" s="667"/>
      <c r="K551" s="667"/>
      <c r="L551" s="667"/>
      <c r="M551" s="667"/>
      <c r="N551" s="667"/>
      <c r="O551" s="667"/>
      <c r="P551" s="667"/>
      <c r="Q551" s="667"/>
      <c r="R551" s="667"/>
      <c r="S551" s="667"/>
      <c r="T551" s="667"/>
      <c r="U551" s="667"/>
      <c r="V551" s="667"/>
      <c r="W551" s="667"/>
      <c r="X551" s="667"/>
      <c r="Y551" s="667"/>
      <c r="Z551" s="667"/>
      <c r="AA551" s="667"/>
      <c r="AB551" s="667"/>
      <c r="AC551" s="667"/>
      <c r="AD551" s="667"/>
      <c r="AE551" s="667"/>
      <c r="AF551" s="667"/>
      <c r="AG551" s="667"/>
      <c r="AH551" s="667"/>
      <c r="AI551" s="667"/>
      <c r="AJ551" s="667"/>
      <c r="AK551" s="667"/>
      <c r="AL551" s="667"/>
      <c r="AM551" s="667"/>
      <c r="AN551" s="667"/>
      <c r="AO551" s="667"/>
      <c r="AP551" s="667"/>
      <c r="AQ551" s="667"/>
      <c r="AR551" s="667"/>
      <c r="AS551" s="667"/>
      <c r="AT551" s="667"/>
      <c r="AU551" s="667"/>
      <c r="AV551" s="667"/>
      <c r="AW551" s="667"/>
      <c r="AX551" s="667"/>
      <c r="AY551" s="667"/>
      <c r="AZ551" s="667"/>
      <c r="BA551" s="667"/>
      <c r="BB551" s="667"/>
      <c r="BC551" s="667"/>
      <c r="BD551" s="667"/>
      <c r="BE551" s="667"/>
      <c r="BF551" s="667"/>
      <c r="BG551" s="667"/>
      <c r="BH551" s="667"/>
      <c r="BI551" s="667"/>
      <c r="BJ551" s="668"/>
    </row>
    <row r="552" spans="2:62">
      <c r="B552" s="702" t="s">
        <v>921</v>
      </c>
      <c r="C552" s="703"/>
      <c r="D552" s="671"/>
      <c r="E552" s="736"/>
      <c r="F552" s="737"/>
      <c r="G552" s="673"/>
      <c r="H552" s="673"/>
      <c r="I552" s="673"/>
      <c r="J552" s="673"/>
      <c r="K552" s="673"/>
      <c r="L552" s="673"/>
      <c r="M552" s="673"/>
      <c r="N552" s="673"/>
      <c r="O552" s="673"/>
      <c r="P552" s="673"/>
      <c r="Q552" s="673"/>
      <c r="R552" s="673"/>
      <c r="S552" s="673"/>
      <c r="T552" s="673"/>
      <c r="U552" s="673"/>
      <c r="V552" s="673"/>
      <c r="W552" s="673"/>
      <c r="X552" s="673"/>
      <c r="Y552" s="673"/>
      <c r="Z552" s="673"/>
      <c r="AA552" s="673"/>
      <c r="AB552" s="673"/>
      <c r="AC552" s="673"/>
      <c r="AD552" s="673"/>
      <c r="AE552" s="673"/>
      <c r="AF552" s="673"/>
      <c r="AG552" s="673"/>
      <c r="AH552" s="673"/>
      <c r="AI552" s="673"/>
      <c r="AJ552" s="673"/>
      <c r="AK552" s="673"/>
      <c r="AL552" s="673"/>
      <c r="AM552" s="673"/>
      <c r="AN552" s="673"/>
      <c r="AO552" s="673"/>
      <c r="AP552" s="673"/>
      <c r="AQ552" s="673"/>
      <c r="AR552" s="673"/>
      <c r="AS552" s="673"/>
      <c r="AT552" s="673"/>
      <c r="AU552" s="673"/>
      <c r="AV552" s="673"/>
      <c r="AW552" s="673"/>
      <c r="AX552" s="673"/>
      <c r="AY552" s="673"/>
      <c r="AZ552" s="673"/>
      <c r="BA552" s="673"/>
      <c r="BB552" s="673"/>
      <c r="BC552" s="673"/>
      <c r="BD552" s="673"/>
      <c r="BE552" s="673"/>
      <c r="BF552" s="673"/>
      <c r="BG552" s="673"/>
      <c r="BH552" s="673"/>
      <c r="BI552" s="673"/>
      <c r="BJ552" s="674"/>
    </row>
    <row r="553" spans="2:62">
      <c r="B553" s="675"/>
      <c r="C553" s="676" t="s">
        <v>922</v>
      </c>
      <c r="D553" s="677" t="s">
        <v>923</v>
      </c>
      <c r="E553" s="740">
        <f t="shared" ref="E553:E554" si="367">T553</f>
        <v>1781357</v>
      </c>
      <c r="F553" s="741"/>
      <c r="G553" s="680">
        <f t="shared" ref="G553:G616" si="368">E553+F553</f>
        <v>1781357</v>
      </c>
      <c r="H553" s="679"/>
      <c r="I553" s="679">
        <v>384015</v>
      </c>
      <c r="J553" s="679">
        <v>84320</v>
      </c>
      <c r="K553" s="679">
        <v>1283305</v>
      </c>
      <c r="L553" s="679"/>
      <c r="M553" s="679"/>
      <c r="N553" s="679"/>
      <c r="O553" s="679">
        <v>1817</v>
      </c>
      <c r="P553" s="679">
        <v>27900</v>
      </c>
      <c r="Q553" s="679"/>
      <c r="R553" s="679"/>
      <c r="S553" s="679"/>
      <c r="T553" s="673">
        <f t="shared" ref="T553:T616" si="369">SUM(H553:S553)</f>
        <v>1781357</v>
      </c>
      <c r="U553" s="679"/>
      <c r="V553" s="679"/>
      <c r="W553" s="679"/>
      <c r="X553" s="680">
        <f t="shared" ref="X553:X616" si="370">(T553+U553)-V553+W553</f>
        <v>1781357</v>
      </c>
      <c r="Y553" s="679"/>
      <c r="Z553" s="679"/>
      <c r="AA553" s="679">
        <v>195789.98</v>
      </c>
      <c r="AB553" s="680">
        <f t="shared" ref="AB553:AB616" si="371">SUM(Y553:AA553)</f>
        <v>195789.98</v>
      </c>
      <c r="AC553" s="679">
        <v>38914.449999999997</v>
      </c>
      <c r="AD553" s="679">
        <v>109382.54</v>
      </c>
      <c r="AE553" s="679">
        <f>222426.98+1185126.05</f>
        <v>1407553.03</v>
      </c>
      <c r="AF553" s="680">
        <f t="shared" ref="AF553:AF616" si="372">SUM(AC553:AE553)</f>
        <v>1555850.02</v>
      </c>
      <c r="AG553" s="679">
        <f>-2160</f>
        <v>-2160</v>
      </c>
      <c r="AH553" s="679"/>
      <c r="AI553" s="679">
        <v>27900</v>
      </c>
      <c r="AJ553" s="680">
        <f t="shared" ref="AJ553:AJ616" si="373">SUM(AG553:AI553)</f>
        <v>25740</v>
      </c>
      <c r="AK553" s="679"/>
      <c r="AL553" s="679"/>
      <c r="AM553" s="679"/>
      <c r="AN553" s="680">
        <f t="shared" ref="AN553:AN616" si="374">SUM(AK553:AM553)</f>
        <v>0</v>
      </c>
      <c r="AO553" s="680">
        <f t="shared" ref="AO553:AO616" si="375">AB553+AF553+AJ553+AN553</f>
        <v>1777380</v>
      </c>
      <c r="AP553" s="679"/>
      <c r="AQ553" s="679"/>
      <c r="AR553" s="679">
        <v>189862.98</v>
      </c>
      <c r="AS553" s="680">
        <f t="shared" ref="AS553:AS616" si="376">SUM(AP553:AR553)</f>
        <v>189862.98</v>
      </c>
      <c r="AT553" s="679">
        <v>41271.5</v>
      </c>
      <c r="AU553" s="679">
        <v>79245.23</v>
      </c>
      <c r="AV553" s="679">
        <v>1436096.79</v>
      </c>
      <c r="AW553" s="680">
        <f t="shared" ref="AW553:AW616" si="377">SUM(AT553:AV553)</f>
        <v>1556613.52</v>
      </c>
      <c r="AX553" s="679">
        <v>3003.5</v>
      </c>
      <c r="AY553" s="679"/>
      <c r="AZ553" s="679">
        <v>27900</v>
      </c>
      <c r="BA553" s="680">
        <f t="shared" ref="BA553:BA616" si="378">SUM(AX553:AZ553)</f>
        <v>30903.5</v>
      </c>
      <c r="BB553" s="679"/>
      <c r="BC553" s="679"/>
      <c r="BD553" s="679"/>
      <c r="BE553" s="680">
        <f t="shared" ref="BE553:BE616" si="379">SUM(BB553:BD553)</f>
        <v>0</v>
      </c>
      <c r="BF553" s="680">
        <f t="shared" ref="BF553:BF616" si="380">AS553+AW553+BA553+BE553</f>
        <v>1777380</v>
      </c>
      <c r="BG553" s="680">
        <f t="shared" ref="BG553:BG616" si="381">G553-X553</f>
        <v>0</v>
      </c>
      <c r="BH553" s="680">
        <f t="shared" ref="BH553:BH616" si="382">X553-AO553</f>
        <v>3977</v>
      </c>
      <c r="BI553" s="680">
        <f t="shared" ref="BI553:BI616" si="383">AO553-BF553</f>
        <v>0</v>
      </c>
      <c r="BJ553" s="681"/>
    </row>
    <row r="554" spans="2:62">
      <c r="B554" s="675"/>
      <c r="C554" s="676" t="s">
        <v>924</v>
      </c>
      <c r="D554" s="677" t="s">
        <v>925</v>
      </c>
      <c r="E554" s="740">
        <f t="shared" si="367"/>
        <v>0</v>
      </c>
      <c r="F554" s="741"/>
      <c r="G554" s="680">
        <f t="shared" si="368"/>
        <v>0</v>
      </c>
      <c r="H554" s="679"/>
      <c r="I554" s="679"/>
      <c r="J554" s="679"/>
      <c r="K554" s="679"/>
      <c r="L554" s="679"/>
      <c r="M554" s="679"/>
      <c r="N554" s="679"/>
      <c r="O554" s="679"/>
      <c r="P554" s="679"/>
      <c r="Q554" s="679"/>
      <c r="R554" s="679"/>
      <c r="S554" s="679"/>
      <c r="T554" s="673">
        <f t="shared" si="369"/>
        <v>0</v>
      </c>
      <c r="U554" s="679"/>
      <c r="V554" s="679"/>
      <c r="W554" s="679"/>
      <c r="X554" s="680">
        <f t="shared" si="370"/>
        <v>0</v>
      </c>
      <c r="Y554" s="679"/>
      <c r="Z554" s="679"/>
      <c r="AA554" s="679"/>
      <c r="AB554" s="680">
        <f t="shared" si="371"/>
        <v>0</v>
      </c>
      <c r="AC554" s="679"/>
      <c r="AD554" s="679"/>
      <c r="AE554" s="679"/>
      <c r="AF554" s="680">
        <f t="shared" si="372"/>
        <v>0</v>
      </c>
      <c r="AG554" s="679"/>
      <c r="AH554" s="679"/>
      <c r="AI554" s="679"/>
      <c r="AJ554" s="680">
        <f t="shared" si="373"/>
        <v>0</v>
      </c>
      <c r="AK554" s="679"/>
      <c r="AL554" s="679"/>
      <c r="AM554" s="679"/>
      <c r="AN554" s="680">
        <f t="shared" si="374"/>
        <v>0</v>
      </c>
      <c r="AO554" s="680">
        <f t="shared" si="375"/>
        <v>0</v>
      </c>
      <c r="AP554" s="679"/>
      <c r="AQ554" s="679"/>
      <c r="AR554" s="679"/>
      <c r="AS554" s="680">
        <f t="shared" si="376"/>
        <v>0</v>
      </c>
      <c r="AT554" s="679"/>
      <c r="AU554" s="679"/>
      <c r="AV554" s="679"/>
      <c r="AW554" s="680">
        <f t="shared" si="377"/>
        <v>0</v>
      </c>
      <c r="AX554" s="679"/>
      <c r="AY554" s="679"/>
      <c r="AZ554" s="679"/>
      <c r="BA554" s="680">
        <f t="shared" si="378"/>
        <v>0</v>
      </c>
      <c r="BB554" s="679"/>
      <c r="BC554" s="679"/>
      <c r="BD554" s="679"/>
      <c r="BE554" s="680">
        <f t="shared" si="379"/>
        <v>0</v>
      </c>
      <c r="BF554" s="680">
        <f t="shared" si="380"/>
        <v>0</v>
      </c>
      <c r="BG554" s="680">
        <f t="shared" si="381"/>
        <v>0</v>
      </c>
      <c r="BH554" s="680">
        <f t="shared" si="382"/>
        <v>0</v>
      </c>
      <c r="BI554" s="680">
        <f t="shared" si="383"/>
        <v>0</v>
      </c>
      <c r="BJ554" s="681"/>
    </row>
    <row r="555" spans="2:62">
      <c r="B555" s="685" t="s">
        <v>926</v>
      </c>
      <c r="C555" s="676"/>
      <c r="D555" s="677"/>
      <c r="E555" s="738"/>
      <c r="F555" s="739"/>
      <c r="G555" s="680"/>
      <c r="H555" s="680"/>
      <c r="I555" s="680"/>
      <c r="J555" s="680"/>
      <c r="K555" s="680"/>
      <c r="L555" s="680"/>
      <c r="M555" s="680"/>
      <c r="N555" s="680"/>
      <c r="O555" s="680"/>
      <c r="P555" s="680"/>
      <c r="Q555" s="680"/>
      <c r="R555" s="680"/>
      <c r="S555" s="680"/>
      <c r="T555" s="673"/>
      <c r="U555" s="680"/>
      <c r="V555" s="680"/>
      <c r="W555" s="680"/>
      <c r="X555" s="680"/>
      <c r="Y555" s="680"/>
      <c r="Z555" s="680"/>
      <c r="AA555" s="680"/>
      <c r="AB555" s="680"/>
      <c r="AC555" s="680"/>
      <c r="AD555" s="680"/>
      <c r="AE555" s="680"/>
      <c r="AF555" s="680"/>
      <c r="AG555" s="680"/>
      <c r="AH555" s="680"/>
      <c r="AI555" s="680"/>
      <c r="AJ555" s="680"/>
      <c r="AK555" s="680"/>
      <c r="AL555" s="680"/>
      <c r="AM555" s="680"/>
      <c r="AN555" s="680"/>
      <c r="AO555" s="680"/>
      <c r="AP555" s="680"/>
      <c r="AQ555" s="680"/>
      <c r="AR555" s="680"/>
      <c r="AS555" s="680"/>
      <c r="AT555" s="680"/>
      <c r="AU555" s="680"/>
      <c r="AV555" s="680"/>
      <c r="AW555" s="680"/>
      <c r="AX555" s="680"/>
      <c r="AY555" s="680"/>
      <c r="AZ555" s="680"/>
      <c r="BA555" s="680"/>
      <c r="BB555" s="680"/>
      <c r="BC555" s="680"/>
      <c r="BD555" s="680"/>
      <c r="BE555" s="680"/>
      <c r="BF555" s="680"/>
      <c r="BG555" s="680"/>
      <c r="BH555" s="680"/>
      <c r="BI555" s="680"/>
      <c r="BJ555" s="681"/>
    </row>
    <row r="556" spans="2:62">
      <c r="B556" s="675"/>
      <c r="C556" s="676" t="s">
        <v>218</v>
      </c>
      <c r="D556" s="677" t="s">
        <v>927</v>
      </c>
      <c r="E556" s="740">
        <f t="shared" ref="E556:E557" si="384">T556</f>
        <v>8341000</v>
      </c>
      <c r="F556" s="741"/>
      <c r="G556" s="680">
        <f t="shared" si="368"/>
        <v>8341000</v>
      </c>
      <c r="H556" s="679"/>
      <c r="I556" s="679">
        <v>1566745</v>
      </c>
      <c r="J556" s="679">
        <v>375000</v>
      </c>
      <c r="K556" s="679">
        <v>5719255</v>
      </c>
      <c r="L556" s="679"/>
      <c r="M556" s="679"/>
      <c r="N556" s="679"/>
      <c r="O556" s="679">
        <v>680000</v>
      </c>
      <c r="P556" s="679"/>
      <c r="Q556" s="679"/>
      <c r="R556" s="679"/>
      <c r="S556" s="679"/>
      <c r="T556" s="673">
        <f t="shared" si="369"/>
        <v>8341000</v>
      </c>
      <c r="U556" s="679"/>
      <c r="V556" s="679"/>
      <c r="W556" s="679"/>
      <c r="X556" s="680">
        <f t="shared" si="370"/>
        <v>8341000</v>
      </c>
      <c r="Y556" s="679"/>
      <c r="Z556" s="679"/>
      <c r="AA556" s="679">
        <v>885329.38</v>
      </c>
      <c r="AB556" s="680">
        <f t="shared" si="371"/>
        <v>885329.38</v>
      </c>
      <c r="AC556" s="679">
        <v>88697.07</v>
      </c>
      <c r="AD556" s="679">
        <v>899771.72</v>
      </c>
      <c r="AE556" s="679">
        <f>2490630.47+5901.63+50000+1020595.84</f>
        <v>3567127.94</v>
      </c>
      <c r="AF556" s="680">
        <f t="shared" si="372"/>
        <v>4555596.7300000004</v>
      </c>
      <c r="AG556" s="679">
        <v>193550.3</v>
      </c>
      <c r="AH556" s="679">
        <v>229649</v>
      </c>
      <c r="AI556" s="679">
        <v>1608381.05</v>
      </c>
      <c r="AJ556" s="680">
        <f t="shared" si="373"/>
        <v>2031580.35</v>
      </c>
      <c r="AK556" s="679"/>
      <c r="AL556" s="679"/>
      <c r="AM556" s="679"/>
      <c r="AN556" s="680">
        <f t="shared" si="374"/>
        <v>0</v>
      </c>
      <c r="AO556" s="680">
        <f t="shared" si="375"/>
        <v>7472506.4600000009</v>
      </c>
      <c r="AP556" s="679"/>
      <c r="AQ556" s="679"/>
      <c r="AR556" s="753">
        <v>646266.13</v>
      </c>
      <c r="AS556" s="680">
        <f t="shared" si="376"/>
        <v>646266.13</v>
      </c>
      <c r="AT556" s="679">
        <v>282529.14</v>
      </c>
      <c r="AU556" s="679">
        <v>701374.59</v>
      </c>
      <c r="AV556" s="679">
        <v>3690097.57</v>
      </c>
      <c r="AW556" s="680">
        <f t="shared" si="377"/>
        <v>4674001.3</v>
      </c>
      <c r="AX556" s="679">
        <v>273004.63</v>
      </c>
      <c r="AY556" s="679">
        <v>245302</v>
      </c>
      <c r="AZ556" s="679">
        <v>1330032.94</v>
      </c>
      <c r="BA556" s="680">
        <f t="shared" si="378"/>
        <v>1848339.5699999998</v>
      </c>
      <c r="BB556" s="679"/>
      <c r="BC556" s="679"/>
      <c r="BD556" s="679"/>
      <c r="BE556" s="680">
        <f t="shared" si="379"/>
        <v>0</v>
      </c>
      <c r="BF556" s="680">
        <f t="shared" si="380"/>
        <v>7168607</v>
      </c>
      <c r="BG556" s="680">
        <f t="shared" si="381"/>
        <v>0</v>
      </c>
      <c r="BH556" s="680">
        <f t="shared" si="382"/>
        <v>868493.53999999911</v>
      </c>
      <c r="BI556" s="680">
        <f t="shared" si="383"/>
        <v>303899.46000000089</v>
      </c>
      <c r="BJ556" s="681"/>
    </row>
    <row r="557" spans="2:62">
      <c r="B557" s="675"/>
      <c r="C557" s="676" t="s">
        <v>220</v>
      </c>
      <c r="D557" s="677" t="s">
        <v>928</v>
      </c>
      <c r="E557" s="740">
        <f t="shared" si="384"/>
        <v>0</v>
      </c>
      <c r="F557" s="741"/>
      <c r="G557" s="680">
        <f t="shared" si="368"/>
        <v>0</v>
      </c>
      <c r="H557" s="679"/>
      <c r="I557" s="679"/>
      <c r="J557" s="679"/>
      <c r="K557" s="679"/>
      <c r="L557" s="679"/>
      <c r="M557" s="679"/>
      <c r="N557" s="679"/>
      <c r="O557" s="679"/>
      <c r="P557" s="679"/>
      <c r="Q557" s="679"/>
      <c r="R557" s="679"/>
      <c r="S557" s="679"/>
      <c r="T557" s="673">
        <f t="shared" si="369"/>
        <v>0</v>
      </c>
      <c r="U557" s="679"/>
      <c r="V557" s="679"/>
      <c r="W557" s="679"/>
      <c r="X557" s="680">
        <f t="shared" si="370"/>
        <v>0</v>
      </c>
      <c r="Y557" s="679"/>
      <c r="Z557" s="679"/>
      <c r="AA557" s="679"/>
      <c r="AB557" s="680">
        <f t="shared" si="371"/>
        <v>0</v>
      </c>
      <c r="AC557" s="679"/>
      <c r="AD557" s="679"/>
      <c r="AE557" s="679"/>
      <c r="AF557" s="680">
        <f t="shared" si="372"/>
        <v>0</v>
      </c>
      <c r="AG557" s="679"/>
      <c r="AH557" s="679"/>
      <c r="AI557" s="679"/>
      <c r="AJ557" s="680">
        <f t="shared" si="373"/>
        <v>0</v>
      </c>
      <c r="AK557" s="679"/>
      <c r="AL557" s="679"/>
      <c r="AM557" s="679"/>
      <c r="AN557" s="680">
        <f t="shared" si="374"/>
        <v>0</v>
      </c>
      <c r="AO557" s="680">
        <f t="shared" si="375"/>
        <v>0</v>
      </c>
      <c r="AP557" s="679"/>
      <c r="AQ557" s="679"/>
      <c r="AR557" s="679"/>
      <c r="AS557" s="680">
        <f t="shared" si="376"/>
        <v>0</v>
      </c>
      <c r="AT557" s="679"/>
      <c r="AU557" s="679"/>
      <c r="AV557" s="679"/>
      <c r="AW557" s="680">
        <f t="shared" si="377"/>
        <v>0</v>
      </c>
      <c r="AX557" s="679"/>
      <c r="AY557" s="679"/>
      <c r="AZ557" s="679"/>
      <c r="BA557" s="680">
        <f t="shared" si="378"/>
        <v>0</v>
      </c>
      <c r="BB557" s="679"/>
      <c r="BC557" s="679"/>
      <c r="BD557" s="679"/>
      <c r="BE557" s="680">
        <f t="shared" si="379"/>
        <v>0</v>
      </c>
      <c r="BF557" s="680">
        <f t="shared" si="380"/>
        <v>0</v>
      </c>
      <c r="BG557" s="680">
        <f t="shared" si="381"/>
        <v>0</v>
      </c>
      <c r="BH557" s="680">
        <f t="shared" si="382"/>
        <v>0</v>
      </c>
      <c r="BI557" s="680">
        <f t="shared" si="383"/>
        <v>0</v>
      </c>
      <c r="BJ557" s="681"/>
    </row>
    <row r="558" spans="2:62">
      <c r="B558" s="685" t="s">
        <v>929</v>
      </c>
      <c r="C558" s="676"/>
      <c r="D558" s="677"/>
      <c r="E558" s="738"/>
      <c r="F558" s="739"/>
      <c r="G558" s="680"/>
      <c r="H558" s="680"/>
      <c r="I558" s="680"/>
      <c r="J558" s="680"/>
      <c r="K558" s="680"/>
      <c r="L558" s="680"/>
      <c r="M558" s="680"/>
      <c r="N558" s="680"/>
      <c r="O558" s="680"/>
      <c r="P558" s="680"/>
      <c r="Q558" s="680"/>
      <c r="R558" s="680"/>
      <c r="S558" s="680"/>
      <c r="T558" s="673"/>
      <c r="U558" s="680"/>
      <c r="V558" s="680"/>
      <c r="W558" s="680"/>
      <c r="X558" s="680"/>
      <c r="Y558" s="680"/>
      <c r="Z558" s="680"/>
      <c r="AA558" s="680"/>
      <c r="AB558" s="680"/>
      <c r="AC558" s="680"/>
      <c r="AD558" s="680"/>
      <c r="AE558" s="680"/>
      <c r="AF558" s="680"/>
      <c r="AG558" s="680"/>
      <c r="AH558" s="680"/>
      <c r="AI558" s="680"/>
      <c r="AJ558" s="680"/>
      <c r="AK558" s="680"/>
      <c r="AL558" s="680"/>
      <c r="AM558" s="680"/>
      <c r="AN558" s="680"/>
      <c r="AO558" s="680"/>
      <c r="AP558" s="680"/>
      <c r="AQ558" s="680"/>
      <c r="AR558" s="680"/>
      <c r="AS558" s="680"/>
      <c r="AT558" s="680"/>
      <c r="AU558" s="680"/>
      <c r="AV558" s="680"/>
      <c r="AW558" s="680"/>
      <c r="AX558" s="680"/>
      <c r="AY558" s="680"/>
      <c r="AZ558" s="680"/>
      <c r="BA558" s="680"/>
      <c r="BB558" s="680"/>
      <c r="BC558" s="680"/>
      <c r="BD558" s="680"/>
      <c r="BE558" s="680"/>
      <c r="BF558" s="680"/>
      <c r="BG558" s="680"/>
      <c r="BH558" s="680"/>
      <c r="BI558" s="680"/>
      <c r="BJ558" s="681"/>
    </row>
    <row r="559" spans="2:62">
      <c r="B559" s="675"/>
      <c r="C559" s="676" t="s">
        <v>930</v>
      </c>
      <c r="D559" s="677" t="s">
        <v>931</v>
      </c>
      <c r="E559" s="740">
        <f t="shared" ref="E559:E562" si="385">T559</f>
        <v>1261000</v>
      </c>
      <c r="F559" s="741"/>
      <c r="G559" s="680">
        <f t="shared" si="368"/>
        <v>1261000</v>
      </c>
      <c r="H559" s="679"/>
      <c r="I559" s="679">
        <v>241140</v>
      </c>
      <c r="J559" s="679"/>
      <c r="K559" s="679">
        <v>994860</v>
      </c>
      <c r="L559" s="679"/>
      <c r="M559" s="679"/>
      <c r="N559" s="679"/>
      <c r="O559" s="679">
        <v>25000</v>
      </c>
      <c r="P559" s="679"/>
      <c r="Q559" s="679"/>
      <c r="R559" s="679"/>
      <c r="S559" s="679"/>
      <c r="T559" s="673">
        <f t="shared" si="369"/>
        <v>1261000</v>
      </c>
      <c r="U559" s="679"/>
      <c r="V559" s="679"/>
      <c r="W559" s="679"/>
      <c r="X559" s="680">
        <f t="shared" si="370"/>
        <v>1261000</v>
      </c>
      <c r="Y559" s="679"/>
      <c r="Z559" s="679"/>
      <c r="AA559" s="679">
        <v>198817.63</v>
      </c>
      <c r="AB559" s="680">
        <f t="shared" si="371"/>
        <v>198817.63</v>
      </c>
      <c r="AC559" s="679">
        <v>21035</v>
      </c>
      <c r="AD559" s="679">
        <v>70040.91</v>
      </c>
      <c r="AE559" s="679">
        <f>67784.36+878322.1</f>
        <v>946106.46</v>
      </c>
      <c r="AF559" s="680">
        <f t="shared" si="372"/>
        <v>1037182.37</v>
      </c>
      <c r="AG559" s="679"/>
      <c r="AH559" s="679"/>
      <c r="AI559" s="679">
        <v>25000</v>
      </c>
      <c r="AJ559" s="680">
        <f t="shared" si="373"/>
        <v>25000</v>
      </c>
      <c r="AK559" s="679"/>
      <c r="AL559" s="679"/>
      <c r="AM559" s="679"/>
      <c r="AN559" s="680">
        <f t="shared" si="374"/>
        <v>0</v>
      </c>
      <c r="AO559" s="680">
        <f t="shared" si="375"/>
        <v>1261000</v>
      </c>
      <c r="AP559" s="679"/>
      <c r="AQ559" s="679"/>
      <c r="AR559" s="679">
        <v>186636.78</v>
      </c>
      <c r="AS559" s="680">
        <f t="shared" si="376"/>
        <v>186636.78</v>
      </c>
      <c r="AT559" s="679">
        <v>11132.85</v>
      </c>
      <c r="AU559" s="679">
        <v>91075.91</v>
      </c>
      <c r="AV559" s="679">
        <v>946106.46</v>
      </c>
      <c r="AW559" s="680">
        <f t="shared" si="377"/>
        <v>1048315.22</v>
      </c>
      <c r="AX559" s="679"/>
      <c r="AY559" s="679"/>
      <c r="AZ559" s="679">
        <v>25000</v>
      </c>
      <c r="BA559" s="680">
        <f t="shared" si="378"/>
        <v>25000</v>
      </c>
      <c r="BB559" s="679"/>
      <c r="BC559" s="679"/>
      <c r="BD559" s="679"/>
      <c r="BE559" s="680">
        <f t="shared" si="379"/>
        <v>0</v>
      </c>
      <c r="BF559" s="680">
        <f t="shared" si="380"/>
        <v>1259952</v>
      </c>
      <c r="BG559" s="680">
        <f t="shared" si="381"/>
        <v>0</v>
      </c>
      <c r="BH559" s="680">
        <f t="shared" si="382"/>
        <v>0</v>
      </c>
      <c r="BI559" s="680">
        <f t="shared" si="383"/>
        <v>1048</v>
      </c>
      <c r="BJ559" s="681"/>
    </row>
    <row r="560" spans="2:62">
      <c r="B560" s="675"/>
      <c r="C560" s="676" t="s">
        <v>226</v>
      </c>
      <c r="D560" s="677" t="s">
        <v>932</v>
      </c>
      <c r="E560" s="740">
        <f t="shared" si="385"/>
        <v>0</v>
      </c>
      <c r="F560" s="741"/>
      <c r="G560" s="680">
        <f t="shared" si="368"/>
        <v>0</v>
      </c>
      <c r="H560" s="679"/>
      <c r="I560" s="679"/>
      <c r="J560" s="679"/>
      <c r="K560" s="679"/>
      <c r="L560" s="679"/>
      <c r="M560" s="679"/>
      <c r="N560" s="679"/>
      <c r="O560" s="679"/>
      <c r="P560" s="679"/>
      <c r="Q560" s="679"/>
      <c r="R560" s="679"/>
      <c r="S560" s="679"/>
      <c r="T560" s="673">
        <f t="shared" si="369"/>
        <v>0</v>
      </c>
      <c r="U560" s="679"/>
      <c r="V560" s="679"/>
      <c r="W560" s="679"/>
      <c r="X560" s="680">
        <f t="shared" si="370"/>
        <v>0</v>
      </c>
      <c r="Y560" s="679"/>
      <c r="Z560" s="679"/>
      <c r="AA560" s="679"/>
      <c r="AB560" s="680">
        <f t="shared" si="371"/>
        <v>0</v>
      </c>
      <c r="AC560" s="679"/>
      <c r="AD560" s="679"/>
      <c r="AE560" s="679"/>
      <c r="AF560" s="680">
        <f t="shared" si="372"/>
        <v>0</v>
      </c>
      <c r="AG560" s="679"/>
      <c r="AH560" s="679"/>
      <c r="AI560" s="679"/>
      <c r="AJ560" s="680">
        <f t="shared" si="373"/>
        <v>0</v>
      </c>
      <c r="AK560" s="679"/>
      <c r="AL560" s="679"/>
      <c r="AM560" s="679"/>
      <c r="AN560" s="680">
        <f t="shared" si="374"/>
        <v>0</v>
      </c>
      <c r="AO560" s="680">
        <f t="shared" si="375"/>
        <v>0</v>
      </c>
      <c r="AP560" s="679"/>
      <c r="AQ560" s="679"/>
      <c r="AR560" s="679"/>
      <c r="AS560" s="680">
        <f t="shared" si="376"/>
        <v>0</v>
      </c>
      <c r="AT560" s="679"/>
      <c r="AU560" s="679"/>
      <c r="AV560" s="679"/>
      <c r="AW560" s="680">
        <f t="shared" si="377"/>
        <v>0</v>
      </c>
      <c r="AX560" s="679"/>
      <c r="AY560" s="679"/>
      <c r="AZ560" s="679"/>
      <c r="BA560" s="680">
        <f t="shared" si="378"/>
        <v>0</v>
      </c>
      <c r="BB560" s="679"/>
      <c r="BC560" s="679"/>
      <c r="BD560" s="679"/>
      <c r="BE560" s="680">
        <f t="shared" si="379"/>
        <v>0</v>
      </c>
      <c r="BF560" s="680">
        <f t="shared" si="380"/>
        <v>0</v>
      </c>
      <c r="BG560" s="680">
        <f t="shared" si="381"/>
        <v>0</v>
      </c>
      <c r="BH560" s="680">
        <f t="shared" si="382"/>
        <v>0</v>
      </c>
      <c r="BI560" s="680">
        <f t="shared" si="383"/>
        <v>0</v>
      </c>
      <c r="BJ560" s="681"/>
    </row>
    <row r="561" spans="2:62">
      <c r="B561" s="675"/>
      <c r="C561" s="676" t="s">
        <v>240</v>
      </c>
      <c r="D561" s="677" t="s">
        <v>933</v>
      </c>
      <c r="E561" s="740">
        <f t="shared" si="385"/>
        <v>46800</v>
      </c>
      <c r="F561" s="741"/>
      <c r="G561" s="680">
        <f t="shared" si="368"/>
        <v>46800</v>
      </c>
      <c r="H561" s="679"/>
      <c r="I561" s="679">
        <v>10200</v>
      </c>
      <c r="J561" s="679"/>
      <c r="K561" s="679">
        <v>36600</v>
      </c>
      <c r="L561" s="679"/>
      <c r="M561" s="679"/>
      <c r="N561" s="679"/>
      <c r="O561" s="679"/>
      <c r="P561" s="679"/>
      <c r="Q561" s="679"/>
      <c r="R561" s="679"/>
      <c r="S561" s="679"/>
      <c r="T561" s="673">
        <f t="shared" si="369"/>
        <v>46800</v>
      </c>
      <c r="U561" s="679"/>
      <c r="V561" s="679"/>
      <c r="W561" s="679"/>
      <c r="X561" s="680">
        <f t="shared" si="370"/>
        <v>46800</v>
      </c>
      <c r="Y561" s="679"/>
      <c r="Z561" s="679"/>
      <c r="AA561" s="679">
        <v>3900</v>
      </c>
      <c r="AB561" s="680">
        <f t="shared" si="371"/>
        <v>3900</v>
      </c>
      <c r="AC561" s="679"/>
      <c r="AD561" s="679">
        <v>6806.9</v>
      </c>
      <c r="AE561" s="679">
        <v>36093.1</v>
      </c>
      <c r="AF561" s="680">
        <f t="shared" si="372"/>
        <v>42900</v>
      </c>
      <c r="AG561" s="679"/>
      <c r="AH561" s="679"/>
      <c r="AI561" s="679"/>
      <c r="AJ561" s="680">
        <f t="shared" si="373"/>
        <v>0</v>
      </c>
      <c r="AK561" s="679"/>
      <c r="AL561" s="679"/>
      <c r="AM561" s="679"/>
      <c r="AN561" s="680">
        <f t="shared" si="374"/>
        <v>0</v>
      </c>
      <c r="AO561" s="680">
        <f t="shared" si="375"/>
        <v>46800</v>
      </c>
      <c r="AP561" s="679"/>
      <c r="AQ561" s="679"/>
      <c r="AR561" s="679">
        <v>3900</v>
      </c>
      <c r="AS561" s="680">
        <f t="shared" si="376"/>
        <v>3900</v>
      </c>
      <c r="AT561" s="679"/>
      <c r="AU561" s="679"/>
      <c r="AV561" s="679">
        <v>42900</v>
      </c>
      <c r="AW561" s="680">
        <f t="shared" si="377"/>
        <v>42900</v>
      </c>
      <c r="AX561" s="679"/>
      <c r="AY561" s="679"/>
      <c r="AZ561" s="679"/>
      <c r="BA561" s="680">
        <f t="shared" si="378"/>
        <v>0</v>
      </c>
      <c r="BB561" s="679"/>
      <c r="BC561" s="679"/>
      <c r="BD561" s="679"/>
      <c r="BE561" s="680">
        <f t="shared" si="379"/>
        <v>0</v>
      </c>
      <c r="BF561" s="680">
        <f t="shared" si="380"/>
        <v>46800</v>
      </c>
      <c r="BG561" s="680">
        <f t="shared" si="381"/>
        <v>0</v>
      </c>
      <c r="BH561" s="680">
        <f t="shared" si="382"/>
        <v>0</v>
      </c>
      <c r="BI561" s="680">
        <f t="shared" si="383"/>
        <v>0</v>
      </c>
      <c r="BJ561" s="681"/>
    </row>
    <row r="562" spans="2:62">
      <c r="B562" s="675"/>
      <c r="C562" s="676" t="s">
        <v>242</v>
      </c>
      <c r="D562" s="677" t="s">
        <v>934</v>
      </c>
      <c r="E562" s="678">
        <f t="shared" si="385"/>
        <v>0</v>
      </c>
      <c r="F562" s="679"/>
      <c r="G562" s="680">
        <f t="shared" si="368"/>
        <v>0</v>
      </c>
      <c r="H562" s="679"/>
      <c r="I562" s="679"/>
      <c r="J562" s="679"/>
      <c r="K562" s="679"/>
      <c r="L562" s="679"/>
      <c r="M562" s="679"/>
      <c r="N562" s="679"/>
      <c r="O562" s="679"/>
      <c r="P562" s="679"/>
      <c r="Q562" s="679"/>
      <c r="R562" s="679"/>
      <c r="S562" s="679"/>
      <c r="T562" s="673">
        <f t="shared" si="369"/>
        <v>0</v>
      </c>
      <c r="U562" s="679"/>
      <c r="V562" s="679"/>
      <c r="W562" s="679"/>
      <c r="X562" s="680">
        <f t="shared" si="370"/>
        <v>0</v>
      </c>
      <c r="Y562" s="679"/>
      <c r="Z562" s="679"/>
      <c r="AA562" s="679"/>
      <c r="AB562" s="680">
        <f t="shared" si="371"/>
        <v>0</v>
      </c>
      <c r="AC562" s="679"/>
      <c r="AD562" s="679"/>
      <c r="AE562" s="679"/>
      <c r="AF562" s="680">
        <f t="shared" si="372"/>
        <v>0</v>
      </c>
      <c r="AG562" s="679"/>
      <c r="AH562" s="679"/>
      <c r="AI562" s="679"/>
      <c r="AJ562" s="680">
        <f t="shared" si="373"/>
        <v>0</v>
      </c>
      <c r="AK562" s="679"/>
      <c r="AL562" s="679"/>
      <c r="AM562" s="679"/>
      <c r="AN562" s="680">
        <f t="shared" si="374"/>
        <v>0</v>
      </c>
      <c r="AO562" s="680">
        <f t="shared" si="375"/>
        <v>0</v>
      </c>
      <c r="AP562" s="679"/>
      <c r="AQ562" s="679"/>
      <c r="AR562" s="679"/>
      <c r="AS562" s="680">
        <f t="shared" si="376"/>
        <v>0</v>
      </c>
      <c r="AT562" s="679"/>
      <c r="AU562" s="679"/>
      <c r="AV562" s="679"/>
      <c r="AW562" s="680">
        <f t="shared" si="377"/>
        <v>0</v>
      </c>
      <c r="AX562" s="679"/>
      <c r="AY562" s="679"/>
      <c r="AZ562" s="679"/>
      <c r="BA562" s="680">
        <f t="shared" si="378"/>
        <v>0</v>
      </c>
      <c r="BB562" s="679"/>
      <c r="BC562" s="679"/>
      <c r="BD562" s="679"/>
      <c r="BE562" s="680">
        <f t="shared" si="379"/>
        <v>0</v>
      </c>
      <c r="BF562" s="680">
        <f t="shared" si="380"/>
        <v>0</v>
      </c>
      <c r="BG562" s="680">
        <f t="shared" si="381"/>
        <v>0</v>
      </c>
      <c r="BH562" s="680">
        <f t="shared" si="382"/>
        <v>0</v>
      </c>
      <c r="BI562" s="680">
        <f t="shared" si="383"/>
        <v>0</v>
      </c>
      <c r="BJ562" s="681"/>
    </row>
    <row r="563" spans="2:62">
      <c r="B563" s="675" t="s">
        <v>935</v>
      </c>
      <c r="C563" s="676"/>
      <c r="D563" s="677"/>
      <c r="E563" s="684"/>
      <c r="F563" s="680"/>
      <c r="G563" s="680"/>
      <c r="H563" s="680"/>
      <c r="I563" s="680"/>
      <c r="J563" s="680"/>
      <c r="K563" s="680"/>
      <c r="L563" s="680"/>
      <c r="M563" s="680"/>
      <c r="N563" s="680"/>
      <c r="O563" s="680"/>
      <c r="P563" s="680"/>
      <c r="Q563" s="680"/>
      <c r="R563" s="680"/>
      <c r="S563" s="680"/>
      <c r="T563" s="673"/>
      <c r="U563" s="680"/>
      <c r="V563" s="680"/>
      <c r="W563" s="680"/>
      <c r="X563" s="680"/>
      <c r="Y563" s="680"/>
      <c r="Z563" s="680"/>
      <c r="AA563" s="680"/>
      <c r="AB563" s="680"/>
      <c r="AC563" s="680"/>
      <c r="AD563" s="680"/>
      <c r="AE563" s="680"/>
      <c r="AF563" s="680"/>
      <c r="AG563" s="680"/>
      <c r="AH563" s="680"/>
      <c r="AI563" s="680"/>
      <c r="AJ563" s="680"/>
      <c r="AK563" s="680"/>
      <c r="AL563" s="680"/>
      <c r="AM563" s="680"/>
      <c r="AN563" s="680"/>
      <c r="AO563" s="680"/>
      <c r="AP563" s="680"/>
      <c r="AQ563" s="680"/>
      <c r="AR563" s="680"/>
      <c r="AS563" s="680"/>
      <c r="AT563" s="680"/>
      <c r="AU563" s="680"/>
      <c r="AV563" s="680"/>
      <c r="AW563" s="680"/>
      <c r="AX563" s="680"/>
      <c r="AY563" s="680"/>
      <c r="AZ563" s="680"/>
      <c r="BA563" s="680"/>
      <c r="BB563" s="680"/>
      <c r="BC563" s="680"/>
      <c r="BD563" s="680"/>
      <c r="BE563" s="680"/>
      <c r="BF563" s="680"/>
      <c r="BG563" s="680"/>
      <c r="BH563" s="680"/>
      <c r="BI563" s="680"/>
      <c r="BJ563" s="681"/>
    </row>
    <row r="564" spans="2:62">
      <c r="B564" s="675"/>
      <c r="C564" s="676" t="s">
        <v>248</v>
      </c>
      <c r="D564" s="677" t="s">
        <v>936</v>
      </c>
      <c r="E564" s="678">
        <f t="shared" ref="E564" si="386">T564</f>
        <v>0</v>
      </c>
      <c r="F564" s="679"/>
      <c r="G564" s="680">
        <f t="shared" si="368"/>
        <v>0</v>
      </c>
      <c r="H564" s="679"/>
      <c r="I564" s="679"/>
      <c r="J564" s="679"/>
      <c r="K564" s="679"/>
      <c r="L564" s="679"/>
      <c r="M564" s="679"/>
      <c r="N564" s="679"/>
      <c r="O564" s="679"/>
      <c r="P564" s="679"/>
      <c r="Q564" s="679"/>
      <c r="R564" s="679"/>
      <c r="S564" s="679"/>
      <c r="T564" s="673">
        <f t="shared" si="369"/>
        <v>0</v>
      </c>
      <c r="U564" s="679"/>
      <c r="V564" s="679"/>
      <c r="W564" s="679"/>
      <c r="X564" s="680">
        <f t="shared" si="370"/>
        <v>0</v>
      </c>
      <c r="Y564" s="679"/>
      <c r="Z564" s="679"/>
      <c r="AA564" s="679"/>
      <c r="AB564" s="680">
        <f t="shared" si="371"/>
        <v>0</v>
      </c>
      <c r="AC564" s="679"/>
      <c r="AD564" s="679"/>
      <c r="AE564" s="679"/>
      <c r="AF564" s="680">
        <f t="shared" si="372"/>
        <v>0</v>
      </c>
      <c r="AG564" s="679"/>
      <c r="AH564" s="679"/>
      <c r="AI564" s="679"/>
      <c r="AJ564" s="680">
        <f t="shared" si="373"/>
        <v>0</v>
      </c>
      <c r="AK564" s="679"/>
      <c r="AL564" s="679"/>
      <c r="AM564" s="679"/>
      <c r="AN564" s="680">
        <f t="shared" si="374"/>
        <v>0</v>
      </c>
      <c r="AO564" s="680">
        <f t="shared" si="375"/>
        <v>0</v>
      </c>
      <c r="AP564" s="679"/>
      <c r="AQ564" s="679"/>
      <c r="AR564" s="679"/>
      <c r="AS564" s="680">
        <f t="shared" si="376"/>
        <v>0</v>
      </c>
      <c r="AT564" s="679"/>
      <c r="AU564" s="679"/>
      <c r="AV564" s="679"/>
      <c r="AW564" s="680">
        <f t="shared" si="377"/>
        <v>0</v>
      </c>
      <c r="AX564" s="679"/>
      <c r="AY564" s="679"/>
      <c r="AZ564" s="679"/>
      <c r="BA564" s="680">
        <f t="shared" si="378"/>
        <v>0</v>
      </c>
      <c r="BB564" s="679"/>
      <c r="BC564" s="679"/>
      <c r="BD564" s="679"/>
      <c r="BE564" s="680">
        <f t="shared" si="379"/>
        <v>0</v>
      </c>
      <c r="BF564" s="680">
        <f t="shared" si="380"/>
        <v>0</v>
      </c>
      <c r="BG564" s="680">
        <f t="shared" si="381"/>
        <v>0</v>
      </c>
      <c r="BH564" s="680">
        <f t="shared" si="382"/>
        <v>0</v>
      </c>
      <c r="BI564" s="680">
        <f t="shared" si="383"/>
        <v>0</v>
      </c>
      <c r="BJ564" s="681"/>
    </row>
    <row r="565" spans="2:62">
      <c r="B565" s="685" t="s">
        <v>937</v>
      </c>
      <c r="C565" s="676"/>
      <c r="D565" s="677"/>
      <c r="E565" s="738"/>
      <c r="F565" s="739"/>
      <c r="G565" s="680"/>
      <c r="H565" s="680"/>
      <c r="I565" s="680"/>
      <c r="J565" s="680"/>
      <c r="K565" s="680"/>
      <c r="L565" s="680"/>
      <c r="M565" s="680"/>
      <c r="N565" s="680"/>
      <c r="O565" s="680"/>
      <c r="P565" s="680"/>
      <c r="Q565" s="680"/>
      <c r="R565" s="680"/>
      <c r="S565" s="680"/>
      <c r="T565" s="673"/>
      <c r="U565" s="680"/>
      <c r="V565" s="680"/>
      <c r="W565" s="680"/>
      <c r="X565" s="680"/>
      <c r="Y565" s="680"/>
      <c r="Z565" s="680"/>
      <c r="AA565" s="680"/>
      <c r="AB565" s="680"/>
      <c r="AC565" s="680"/>
      <c r="AD565" s="680"/>
      <c r="AE565" s="680"/>
      <c r="AF565" s="680"/>
      <c r="AG565" s="680"/>
      <c r="AH565" s="680"/>
      <c r="AI565" s="680"/>
      <c r="AJ565" s="680"/>
      <c r="AK565" s="680"/>
      <c r="AL565" s="680"/>
      <c r="AM565" s="680"/>
      <c r="AN565" s="680"/>
      <c r="AO565" s="680"/>
      <c r="AP565" s="680"/>
      <c r="AQ565" s="680"/>
      <c r="AR565" s="680"/>
      <c r="AS565" s="680"/>
      <c r="AT565" s="680"/>
      <c r="AU565" s="680"/>
      <c r="AV565" s="680"/>
      <c r="AW565" s="680"/>
      <c r="AX565" s="680"/>
      <c r="AY565" s="680"/>
      <c r="AZ565" s="680"/>
      <c r="BA565" s="680"/>
      <c r="BB565" s="680"/>
      <c r="BC565" s="680"/>
      <c r="BD565" s="680"/>
      <c r="BE565" s="680"/>
      <c r="BF565" s="680"/>
      <c r="BG565" s="680"/>
      <c r="BH565" s="680"/>
      <c r="BI565" s="680"/>
      <c r="BJ565" s="681"/>
    </row>
    <row r="566" spans="2:62">
      <c r="B566" s="675"/>
      <c r="C566" s="676" t="s">
        <v>252</v>
      </c>
      <c r="D566" s="677" t="s">
        <v>938</v>
      </c>
      <c r="E566" s="740">
        <f t="shared" ref="E566:E567" si="387">T566</f>
        <v>0</v>
      </c>
      <c r="F566" s="741"/>
      <c r="G566" s="680">
        <f t="shared" si="368"/>
        <v>0</v>
      </c>
      <c r="H566" s="679"/>
      <c r="I566" s="679"/>
      <c r="J566" s="679"/>
      <c r="K566" s="679"/>
      <c r="L566" s="679"/>
      <c r="M566" s="679"/>
      <c r="N566" s="679"/>
      <c r="O566" s="679"/>
      <c r="P566" s="679"/>
      <c r="Q566" s="679"/>
      <c r="R566" s="679"/>
      <c r="S566" s="679"/>
      <c r="T566" s="673">
        <f t="shared" si="369"/>
        <v>0</v>
      </c>
      <c r="U566" s="679"/>
      <c r="V566" s="679"/>
      <c r="W566" s="679"/>
      <c r="X566" s="680">
        <f t="shared" si="370"/>
        <v>0</v>
      </c>
      <c r="Y566" s="679"/>
      <c r="Z566" s="679"/>
      <c r="AA566" s="679"/>
      <c r="AB566" s="680">
        <f t="shared" si="371"/>
        <v>0</v>
      </c>
      <c r="AC566" s="679"/>
      <c r="AD566" s="679"/>
      <c r="AE566" s="679"/>
      <c r="AF566" s="680">
        <f t="shared" si="372"/>
        <v>0</v>
      </c>
      <c r="AG566" s="679"/>
      <c r="AH566" s="679"/>
      <c r="AI566" s="679"/>
      <c r="AJ566" s="680">
        <f t="shared" si="373"/>
        <v>0</v>
      </c>
      <c r="AK566" s="679"/>
      <c r="AL566" s="679"/>
      <c r="AM566" s="679"/>
      <c r="AN566" s="680">
        <f t="shared" si="374"/>
        <v>0</v>
      </c>
      <c r="AO566" s="680">
        <f t="shared" si="375"/>
        <v>0</v>
      </c>
      <c r="AP566" s="679"/>
      <c r="AQ566" s="679"/>
      <c r="AR566" s="679"/>
      <c r="AS566" s="680">
        <f t="shared" si="376"/>
        <v>0</v>
      </c>
      <c r="AT566" s="679"/>
      <c r="AU566" s="679"/>
      <c r="AV566" s="679"/>
      <c r="AW566" s="680">
        <f t="shared" si="377"/>
        <v>0</v>
      </c>
      <c r="AX566" s="679"/>
      <c r="AY566" s="679"/>
      <c r="AZ566" s="679"/>
      <c r="BA566" s="680">
        <f t="shared" si="378"/>
        <v>0</v>
      </c>
      <c r="BB566" s="679"/>
      <c r="BC566" s="679"/>
      <c r="BD566" s="679"/>
      <c r="BE566" s="680">
        <f t="shared" si="379"/>
        <v>0</v>
      </c>
      <c r="BF566" s="680">
        <f t="shared" si="380"/>
        <v>0</v>
      </c>
      <c r="BG566" s="680">
        <f t="shared" si="381"/>
        <v>0</v>
      </c>
      <c r="BH566" s="680">
        <f t="shared" si="382"/>
        <v>0</v>
      </c>
      <c r="BI566" s="680">
        <f t="shared" si="383"/>
        <v>0</v>
      </c>
      <c r="BJ566" s="681"/>
    </row>
    <row r="567" spans="2:62">
      <c r="B567" s="675"/>
      <c r="C567" s="676" t="s">
        <v>254</v>
      </c>
      <c r="D567" s="677" t="s">
        <v>939</v>
      </c>
      <c r="E567" s="740">
        <f t="shared" si="387"/>
        <v>252000</v>
      </c>
      <c r="F567" s="741"/>
      <c r="G567" s="680">
        <f t="shared" si="368"/>
        <v>252000</v>
      </c>
      <c r="H567" s="679"/>
      <c r="I567" s="679">
        <v>63000</v>
      </c>
      <c r="J567" s="679"/>
      <c r="K567" s="679">
        <v>189000</v>
      </c>
      <c r="L567" s="679"/>
      <c r="M567" s="679"/>
      <c r="N567" s="679"/>
      <c r="O567" s="679"/>
      <c r="P567" s="679"/>
      <c r="Q567" s="679"/>
      <c r="R567" s="679"/>
      <c r="S567" s="679"/>
      <c r="T567" s="673">
        <f t="shared" si="369"/>
        <v>252000</v>
      </c>
      <c r="U567" s="679"/>
      <c r="V567" s="679"/>
      <c r="W567" s="679"/>
      <c r="X567" s="680">
        <f t="shared" si="370"/>
        <v>252000</v>
      </c>
      <c r="Y567" s="679"/>
      <c r="Z567" s="679"/>
      <c r="AA567" s="679">
        <v>63000</v>
      </c>
      <c r="AB567" s="680">
        <f t="shared" si="371"/>
        <v>63000</v>
      </c>
      <c r="AC567" s="679"/>
      <c r="AD567" s="679"/>
      <c r="AE567" s="679">
        <f>59222.87+129777.13</f>
        <v>189000</v>
      </c>
      <c r="AF567" s="680">
        <f t="shared" si="372"/>
        <v>189000</v>
      </c>
      <c r="AG567" s="679"/>
      <c r="AH567" s="679"/>
      <c r="AI567" s="679"/>
      <c r="AJ567" s="680">
        <f t="shared" si="373"/>
        <v>0</v>
      </c>
      <c r="AK567" s="679"/>
      <c r="AL567" s="679"/>
      <c r="AM567" s="679"/>
      <c r="AN567" s="680">
        <f t="shared" si="374"/>
        <v>0</v>
      </c>
      <c r="AO567" s="680">
        <f t="shared" si="375"/>
        <v>252000</v>
      </c>
      <c r="AP567" s="679"/>
      <c r="AQ567" s="679"/>
      <c r="AR567" s="679">
        <v>63000</v>
      </c>
      <c r="AS567" s="680">
        <f t="shared" si="376"/>
        <v>63000</v>
      </c>
      <c r="AT567" s="679"/>
      <c r="AU567" s="679"/>
      <c r="AV567" s="679">
        <v>189000</v>
      </c>
      <c r="AW567" s="680">
        <f t="shared" si="377"/>
        <v>189000</v>
      </c>
      <c r="AX567" s="679"/>
      <c r="AY567" s="679"/>
      <c r="AZ567" s="679"/>
      <c r="BA567" s="680">
        <f t="shared" si="378"/>
        <v>0</v>
      </c>
      <c r="BB567" s="679"/>
      <c r="BC567" s="679"/>
      <c r="BD567" s="679"/>
      <c r="BE567" s="680">
        <f t="shared" si="379"/>
        <v>0</v>
      </c>
      <c r="BF567" s="680">
        <f t="shared" si="380"/>
        <v>252000</v>
      </c>
      <c r="BG567" s="680">
        <f t="shared" si="381"/>
        <v>0</v>
      </c>
      <c r="BH567" s="680">
        <f t="shared" si="382"/>
        <v>0</v>
      </c>
      <c r="BI567" s="680">
        <f t="shared" si="383"/>
        <v>0</v>
      </c>
      <c r="BJ567" s="681"/>
    </row>
    <row r="568" spans="2:62">
      <c r="B568" s="685" t="s">
        <v>940</v>
      </c>
      <c r="C568" s="676"/>
      <c r="D568" s="677"/>
      <c r="E568" s="738"/>
      <c r="F568" s="739"/>
      <c r="G568" s="680"/>
      <c r="H568" s="680"/>
      <c r="I568" s="680"/>
      <c r="J568" s="680"/>
      <c r="K568" s="680"/>
      <c r="L568" s="680"/>
      <c r="M568" s="680"/>
      <c r="N568" s="680"/>
      <c r="O568" s="680"/>
      <c r="P568" s="680"/>
      <c r="Q568" s="680"/>
      <c r="R568" s="680"/>
      <c r="S568" s="680"/>
      <c r="T568" s="673"/>
      <c r="U568" s="680"/>
      <c r="V568" s="680"/>
      <c r="W568" s="680"/>
      <c r="X568" s="680"/>
      <c r="Y568" s="680"/>
      <c r="Z568" s="680"/>
      <c r="AA568" s="680"/>
      <c r="AB568" s="680"/>
      <c r="AC568" s="680"/>
      <c r="AD568" s="680"/>
      <c r="AE568" s="680"/>
      <c r="AF568" s="680"/>
      <c r="AG568" s="680"/>
      <c r="AH568" s="680"/>
      <c r="AI568" s="680"/>
      <c r="AJ568" s="680"/>
      <c r="AK568" s="680"/>
      <c r="AL568" s="680"/>
      <c r="AM568" s="680"/>
      <c r="AN568" s="680"/>
      <c r="AO568" s="680"/>
      <c r="AP568" s="680"/>
      <c r="AQ568" s="680"/>
      <c r="AR568" s="680"/>
      <c r="AS568" s="680"/>
      <c r="AT568" s="680"/>
      <c r="AU568" s="680"/>
      <c r="AV568" s="680"/>
      <c r="AW568" s="680"/>
      <c r="AX568" s="680"/>
      <c r="AY568" s="680"/>
      <c r="AZ568" s="680"/>
      <c r="BA568" s="680"/>
      <c r="BB568" s="680"/>
      <c r="BC568" s="680"/>
      <c r="BD568" s="680"/>
      <c r="BE568" s="680"/>
      <c r="BF568" s="680"/>
      <c r="BG568" s="680"/>
      <c r="BH568" s="680"/>
      <c r="BI568" s="680"/>
      <c r="BJ568" s="681"/>
    </row>
    <row r="569" spans="2:62">
      <c r="B569" s="675"/>
      <c r="C569" s="676" t="s">
        <v>941</v>
      </c>
      <c r="D569" s="677" t="s">
        <v>942</v>
      </c>
      <c r="E569" s="740">
        <f t="shared" ref="E569" si="388">T569</f>
        <v>0</v>
      </c>
      <c r="F569" s="741"/>
      <c r="G569" s="680">
        <f t="shared" si="368"/>
        <v>0</v>
      </c>
      <c r="H569" s="679"/>
      <c r="I569" s="679"/>
      <c r="J569" s="679"/>
      <c r="K569" s="679"/>
      <c r="L569" s="679"/>
      <c r="M569" s="679"/>
      <c r="N569" s="679"/>
      <c r="O569" s="679"/>
      <c r="P569" s="679"/>
      <c r="Q569" s="679"/>
      <c r="R569" s="679"/>
      <c r="S569" s="679"/>
      <c r="T569" s="673">
        <f t="shared" si="369"/>
        <v>0</v>
      </c>
      <c r="U569" s="679"/>
      <c r="V569" s="679"/>
      <c r="W569" s="679"/>
      <c r="X569" s="680">
        <f t="shared" si="370"/>
        <v>0</v>
      </c>
      <c r="Y569" s="679"/>
      <c r="Z569" s="679"/>
      <c r="AA569" s="679"/>
      <c r="AB569" s="680">
        <f t="shared" si="371"/>
        <v>0</v>
      </c>
      <c r="AC569" s="679"/>
      <c r="AD569" s="679"/>
      <c r="AE569" s="679"/>
      <c r="AF569" s="680">
        <f t="shared" si="372"/>
        <v>0</v>
      </c>
      <c r="AG569" s="679"/>
      <c r="AH569" s="679"/>
      <c r="AI569" s="679"/>
      <c r="AJ569" s="680">
        <f t="shared" si="373"/>
        <v>0</v>
      </c>
      <c r="AK569" s="679"/>
      <c r="AL569" s="679"/>
      <c r="AM569" s="679"/>
      <c r="AN569" s="680">
        <f t="shared" si="374"/>
        <v>0</v>
      </c>
      <c r="AO569" s="680">
        <f t="shared" si="375"/>
        <v>0</v>
      </c>
      <c r="AP569" s="679"/>
      <c r="AQ569" s="679"/>
      <c r="AR569" s="679"/>
      <c r="AS569" s="680">
        <f t="shared" si="376"/>
        <v>0</v>
      </c>
      <c r="AT569" s="679"/>
      <c r="AU569" s="679"/>
      <c r="AV569" s="679"/>
      <c r="AW569" s="680">
        <f t="shared" si="377"/>
        <v>0</v>
      </c>
      <c r="AX569" s="679"/>
      <c r="AY569" s="679"/>
      <c r="AZ569" s="679"/>
      <c r="BA569" s="680">
        <f t="shared" si="378"/>
        <v>0</v>
      </c>
      <c r="BB569" s="679"/>
      <c r="BC569" s="679"/>
      <c r="BD569" s="679"/>
      <c r="BE569" s="680">
        <f t="shared" si="379"/>
        <v>0</v>
      </c>
      <c r="BF569" s="680">
        <f t="shared" si="380"/>
        <v>0</v>
      </c>
      <c r="BG569" s="680">
        <f t="shared" si="381"/>
        <v>0</v>
      </c>
      <c r="BH569" s="680">
        <f t="shared" si="382"/>
        <v>0</v>
      </c>
      <c r="BI569" s="680">
        <f t="shared" si="383"/>
        <v>0</v>
      </c>
      <c r="BJ569" s="681"/>
    </row>
    <row r="570" spans="2:62">
      <c r="B570" s="685" t="s">
        <v>943</v>
      </c>
      <c r="C570" s="676"/>
      <c r="D570" s="677"/>
      <c r="E570" s="738"/>
      <c r="F570" s="739"/>
      <c r="G570" s="680"/>
      <c r="H570" s="680"/>
      <c r="I570" s="680"/>
      <c r="J570" s="680"/>
      <c r="K570" s="680"/>
      <c r="L570" s="680"/>
      <c r="M570" s="680"/>
      <c r="N570" s="680"/>
      <c r="O570" s="680"/>
      <c r="P570" s="680"/>
      <c r="Q570" s="680"/>
      <c r="R570" s="680"/>
      <c r="S570" s="680"/>
      <c r="T570" s="673"/>
      <c r="U570" s="680"/>
      <c r="V570" s="680"/>
      <c r="W570" s="680"/>
      <c r="X570" s="680"/>
      <c r="Y570" s="680"/>
      <c r="Z570" s="680"/>
      <c r="AA570" s="680"/>
      <c r="AB570" s="680"/>
      <c r="AC570" s="680"/>
      <c r="AD570" s="680"/>
      <c r="AE570" s="680"/>
      <c r="AF570" s="680"/>
      <c r="AG570" s="680"/>
      <c r="AH570" s="680"/>
      <c r="AI570" s="680"/>
      <c r="AJ570" s="680"/>
      <c r="AK570" s="680"/>
      <c r="AL570" s="680"/>
      <c r="AM570" s="680"/>
      <c r="AN570" s="680"/>
      <c r="AO570" s="680"/>
      <c r="AP570" s="680"/>
      <c r="AQ570" s="680"/>
      <c r="AR570" s="680"/>
      <c r="AS570" s="680"/>
      <c r="AT570" s="680"/>
      <c r="AU570" s="680"/>
      <c r="AV570" s="680"/>
      <c r="AW570" s="680"/>
      <c r="AX570" s="680"/>
      <c r="AY570" s="680"/>
      <c r="AZ570" s="680"/>
      <c r="BA570" s="680"/>
      <c r="BB570" s="680"/>
      <c r="BC570" s="680"/>
      <c r="BD570" s="680"/>
      <c r="BE570" s="680"/>
      <c r="BF570" s="680"/>
      <c r="BG570" s="680"/>
      <c r="BH570" s="680"/>
      <c r="BI570" s="680"/>
      <c r="BJ570" s="681"/>
    </row>
    <row r="571" spans="2:62">
      <c r="B571" s="675"/>
      <c r="C571" s="676" t="s">
        <v>944</v>
      </c>
      <c r="D571" s="677" t="s">
        <v>945</v>
      </c>
      <c r="E571" s="740">
        <f t="shared" ref="E571:E574" si="389">T571</f>
        <v>23400</v>
      </c>
      <c r="F571" s="741"/>
      <c r="G571" s="680">
        <f t="shared" si="368"/>
        <v>23400</v>
      </c>
      <c r="H571" s="679"/>
      <c r="I571" s="679">
        <v>6300</v>
      </c>
      <c r="J571" s="679"/>
      <c r="K571" s="679">
        <v>17100</v>
      </c>
      <c r="L571" s="679"/>
      <c r="M571" s="679"/>
      <c r="N571" s="679"/>
      <c r="O571" s="679"/>
      <c r="P571" s="679"/>
      <c r="Q571" s="679"/>
      <c r="R571" s="679"/>
      <c r="S571" s="679"/>
      <c r="T571" s="673">
        <f t="shared" si="369"/>
        <v>23400</v>
      </c>
      <c r="U571" s="679"/>
      <c r="V571" s="679"/>
      <c r="W571" s="679"/>
      <c r="X571" s="680">
        <f t="shared" si="370"/>
        <v>23400</v>
      </c>
      <c r="Y571" s="679"/>
      <c r="Z571" s="679"/>
      <c r="AA571" s="679">
        <v>5866.98</v>
      </c>
      <c r="AB571" s="680">
        <f t="shared" si="371"/>
        <v>5866.98</v>
      </c>
      <c r="AC571" s="679"/>
      <c r="AD571" s="679">
        <v>8788.9500000000007</v>
      </c>
      <c r="AE571" s="679">
        <f>14645.7-5901.63</f>
        <v>8744.07</v>
      </c>
      <c r="AF571" s="680">
        <f t="shared" si="372"/>
        <v>17533.02</v>
      </c>
      <c r="AG571" s="679"/>
      <c r="AH571" s="679"/>
      <c r="AI571" s="679"/>
      <c r="AJ571" s="680">
        <f t="shared" si="373"/>
        <v>0</v>
      </c>
      <c r="AK571" s="679"/>
      <c r="AL571" s="679"/>
      <c r="AM571" s="679"/>
      <c r="AN571" s="680">
        <f t="shared" si="374"/>
        <v>0</v>
      </c>
      <c r="AO571" s="680">
        <f t="shared" si="375"/>
        <v>23400</v>
      </c>
      <c r="AP571" s="679"/>
      <c r="AQ571" s="679"/>
      <c r="AR571" s="679">
        <v>6408.26</v>
      </c>
      <c r="AS571" s="680">
        <f t="shared" si="376"/>
        <v>6408.26</v>
      </c>
      <c r="AT571" s="679">
        <v>-541.28000000000065</v>
      </c>
      <c r="AU571" s="679"/>
      <c r="AV571" s="679">
        <v>13340.02</v>
      </c>
      <c r="AW571" s="680">
        <f t="shared" si="377"/>
        <v>12798.74</v>
      </c>
      <c r="AX571" s="679"/>
      <c r="AY571" s="679"/>
      <c r="AZ571" s="679"/>
      <c r="BA571" s="680">
        <f t="shared" si="378"/>
        <v>0</v>
      </c>
      <c r="BB571" s="679"/>
      <c r="BC571" s="679"/>
      <c r="BD571" s="679"/>
      <c r="BE571" s="680">
        <f t="shared" si="379"/>
        <v>0</v>
      </c>
      <c r="BF571" s="680">
        <f t="shared" si="380"/>
        <v>19207</v>
      </c>
      <c r="BG571" s="680">
        <f t="shared" si="381"/>
        <v>0</v>
      </c>
      <c r="BH571" s="680">
        <f t="shared" si="382"/>
        <v>0</v>
      </c>
      <c r="BI571" s="680">
        <f t="shared" si="383"/>
        <v>4193</v>
      </c>
      <c r="BJ571" s="681"/>
    </row>
    <row r="572" spans="2:62">
      <c r="B572" s="675"/>
      <c r="C572" s="676" t="s">
        <v>946</v>
      </c>
      <c r="D572" s="677" t="s">
        <v>947</v>
      </c>
      <c r="E572" s="740">
        <f t="shared" si="389"/>
        <v>13200</v>
      </c>
      <c r="F572" s="741"/>
      <c r="G572" s="680">
        <f t="shared" si="368"/>
        <v>13200</v>
      </c>
      <c r="H572" s="679"/>
      <c r="I572" s="679">
        <v>3300</v>
      </c>
      <c r="J572" s="679"/>
      <c r="K572" s="679">
        <v>9900</v>
      </c>
      <c r="L572" s="679"/>
      <c r="M572" s="679"/>
      <c r="N572" s="679"/>
      <c r="O572" s="679"/>
      <c r="P572" s="679"/>
      <c r="Q572" s="679"/>
      <c r="R572" s="679"/>
      <c r="S572" s="679"/>
      <c r="T572" s="673">
        <f t="shared" si="369"/>
        <v>13200</v>
      </c>
      <c r="U572" s="679"/>
      <c r="V572" s="679"/>
      <c r="W572" s="679"/>
      <c r="X572" s="680">
        <f t="shared" si="370"/>
        <v>13200</v>
      </c>
      <c r="Y572" s="679"/>
      <c r="Z572" s="679"/>
      <c r="AA572" s="679">
        <v>3300</v>
      </c>
      <c r="AB572" s="680">
        <f t="shared" si="371"/>
        <v>3300</v>
      </c>
      <c r="AC572" s="679"/>
      <c r="AD572" s="679"/>
      <c r="AE572" s="679">
        <f>2199.98+7700.02</f>
        <v>9900</v>
      </c>
      <c r="AF572" s="680">
        <f t="shared" si="372"/>
        <v>9900</v>
      </c>
      <c r="AG572" s="679"/>
      <c r="AH572" s="679"/>
      <c r="AI572" s="679"/>
      <c r="AJ572" s="680">
        <f t="shared" si="373"/>
        <v>0</v>
      </c>
      <c r="AK572" s="679"/>
      <c r="AL572" s="679"/>
      <c r="AM572" s="679"/>
      <c r="AN572" s="680">
        <f t="shared" si="374"/>
        <v>0</v>
      </c>
      <c r="AO572" s="680">
        <f t="shared" si="375"/>
        <v>13200</v>
      </c>
      <c r="AP572" s="679"/>
      <c r="AQ572" s="679"/>
      <c r="AR572" s="679">
        <v>3300</v>
      </c>
      <c r="AS572" s="680">
        <f t="shared" si="376"/>
        <v>3300</v>
      </c>
      <c r="AT572" s="679"/>
      <c r="AU572" s="679"/>
      <c r="AV572" s="679">
        <v>9900</v>
      </c>
      <c r="AW572" s="680">
        <f t="shared" si="377"/>
        <v>9900</v>
      </c>
      <c r="AX572" s="679"/>
      <c r="AY572" s="679"/>
      <c r="AZ572" s="679"/>
      <c r="BA572" s="680">
        <f t="shared" si="378"/>
        <v>0</v>
      </c>
      <c r="BB572" s="679"/>
      <c r="BC572" s="679"/>
      <c r="BD572" s="679"/>
      <c r="BE572" s="680">
        <f t="shared" si="379"/>
        <v>0</v>
      </c>
      <c r="BF572" s="680">
        <f t="shared" si="380"/>
        <v>13200</v>
      </c>
      <c r="BG572" s="680">
        <f t="shared" si="381"/>
        <v>0</v>
      </c>
      <c r="BH572" s="680">
        <f t="shared" si="382"/>
        <v>0</v>
      </c>
      <c r="BI572" s="680">
        <f t="shared" si="383"/>
        <v>0</v>
      </c>
      <c r="BJ572" s="681"/>
    </row>
    <row r="573" spans="2:62">
      <c r="B573" s="675"/>
      <c r="C573" s="676" t="s">
        <v>264</v>
      </c>
      <c r="D573" s="677" t="s">
        <v>948</v>
      </c>
      <c r="E573" s="740">
        <f t="shared" si="389"/>
        <v>73000</v>
      </c>
      <c r="F573" s="741"/>
      <c r="G573" s="680">
        <f t="shared" si="368"/>
        <v>73000</v>
      </c>
      <c r="H573" s="679"/>
      <c r="I573" s="679">
        <v>12000</v>
      </c>
      <c r="J573" s="679"/>
      <c r="K573" s="679">
        <v>36000</v>
      </c>
      <c r="L573" s="679"/>
      <c r="M573" s="679"/>
      <c r="N573" s="679"/>
      <c r="O573" s="679">
        <v>25000</v>
      </c>
      <c r="P573" s="679"/>
      <c r="Q573" s="679"/>
      <c r="R573" s="679"/>
      <c r="S573" s="679"/>
      <c r="T573" s="673">
        <f t="shared" si="369"/>
        <v>73000</v>
      </c>
      <c r="U573" s="679"/>
      <c r="V573" s="679"/>
      <c r="W573" s="679"/>
      <c r="X573" s="680">
        <f t="shared" si="370"/>
        <v>73000</v>
      </c>
      <c r="Y573" s="679"/>
      <c r="Z573" s="679"/>
      <c r="AA573" s="679">
        <v>11186</v>
      </c>
      <c r="AB573" s="680">
        <f t="shared" si="371"/>
        <v>11186</v>
      </c>
      <c r="AC573" s="679"/>
      <c r="AD573" s="679">
        <v>1247.94</v>
      </c>
      <c r="AE573" s="679">
        <f>6396+29170.06</f>
        <v>35566.06</v>
      </c>
      <c r="AF573" s="680">
        <f t="shared" si="372"/>
        <v>36814</v>
      </c>
      <c r="AG573" s="679"/>
      <c r="AH573" s="679"/>
      <c r="AI573" s="679">
        <v>25000</v>
      </c>
      <c r="AJ573" s="680">
        <f t="shared" si="373"/>
        <v>25000</v>
      </c>
      <c r="AK573" s="679"/>
      <c r="AL573" s="679"/>
      <c r="AM573" s="679"/>
      <c r="AN573" s="680">
        <f t="shared" si="374"/>
        <v>0</v>
      </c>
      <c r="AO573" s="680">
        <f t="shared" si="375"/>
        <v>73000</v>
      </c>
      <c r="AP573" s="679"/>
      <c r="AQ573" s="679"/>
      <c r="AR573" s="679">
        <v>11186</v>
      </c>
      <c r="AS573" s="680">
        <f t="shared" si="376"/>
        <v>11186</v>
      </c>
      <c r="AT573" s="679"/>
      <c r="AU573" s="679"/>
      <c r="AV573" s="679">
        <v>36814</v>
      </c>
      <c r="AW573" s="680">
        <f t="shared" si="377"/>
        <v>36814</v>
      </c>
      <c r="AX573" s="679"/>
      <c r="AY573" s="679"/>
      <c r="AZ573" s="679">
        <v>25000</v>
      </c>
      <c r="BA573" s="680">
        <f t="shared" si="378"/>
        <v>25000</v>
      </c>
      <c r="BB573" s="679"/>
      <c r="BC573" s="679"/>
      <c r="BD573" s="679"/>
      <c r="BE573" s="680">
        <f t="shared" si="379"/>
        <v>0</v>
      </c>
      <c r="BF573" s="680">
        <f t="shared" si="380"/>
        <v>73000</v>
      </c>
      <c r="BG573" s="680">
        <f t="shared" si="381"/>
        <v>0</v>
      </c>
      <c r="BH573" s="680">
        <f t="shared" si="382"/>
        <v>0</v>
      </c>
      <c r="BI573" s="680">
        <f t="shared" si="383"/>
        <v>0</v>
      </c>
      <c r="BJ573" s="681"/>
    </row>
    <row r="574" spans="2:62">
      <c r="B574" s="675"/>
      <c r="C574" s="676" t="s">
        <v>949</v>
      </c>
      <c r="D574" s="677" t="s">
        <v>950</v>
      </c>
      <c r="E574" s="740">
        <f t="shared" si="389"/>
        <v>8400</v>
      </c>
      <c r="F574" s="741"/>
      <c r="G574" s="680">
        <f t="shared" si="368"/>
        <v>8400</v>
      </c>
      <c r="H574" s="679"/>
      <c r="I574" s="679">
        <v>2100</v>
      </c>
      <c r="J574" s="679"/>
      <c r="K574" s="679">
        <v>6300</v>
      </c>
      <c r="L574" s="679"/>
      <c r="M574" s="679"/>
      <c r="N574" s="679"/>
      <c r="O574" s="679"/>
      <c r="P574" s="679"/>
      <c r="Q574" s="679"/>
      <c r="R574" s="679"/>
      <c r="S574" s="679"/>
      <c r="T574" s="673">
        <f t="shared" si="369"/>
        <v>8400</v>
      </c>
      <c r="U574" s="679"/>
      <c r="V574" s="679"/>
      <c r="W574" s="679"/>
      <c r="X574" s="680">
        <f t="shared" si="370"/>
        <v>8400</v>
      </c>
      <c r="Y574" s="679"/>
      <c r="Z574" s="679"/>
      <c r="AA574" s="679">
        <v>2100</v>
      </c>
      <c r="AB574" s="680">
        <f t="shared" si="371"/>
        <v>2100</v>
      </c>
      <c r="AC574" s="679"/>
      <c r="AD574" s="679"/>
      <c r="AE574" s="679">
        <f>2800+3500</f>
        <v>6300</v>
      </c>
      <c r="AF574" s="680">
        <f t="shared" si="372"/>
        <v>6300</v>
      </c>
      <c r="AG574" s="679"/>
      <c r="AH574" s="679"/>
      <c r="AI574" s="679"/>
      <c r="AJ574" s="680">
        <f t="shared" si="373"/>
        <v>0</v>
      </c>
      <c r="AK574" s="679"/>
      <c r="AL574" s="679"/>
      <c r="AM574" s="679"/>
      <c r="AN574" s="680">
        <f t="shared" si="374"/>
        <v>0</v>
      </c>
      <c r="AO574" s="680">
        <f t="shared" si="375"/>
        <v>8400</v>
      </c>
      <c r="AP574" s="679"/>
      <c r="AQ574" s="679"/>
      <c r="AR574" s="679">
        <v>2100</v>
      </c>
      <c r="AS574" s="680">
        <f t="shared" si="376"/>
        <v>2100</v>
      </c>
      <c r="AT574" s="679"/>
      <c r="AU574" s="679"/>
      <c r="AV574" s="679">
        <v>6300</v>
      </c>
      <c r="AW574" s="680">
        <f t="shared" si="377"/>
        <v>6300</v>
      </c>
      <c r="AX574" s="679"/>
      <c r="AY574" s="679"/>
      <c r="AZ574" s="679"/>
      <c r="BA574" s="680">
        <f t="shared" si="378"/>
        <v>0</v>
      </c>
      <c r="BB574" s="679"/>
      <c r="BC574" s="679"/>
      <c r="BD574" s="679"/>
      <c r="BE574" s="680">
        <f t="shared" si="379"/>
        <v>0</v>
      </c>
      <c r="BF574" s="680">
        <f t="shared" si="380"/>
        <v>8400</v>
      </c>
      <c r="BG574" s="680">
        <f t="shared" si="381"/>
        <v>0</v>
      </c>
      <c r="BH574" s="680">
        <f t="shared" si="382"/>
        <v>0</v>
      </c>
      <c r="BI574" s="680">
        <f t="shared" si="383"/>
        <v>0</v>
      </c>
      <c r="BJ574" s="681"/>
    </row>
    <row r="575" spans="2:62">
      <c r="B575" s="675" t="s">
        <v>951</v>
      </c>
      <c r="C575" s="676"/>
      <c r="D575" s="677"/>
      <c r="E575" s="738"/>
      <c r="F575" s="739"/>
      <c r="G575" s="680"/>
      <c r="H575" s="680"/>
      <c r="I575" s="680"/>
      <c r="J575" s="680"/>
      <c r="K575" s="680"/>
      <c r="L575" s="680"/>
      <c r="M575" s="680"/>
      <c r="N575" s="680"/>
      <c r="O575" s="680"/>
      <c r="P575" s="680"/>
      <c r="Q575" s="680"/>
      <c r="R575" s="680"/>
      <c r="S575" s="680"/>
      <c r="T575" s="673"/>
      <c r="U575" s="680"/>
      <c r="V575" s="680"/>
      <c r="W575" s="680"/>
      <c r="X575" s="680"/>
      <c r="Y575" s="680"/>
      <c r="Z575" s="680"/>
      <c r="AA575" s="680"/>
      <c r="AB575" s="680"/>
      <c r="AC575" s="680"/>
      <c r="AD575" s="680"/>
      <c r="AE575" s="680"/>
      <c r="AF575" s="680"/>
      <c r="AG575" s="680"/>
      <c r="AH575" s="680"/>
      <c r="AI575" s="680"/>
      <c r="AJ575" s="680"/>
      <c r="AK575" s="680"/>
      <c r="AL575" s="680"/>
      <c r="AM575" s="680"/>
      <c r="AN575" s="680"/>
      <c r="AO575" s="680"/>
      <c r="AP575" s="680"/>
      <c r="AQ575" s="680"/>
      <c r="AR575" s="680"/>
      <c r="AS575" s="680"/>
      <c r="AT575" s="680"/>
      <c r="AU575" s="680"/>
      <c r="AV575" s="680"/>
      <c r="AW575" s="680"/>
      <c r="AX575" s="680"/>
      <c r="AY575" s="680"/>
      <c r="AZ575" s="680"/>
      <c r="BA575" s="680"/>
      <c r="BB575" s="680"/>
      <c r="BC575" s="680"/>
      <c r="BD575" s="680"/>
      <c r="BE575" s="680"/>
      <c r="BF575" s="680"/>
      <c r="BG575" s="680"/>
      <c r="BH575" s="680"/>
      <c r="BI575" s="680"/>
      <c r="BJ575" s="681"/>
    </row>
    <row r="576" spans="2:62">
      <c r="B576" s="675"/>
      <c r="C576" s="676" t="s">
        <v>276</v>
      </c>
      <c r="D576" s="677" t="s">
        <v>952</v>
      </c>
      <c r="E576" s="740">
        <f t="shared" ref="E576" si="390">T576</f>
        <v>0</v>
      </c>
      <c r="F576" s="741"/>
      <c r="G576" s="680">
        <f t="shared" si="368"/>
        <v>0</v>
      </c>
      <c r="H576" s="679"/>
      <c r="I576" s="679"/>
      <c r="J576" s="679"/>
      <c r="K576" s="679"/>
      <c r="L576" s="679"/>
      <c r="M576" s="679"/>
      <c r="N576" s="679"/>
      <c r="O576" s="679"/>
      <c r="P576" s="679"/>
      <c r="Q576" s="679"/>
      <c r="R576" s="679"/>
      <c r="S576" s="679"/>
      <c r="T576" s="673">
        <f t="shared" si="369"/>
        <v>0</v>
      </c>
      <c r="U576" s="679"/>
      <c r="V576" s="679"/>
      <c r="W576" s="679"/>
      <c r="X576" s="680">
        <f t="shared" si="370"/>
        <v>0</v>
      </c>
      <c r="Y576" s="679"/>
      <c r="Z576" s="679"/>
      <c r="AA576" s="679"/>
      <c r="AB576" s="680">
        <f t="shared" si="371"/>
        <v>0</v>
      </c>
      <c r="AC576" s="679"/>
      <c r="AD576" s="679"/>
      <c r="AE576" s="679"/>
      <c r="AF576" s="680">
        <f t="shared" si="372"/>
        <v>0</v>
      </c>
      <c r="AG576" s="679"/>
      <c r="AH576" s="679"/>
      <c r="AI576" s="679"/>
      <c r="AJ576" s="680">
        <f t="shared" si="373"/>
        <v>0</v>
      </c>
      <c r="AK576" s="679"/>
      <c r="AL576" s="679"/>
      <c r="AM576" s="679"/>
      <c r="AN576" s="680">
        <f t="shared" si="374"/>
        <v>0</v>
      </c>
      <c r="AO576" s="680">
        <f t="shared" si="375"/>
        <v>0</v>
      </c>
      <c r="AP576" s="679"/>
      <c r="AQ576" s="679"/>
      <c r="AR576" s="679"/>
      <c r="AS576" s="680">
        <f t="shared" si="376"/>
        <v>0</v>
      </c>
      <c r="AT576" s="679"/>
      <c r="AU576" s="679"/>
      <c r="AV576" s="679"/>
      <c r="AW576" s="680">
        <f t="shared" si="377"/>
        <v>0</v>
      </c>
      <c r="AX576" s="679"/>
      <c r="AY576" s="679"/>
      <c r="AZ576" s="679"/>
      <c r="BA576" s="680">
        <f t="shared" si="378"/>
        <v>0</v>
      </c>
      <c r="BB576" s="679"/>
      <c r="BC576" s="679"/>
      <c r="BD576" s="679"/>
      <c r="BE576" s="680">
        <f t="shared" si="379"/>
        <v>0</v>
      </c>
      <c r="BF576" s="680">
        <f t="shared" si="380"/>
        <v>0</v>
      </c>
      <c r="BG576" s="680">
        <f t="shared" si="381"/>
        <v>0</v>
      </c>
      <c r="BH576" s="680">
        <f t="shared" si="382"/>
        <v>0</v>
      </c>
      <c r="BI576" s="680">
        <f t="shared" si="383"/>
        <v>0</v>
      </c>
      <c r="BJ576" s="681"/>
    </row>
    <row r="577" spans="2:62">
      <c r="B577" s="685" t="s">
        <v>953</v>
      </c>
      <c r="C577" s="676"/>
      <c r="D577" s="677"/>
      <c r="E577" s="738"/>
      <c r="F577" s="739"/>
      <c r="G577" s="680"/>
      <c r="H577" s="680"/>
      <c r="I577" s="680"/>
      <c r="J577" s="680"/>
      <c r="K577" s="680"/>
      <c r="L577" s="680"/>
      <c r="M577" s="680"/>
      <c r="N577" s="680"/>
      <c r="O577" s="680"/>
      <c r="P577" s="680"/>
      <c r="Q577" s="680"/>
      <c r="R577" s="680"/>
      <c r="S577" s="680"/>
      <c r="T577" s="673"/>
      <c r="U577" s="680"/>
      <c r="V577" s="680"/>
      <c r="W577" s="680"/>
      <c r="X577" s="680"/>
      <c r="Y577" s="680"/>
      <c r="Z577" s="680"/>
      <c r="AA577" s="680"/>
      <c r="AB577" s="680"/>
      <c r="AC577" s="680"/>
      <c r="AD577" s="680"/>
      <c r="AE577" s="680"/>
      <c r="AF577" s="680"/>
      <c r="AG577" s="680"/>
      <c r="AH577" s="680"/>
      <c r="AI577" s="680"/>
      <c r="AJ577" s="680"/>
      <c r="AK577" s="680"/>
      <c r="AL577" s="680"/>
      <c r="AM577" s="680"/>
      <c r="AN577" s="680"/>
      <c r="AO577" s="680"/>
      <c r="AP577" s="680"/>
      <c r="AQ577" s="680"/>
      <c r="AR577" s="680"/>
      <c r="AS577" s="680"/>
      <c r="AT577" s="680"/>
      <c r="AU577" s="680"/>
      <c r="AV577" s="680"/>
      <c r="AW577" s="680"/>
      <c r="AX577" s="680"/>
      <c r="AY577" s="680"/>
      <c r="AZ577" s="680"/>
      <c r="BA577" s="680"/>
      <c r="BB577" s="680"/>
      <c r="BC577" s="680"/>
      <c r="BD577" s="680"/>
      <c r="BE577" s="680"/>
      <c r="BF577" s="680"/>
      <c r="BG577" s="680"/>
      <c r="BH577" s="680"/>
      <c r="BI577" s="680"/>
      <c r="BJ577" s="681"/>
    </row>
    <row r="578" spans="2:62">
      <c r="B578" s="675"/>
      <c r="C578" s="676" t="s">
        <v>299</v>
      </c>
      <c r="D578" s="677" t="s">
        <v>954</v>
      </c>
      <c r="E578" s="740">
        <f t="shared" ref="E578" si="391">T578</f>
        <v>0</v>
      </c>
      <c r="F578" s="741"/>
      <c r="G578" s="680">
        <f t="shared" si="368"/>
        <v>0</v>
      </c>
      <c r="H578" s="679"/>
      <c r="I578" s="679"/>
      <c r="J578" s="679"/>
      <c r="K578" s="679"/>
      <c r="L578" s="679"/>
      <c r="M578" s="679"/>
      <c r="N578" s="679"/>
      <c r="O578" s="679"/>
      <c r="P578" s="679"/>
      <c r="Q578" s="679"/>
      <c r="R578" s="679"/>
      <c r="S578" s="679"/>
      <c r="T578" s="673">
        <f t="shared" si="369"/>
        <v>0</v>
      </c>
      <c r="U578" s="679"/>
      <c r="V578" s="679"/>
      <c r="W578" s="679"/>
      <c r="X578" s="680">
        <f t="shared" si="370"/>
        <v>0</v>
      </c>
      <c r="Y578" s="679"/>
      <c r="Z578" s="679"/>
      <c r="AA578" s="679"/>
      <c r="AB578" s="680">
        <f t="shared" si="371"/>
        <v>0</v>
      </c>
      <c r="AC578" s="679"/>
      <c r="AD578" s="679"/>
      <c r="AE578" s="679"/>
      <c r="AF578" s="680">
        <f t="shared" si="372"/>
        <v>0</v>
      </c>
      <c r="AG578" s="679"/>
      <c r="AH578" s="679"/>
      <c r="AI578" s="679"/>
      <c r="AJ578" s="680">
        <f t="shared" si="373"/>
        <v>0</v>
      </c>
      <c r="AK578" s="679"/>
      <c r="AL578" s="679"/>
      <c r="AM578" s="679"/>
      <c r="AN578" s="680">
        <f t="shared" si="374"/>
        <v>0</v>
      </c>
      <c r="AO578" s="680">
        <f t="shared" si="375"/>
        <v>0</v>
      </c>
      <c r="AP578" s="679"/>
      <c r="AQ578" s="679"/>
      <c r="AR578" s="679"/>
      <c r="AS578" s="680">
        <f t="shared" si="376"/>
        <v>0</v>
      </c>
      <c r="AT578" s="679"/>
      <c r="AU578" s="679"/>
      <c r="AV578" s="679"/>
      <c r="AW578" s="680">
        <f t="shared" si="377"/>
        <v>0</v>
      </c>
      <c r="AX578" s="679"/>
      <c r="AY578" s="679"/>
      <c r="AZ578" s="679"/>
      <c r="BA578" s="680">
        <f t="shared" si="378"/>
        <v>0</v>
      </c>
      <c r="BB578" s="679"/>
      <c r="BC578" s="679"/>
      <c r="BD578" s="679"/>
      <c r="BE578" s="680">
        <f t="shared" si="379"/>
        <v>0</v>
      </c>
      <c r="BF578" s="680">
        <f t="shared" si="380"/>
        <v>0</v>
      </c>
      <c r="BG578" s="680">
        <f t="shared" si="381"/>
        <v>0</v>
      </c>
      <c r="BH578" s="680">
        <f t="shared" si="382"/>
        <v>0</v>
      </c>
      <c r="BI578" s="680">
        <f t="shared" si="383"/>
        <v>0</v>
      </c>
      <c r="BJ578" s="681"/>
    </row>
    <row r="579" spans="2:62">
      <c r="B579" s="685" t="s">
        <v>955</v>
      </c>
      <c r="C579" s="676"/>
      <c r="D579" s="677"/>
      <c r="E579" s="738"/>
      <c r="F579" s="739"/>
      <c r="G579" s="680"/>
      <c r="H579" s="680"/>
      <c r="I579" s="680"/>
      <c r="J579" s="680"/>
      <c r="K579" s="680"/>
      <c r="L579" s="680"/>
      <c r="M579" s="680"/>
      <c r="N579" s="680"/>
      <c r="O579" s="680"/>
      <c r="P579" s="680"/>
      <c r="Q579" s="680"/>
      <c r="R579" s="680"/>
      <c r="S579" s="680"/>
      <c r="T579" s="673"/>
      <c r="U579" s="680"/>
      <c r="V579" s="680"/>
      <c r="W579" s="680"/>
      <c r="X579" s="680"/>
      <c r="Y579" s="680"/>
      <c r="Z579" s="680"/>
      <c r="AA579" s="680"/>
      <c r="AB579" s="680"/>
      <c r="AC579" s="680"/>
      <c r="AD579" s="680"/>
      <c r="AE579" s="680"/>
      <c r="AF579" s="680"/>
      <c r="AG579" s="680"/>
      <c r="AH579" s="680"/>
      <c r="AI579" s="680"/>
      <c r="AJ579" s="680"/>
      <c r="AK579" s="680"/>
      <c r="AL579" s="680"/>
      <c r="AM579" s="680"/>
      <c r="AN579" s="680"/>
      <c r="AO579" s="680"/>
      <c r="AP579" s="680"/>
      <c r="AQ579" s="680"/>
      <c r="AR579" s="680"/>
      <c r="AS579" s="680"/>
      <c r="AT579" s="680"/>
      <c r="AU579" s="680"/>
      <c r="AV579" s="680"/>
      <c r="AW579" s="680"/>
      <c r="AX579" s="680"/>
      <c r="AY579" s="680"/>
      <c r="AZ579" s="680"/>
      <c r="BA579" s="680"/>
      <c r="BB579" s="680"/>
      <c r="BC579" s="680"/>
      <c r="BD579" s="680"/>
      <c r="BE579" s="680"/>
      <c r="BF579" s="680"/>
      <c r="BG579" s="680"/>
      <c r="BH579" s="680"/>
      <c r="BI579" s="680"/>
      <c r="BJ579" s="681"/>
    </row>
    <row r="580" spans="2:62">
      <c r="B580" s="675"/>
      <c r="C580" s="676" t="s">
        <v>303</v>
      </c>
      <c r="D580" s="677" t="s">
        <v>956</v>
      </c>
      <c r="E580" s="740">
        <f t="shared" ref="E580:E581" si="392">T580</f>
        <v>0</v>
      </c>
      <c r="F580" s="741"/>
      <c r="G580" s="680">
        <f t="shared" si="368"/>
        <v>0</v>
      </c>
      <c r="H580" s="679"/>
      <c r="I580" s="679"/>
      <c r="J580" s="679"/>
      <c r="K580" s="679"/>
      <c r="L580" s="679"/>
      <c r="M580" s="679"/>
      <c r="N580" s="679"/>
      <c r="O580" s="679"/>
      <c r="P580" s="679"/>
      <c r="Q580" s="679"/>
      <c r="R580" s="679"/>
      <c r="S580" s="679"/>
      <c r="T580" s="673">
        <f t="shared" si="369"/>
        <v>0</v>
      </c>
      <c r="U580" s="679"/>
      <c r="V580" s="679"/>
      <c r="W580" s="679"/>
      <c r="X580" s="680">
        <f t="shared" si="370"/>
        <v>0</v>
      </c>
      <c r="Y580" s="679"/>
      <c r="Z580" s="679"/>
      <c r="AA580" s="679"/>
      <c r="AB580" s="680">
        <f t="shared" si="371"/>
        <v>0</v>
      </c>
      <c r="AC580" s="679"/>
      <c r="AD580" s="679"/>
      <c r="AE580" s="679"/>
      <c r="AF580" s="680">
        <f t="shared" si="372"/>
        <v>0</v>
      </c>
      <c r="AG580" s="679"/>
      <c r="AH580" s="679"/>
      <c r="AI580" s="679"/>
      <c r="AJ580" s="680">
        <f t="shared" si="373"/>
        <v>0</v>
      </c>
      <c r="AK580" s="679"/>
      <c r="AL580" s="679"/>
      <c r="AM580" s="679"/>
      <c r="AN580" s="680">
        <f t="shared" si="374"/>
        <v>0</v>
      </c>
      <c r="AO580" s="680">
        <f t="shared" si="375"/>
        <v>0</v>
      </c>
      <c r="AP580" s="679"/>
      <c r="AQ580" s="679"/>
      <c r="AR580" s="679"/>
      <c r="AS580" s="680">
        <f t="shared" si="376"/>
        <v>0</v>
      </c>
      <c r="AT580" s="679"/>
      <c r="AU580" s="679"/>
      <c r="AV580" s="679"/>
      <c r="AW580" s="680">
        <f t="shared" si="377"/>
        <v>0</v>
      </c>
      <c r="AX580" s="679"/>
      <c r="AY580" s="679"/>
      <c r="AZ580" s="679"/>
      <c r="BA580" s="680">
        <f t="shared" si="378"/>
        <v>0</v>
      </c>
      <c r="BB580" s="679"/>
      <c r="BC580" s="679"/>
      <c r="BD580" s="679"/>
      <c r="BE580" s="680">
        <f t="shared" si="379"/>
        <v>0</v>
      </c>
      <c r="BF580" s="680">
        <f t="shared" si="380"/>
        <v>0</v>
      </c>
      <c r="BG580" s="680">
        <f t="shared" si="381"/>
        <v>0</v>
      </c>
      <c r="BH580" s="680">
        <f t="shared" si="382"/>
        <v>0</v>
      </c>
      <c r="BI580" s="680">
        <f t="shared" si="383"/>
        <v>0</v>
      </c>
      <c r="BJ580" s="681"/>
    </row>
    <row r="581" spans="2:62">
      <c r="B581" s="675"/>
      <c r="C581" s="676" t="s">
        <v>305</v>
      </c>
      <c r="D581" s="677" t="s">
        <v>957</v>
      </c>
      <c r="E581" s="740">
        <f t="shared" si="392"/>
        <v>0</v>
      </c>
      <c r="F581" s="741"/>
      <c r="G581" s="680">
        <f t="shared" si="368"/>
        <v>0</v>
      </c>
      <c r="H581" s="679"/>
      <c r="I581" s="679"/>
      <c r="J581" s="679"/>
      <c r="K581" s="679"/>
      <c r="L581" s="679"/>
      <c r="M581" s="679"/>
      <c r="N581" s="679"/>
      <c r="O581" s="679"/>
      <c r="P581" s="679"/>
      <c r="Q581" s="679"/>
      <c r="R581" s="679"/>
      <c r="S581" s="679"/>
      <c r="T581" s="673">
        <f t="shared" si="369"/>
        <v>0</v>
      </c>
      <c r="U581" s="679"/>
      <c r="V581" s="679"/>
      <c r="W581" s="679"/>
      <c r="X581" s="680">
        <f t="shared" si="370"/>
        <v>0</v>
      </c>
      <c r="Y581" s="679"/>
      <c r="Z581" s="679"/>
      <c r="AA581" s="679"/>
      <c r="AB581" s="680">
        <f t="shared" si="371"/>
        <v>0</v>
      </c>
      <c r="AC581" s="679"/>
      <c r="AD581" s="679"/>
      <c r="AE581" s="679"/>
      <c r="AF581" s="680">
        <f t="shared" si="372"/>
        <v>0</v>
      </c>
      <c r="AG581" s="679"/>
      <c r="AH581" s="679"/>
      <c r="AI581" s="679"/>
      <c r="AJ581" s="680">
        <f t="shared" si="373"/>
        <v>0</v>
      </c>
      <c r="AK581" s="679"/>
      <c r="AL581" s="679"/>
      <c r="AM581" s="679"/>
      <c r="AN581" s="680">
        <f t="shared" si="374"/>
        <v>0</v>
      </c>
      <c r="AO581" s="680">
        <f t="shared" si="375"/>
        <v>0</v>
      </c>
      <c r="AP581" s="679"/>
      <c r="AQ581" s="679"/>
      <c r="AR581" s="679"/>
      <c r="AS581" s="680">
        <f t="shared" si="376"/>
        <v>0</v>
      </c>
      <c r="AT581" s="679"/>
      <c r="AU581" s="679"/>
      <c r="AV581" s="679"/>
      <c r="AW581" s="680">
        <f t="shared" si="377"/>
        <v>0</v>
      </c>
      <c r="AX581" s="679"/>
      <c r="AY581" s="679"/>
      <c r="AZ581" s="679"/>
      <c r="BA581" s="680">
        <f t="shared" si="378"/>
        <v>0</v>
      </c>
      <c r="BB581" s="679"/>
      <c r="BC581" s="679"/>
      <c r="BD581" s="679"/>
      <c r="BE581" s="680">
        <f t="shared" si="379"/>
        <v>0</v>
      </c>
      <c r="BF581" s="680">
        <f t="shared" si="380"/>
        <v>0</v>
      </c>
      <c r="BG581" s="680">
        <f t="shared" si="381"/>
        <v>0</v>
      </c>
      <c r="BH581" s="680">
        <f t="shared" si="382"/>
        <v>0</v>
      </c>
      <c r="BI581" s="680">
        <f t="shared" si="383"/>
        <v>0</v>
      </c>
      <c r="BJ581" s="681"/>
    </row>
    <row r="582" spans="2:62">
      <c r="B582" s="685" t="s">
        <v>958</v>
      </c>
      <c r="C582" s="676"/>
      <c r="D582" s="677"/>
      <c r="E582" s="738"/>
      <c r="F582" s="739"/>
      <c r="G582" s="680"/>
      <c r="H582" s="680"/>
      <c r="I582" s="680"/>
      <c r="J582" s="680"/>
      <c r="K582" s="680"/>
      <c r="L582" s="680"/>
      <c r="M582" s="680"/>
      <c r="N582" s="680"/>
      <c r="O582" s="680"/>
      <c r="P582" s="680"/>
      <c r="Q582" s="680"/>
      <c r="R582" s="680"/>
      <c r="S582" s="680"/>
      <c r="T582" s="673"/>
      <c r="U582" s="680"/>
      <c r="V582" s="680"/>
      <c r="W582" s="680"/>
      <c r="X582" s="680"/>
      <c r="Y582" s="680"/>
      <c r="Z582" s="680"/>
      <c r="AA582" s="680"/>
      <c r="AB582" s="680"/>
      <c r="AC582" s="680"/>
      <c r="AD582" s="680"/>
      <c r="AE582" s="680"/>
      <c r="AF582" s="680"/>
      <c r="AG582" s="680"/>
      <c r="AH582" s="680"/>
      <c r="AI582" s="680"/>
      <c r="AJ582" s="680"/>
      <c r="AK582" s="680"/>
      <c r="AL582" s="680"/>
      <c r="AM582" s="680"/>
      <c r="AN582" s="680"/>
      <c r="AO582" s="680"/>
      <c r="AP582" s="680"/>
      <c r="AQ582" s="680"/>
      <c r="AR582" s="680"/>
      <c r="AS582" s="680"/>
      <c r="AT582" s="680"/>
      <c r="AU582" s="680"/>
      <c r="AV582" s="680"/>
      <c r="AW582" s="680"/>
      <c r="AX582" s="680"/>
      <c r="AY582" s="680"/>
      <c r="AZ582" s="680"/>
      <c r="BA582" s="680"/>
      <c r="BB582" s="680"/>
      <c r="BC582" s="680"/>
      <c r="BD582" s="680"/>
      <c r="BE582" s="680"/>
      <c r="BF582" s="680"/>
      <c r="BG582" s="680"/>
      <c r="BH582" s="680"/>
      <c r="BI582" s="680"/>
      <c r="BJ582" s="681"/>
    </row>
    <row r="583" spans="2:62">
      <c r="B583" s="675"/>
      <c r="C583" s="676" t="s">
        <v>307</v>
      </c>
      <c r="D583" s="677" t="s">
        <v>959</v>
      </c>
      <c r="E583" s="740">
        <f t="shared" ref="E583:E584" si="393">T583</f>
        <v>0</v>
      </c>
      <c r="F583" s="741"/>
      <c r="G583" s="680">
        <f t="shared" si="368"/>
        <v>0</v>
      </c>
      <c r="H583" s="679"/>
      <c r="I583" s="679"/>
      <c r="J583" s="679"/>
      <c r="K583" s="679"/>
      <c r="L583" s="679"/>
      <c r="M583" s="679"/>
      <c r="N583" s="679"/>
      <c r="O583" s="679"/>
      <c r="P583" s="679"/>
      <c r="Q583" s="679"/>
      <c r="R583" s="679"/>
      <c r="S583" s="679"/>
      <c r="T583" s="673">
        <f t="shared" si="369"/>
        <v>0</v>
      </c>
      <c r="U583" s="679"/>
      <c r="V583" s="679"/>
      <c r="W583" s="679"/>
      <c r="X583" s="680">
        <f t="shared" si="370"/>
        <v>0</v>
      </c>
      <c r="Y583" s="679"/>
      <c r="Z583" s="679"/>
      <c r="AA583" s="679"/>
      <c r="AB583" s="680">
        <f t="shared" si="371"/>
        <v>0</v>
      </c>
      <c r="AC583" s="679"/>
      <c r="AD583" s="679"/>
      <c r="AE583" s="679"/>
      <c r="AF583" s="680">
        <f t="shared" si="372"/>
        <v>0</v>
      </c>
      <c r="AG583" s="679"/>
      <c r="AH583" s="679"/>
      <c r="AI583" s="679"/>
      <c r="AJ583" s="680">
        <f t="shared" si="373"/>
        <v>0</v>
      </c>
      <c r="AK583" s="679"/>
      <c r="AL583" s="679"/>
      <c r="AM583" s="679"/>
      <c r="AN583" s="680">
        <f t="shared" si="374"/>
        <v>0</v>
      </c>
      <c r="AO583" s="680">
        <f t="shared" si="375"/>
        <v>0</v>
      </c>
      <c r="AP583" s="679"/>
      <c r="AQ583" s="679"/>
      <c r="AR583" s="679"/>
      <c r="AS583" s="680">
        <f t="shared" si="376"/>
        <v>0</v>
      </c>
      <c r="AT583" s="679"/>
      <c r="AU583" s="679"/>
      <c r="AV583" s="679"/>
      <c r="AW583" s="680">
        <f t="shared" si="377"/>
        <v>0</v>
      </c>
      <c r="AX583" s="679"/>
      <c r="AY583" s="679"/>
      <c r="AZ583" s="679"/>
      <c r="BA583" s="680">
        <f t="shared" si="378"/>
        <v>0</v>
      </c>
      <c r="BB583" s="679"/>
      <c r="BC583" s="679"/>
      <c r="BD583" s="679"/>
      <c r="BE583" s="680">
        <f t="shared" si="379"/>
        <v>0</v>
      </c>
      <c r="BF583" s="680">
        <f t="shared" si="380"/>
        <v>0</v>
      </c>
      <c r="BG583" s="680">
        <f t="shared" si="381"/>
        <v>0</v>
      </c>
      <c r="BH583" s="680">
        <f t="shared" si="382"/>
        <v>0</v>
      </c>
      <c r="BI583" s="680">
        <f t="shared" si="383"/>
        <v>0</v>
      </c>
      <c r="BJ583" s="681"/>
    </row>
    <row r="584" spans="2:62">
      <c r="B584" s="675"/>
      <c r="C584" s="676" t="s">
        <v>309</v>
      </c>
      <c r="D584" s="677" t="s">
        <v>960</v>
      </c>
      <c r="E584" s="740">
        <f t="shared" si="393"/>
        <v>237000</v>
      </c>
      <c r="F584" s="741"/>
      <c r="G584" s="680">
        <f t="shared" si="368"/>
        <v>237000</v>
      </c>
      <c r="H584" s="679"/>
      <c r="I584" s="679">
        <v>81000</v>
      </c>
      <c r="J584" s="679">
        <v>75000</v>
      </c>
      <c r="K584" s="679">
        <v>81000</v>
      </c>
      <c r="L584" s="679"/>
      <c r="M584" s="679"/>
      <c r="N584" s="679"/>
      <c r="O584" s="679"/>
      <c r="P584" s="679"/>
      <c r="Q584" s="679"/>
      <c r="R584" s="679"/>
      <c r="S584" s="679"/>
      <c r="T584" s="673">
        <f t="shared" si="369"/>
        <v>237000</v>
      </c>
      <c r="U584" s="679"/>
      <c r="V584" s="679"/>
      <c r="W584" s="679"/>
      <c r="X584" s="680">
        <f t="shared" si="370"/>
        <v>237000</v>
      </c>
      <c r="Y584" s="679"/>
      <c r="Z584" s="679"/>
      <c r="AA584" s="679">
        <v>81000</v>
      </c>
      <c r="AB584" s="680">
        <f t="shared" si="371"/>
        <v>81000</v>
      </c>
      <c r="AC584" s="679"/>
      <c r="AD584" s="679">
        <v>73000</v>
      </c>
      <c r="AE584" s="679">
        <v>83000</v>
      </c>
      <c r="AF584" s="680">
        <f t="shared" si="372"/>
        <v>156000</v>
      </c>
      <c r="AG584" s="679"/>
      <c r="AH584" s="679"/>
      <c r="AI584" s="679"/>
      <c r="AJ584" s="680">
        <f t="shared" si="373"/>
        <v>0</v>
      </c>
      <c r="AK584" s="679"/>
      <c r="AL584" s="679"/>
      <c r="AM584" s="679"/>
      <c r="AN584" s="680">
        <f t="shared" si="374"/>
        <v>0</v>
      </c>
      <c r="AO584" s="680">
        <f t="shared" si="375"/>
        <v>237000</v>
      </c>
      <c r="AP584" s="679"/>
      <c r="AQ584" s="679"/>
      <c r="AR584" s="679">
        <v>66000</v>
      </c>
      <c r="AS584" s="680">
        <f t="shared" si="376"/>
        <v>66000</v>
      </c>
      <c r="AT584" s="679"/>
      <c r="AU584" s="679"/>
      <c r="AV584" s="679">
        <v>90000</v>
      </c>
      <c r="AW584" s="680">
        <f t="shared" si="377"/>
        <v>90000</v>
      </c>
      <c r="AX584" s="679"/>
      <c r="AY584" s="679"/>
      <c r="AZ584" s="679"/>
      <c r="BA584" s="680">
        <f t="shared" si="378"/>
        <v>0</v>
      </c>
      <c r="BB584" s="679"/>
      <c r="BC584" s="679"/>
      <c r="BD584" s="679"/>
      <c r="BE584" s="680">
        <f t="shared" si="379"/>
        <v>0</v>
      </c>
      <c r="BF584" s="680">
        <f t="shared" si="380"/>
        <v>156000</v>
      </c>
      <c r="BG584" s="680">
        <f t="shared" si="381"/>
        <v>0</v>
      </c>
      <c r="BH584" s="680">
        <f t="shared" si="382"/>
        <v>0</v>
      </c>
      <c r="BI584" s="680">
        <f t="shared" si="383"/>
        <v>81000</v>
      </c>
      <c r="BJ584" s="681"/>
    </row>
    <row r="585" spans="2:62">
      <c r="B585" s="685" t="s">
        <v>961</v>
      </c>
      <c r="C585" s="676"/>
      <c r="D585" s="677"/>
      <c r="E585" s="738"/>
      <c r="F585" s="739"/>
      <c r="G585" s="680"/>
      <c r="H585" s="680"/>
      <c r="I585" s="680"/>
      <c r="J585" s="680"/>
      <c r="K585" s="680"/>
      <c r="L585" s="680"/>
      <c r="M585" s="680"/>
      <c r="N585" s="680"/>
      <c r="O585" s="680"/>
      <c r="P585" s="680"/>
      <c r="Q585" s="680"/>
      <c r="R585" s="680"/>
      <c r="S585" s="680"/>
      <c r="T585" s="673"/>
      <c r="U585" s="680"/>
      <c r="V585" s="680"/>
      <c r="W585" s="680"/>
      <c r="X585" s="680"/>
      <c r="Y585" s="680"/>
      <c r="Z585" s="680"/>
      <c r="AA585" s="680"/>
      <c r="AB585" s="680"/>
      <c r="AC585" s="680"/>
      <c r="AD585" s="680"/>
      <c r="AE585" s="680"/>
      <c r="AF585" s="680"/>
      <c r="AG585" s="680"/>
      <c r="AH585" s="680"/>
      <c r="AI585" s="680"/>
      <c r="AJ585" s="680"/>
      <c r="AK585" s="680"/>
      <c r="AL585" s="680"/>
      <c r="AM585" s="680"/>
      <c r="AN585" s="680"/>
      <c r="AO585" s="680"/>
      <c r="AP585" s="680"/>
      <c r="AQ585" s="680"/>
      <c r="AR585" s="680"/>
      <c r="AS585" s="680"/>
      <c r="AT585" s="680"/>
      <c r="AU585" s="680"/>
      <c r="AV585" s="680"/>
      <c r="AW585" s="680"/>
      <c r="AX585" s="680"/>
      <c r="AY585" s="680"/>
      <c r="AZ585" s="680"/>
      <c r="BA585" s="680"/>
      <c r="BB585" s="680"/>
      <c r="BC585" s="680"/>
      <c r="BD585" s="680"/>
      <c r="BE585" s="680"/>
      <c r="BF585" s="680"/>
      <c r="BG585" s="680"/>
      <c r="BH585" s="680"/>
      <c r="BI585" s="680"/>
      <c r="BJ585" s="681"/>
    </row>
    <row r="586" spans="2:62">
      <c r="B586" s="675"/>
      <c r="C586" s="676" t="s">
        <v>315</v>
      </c>
      <c r="D586" s="677" t="s">
        <v>962</v>
      </c>
      <c r="E586" s="740">
        <f t="shared" ref="E586:E587" si="394">T586</f>
        <v>79200</v>
      </c>
      <c r="F586" s="741"/>
      <c r="G586" s="680">
        <f t="shared" si="368"/>
        <v>79200</v>
      </c>
      <c r="H586" s="679"/>
      <c r="I586" s="679">
        <v>19800</v>
      </c>
      <c r="J586" s="679"/>
      <c r="K586" s="679">
        <v>59400</v>
      </c>
      <c r="L586" s="679"/>
      <c r="M586" s="679"/>
      <c r="N586" s="679"/>
      <c r="O586" s="679"/>
      <c r="P586" s="679"/>
      <c r="Q586" s="679"/>
      <c r="R586" s="679"/>
      <c r="S586" s="679"/>
      <c r="T586" s="673">
        <f t="shared" si="369"/>
        <v>79200</v>
      </c>
      <c r="U586" s="679"/>
      <c r="V586" s="679"/>
      <c r="W586" s="679"/>
      <c r="X586" s="680">
        <f t="shared" si="370"/>
        <v>79200</v>
      </c>
      <c r="Y586" s="679"/>
      <c r="Z586" s="679"/>
      <c r="AA586" s="679">
        <v>19413.669999999998</v>
      </c>
      <c r="AB586" s="680">
        <f t="shared" si="371"/>
        <v>19413.669999999998</v>
      </c>
      <c r="AC586" s="679"/>
      <c r="AD586" s="679"/>
      <c r="AE586" s="679">
        <v>59786.33</v>
      </c>
      <c r="AF586" s="680">
        <f t="shared" si="372"/>
        <v>59786.33</v>
      </c>
      <c r="AG586" s="679"/>
      <c r="AH586" s="679"/>
      <c r="AI586" s="679"/>
      <c r="AJ586" s="680">
        <f t="shared" si="373"/>
        <v>0</v>
      </c>
      <c r="AK586" s="679"/>
      <c r="AL586" s="679"/>
      <c r="AM586" s="679"/>
      <c r="AN586" s="680">
        <f t="shared" si="374"/>
        <v>0</v>
      </c>
      <c r="AO586" s="680">
        <f t="shared" si="375"/>
        <v>79200</v>
      </c>
      <c r="AP586" s="679"/>
      <c r="AQ586" s="679"/>
      <c r="AR586" s="679">
        <v>25373.71</v>
      </c>
      <c r="AS586" s="680">
        <f t="shared" si="376"/>
        <v>25373.71</v>
      </c>
      <c r="AT586" s="679">
        <v>-5960.44</v>
      </c>
      <c r="AU586" s="679"/>
      <c r="AV586" s="679">
        <v>59786.33</v>
      </c>
      <c r="AW586" s="680">
        <f t="shared" si="377"/>
        <v>53825.89</v>
      </c>
      <c r="AX586" s="679"/>
      <c r="AY586" s="679"/>
      <c r="AZ586" s="679"/>
      <c r="BA586" s="680">
        <f t="shared" si="378"/>
        <v>0</v>
      </c>
      <c r="BB586" s="679"/>
      <c r="BC586" s="679"/>
      <c r="BD586" s="679"/>
      <c r="BE586" s="680">
        <f t="shared" si="379"/>
        <v>0</v>
      </c>
      <c r="BF586" s="680">
        <f t="shared" si="380"/>
        <v>79199.600000000006</v>
      </c>
      <c r="BG586" s="680">
        <f t="shared" si="381"/>
        <v>0</v>
      </c>
      <c r="BH586" s="680">
        <f t="shared" si="382"/>
        <v>0</v>
      </c>
      <c r="BI586" s="680">
        <f t="shared" si="383"/>
        <v>0.39999999999417923</v>
      </c>
      <c r="BJ586" s="681"/>
    </row>
    <row r="587" spans="2:62">
      <c r="B587" s="675"/>
      <c r="C587" s="676" t="s">
        <v>317</v>
      </c>
      <c r="D587" s="677" t="s">
        <v>963</v>
      </c>
      <c r="E587" s="678">
        <f t="shared" si="394"/>
        <v>108000</v>
      </c>
      <c r="F587" s="679"/>
      <c r="G587" s="680">
        <f t="shared" si="368"/>
        <v>108000</v>
      </c>
      <c r="H587" s="679"/>
      <c r="I587" s="679">
        <v>27000</v>
      </c>
      <c r="J587" s="679"/>
      <c r="K587" s="679">
        <v>81000</v>
      </c>
      <c r="L587" s="679"/>
      <c r="M587" s="679"/>
      <c r="N587" s="679"/>
      <c r="O587" s="679"/>
      <c r="P587" s="679"/>
      <c r="Q587" s="679"/>
      <c r="R587" s="679"/>
      <c r="S587" s="679"/>
      <c r="T587" s="673">
        <f t="shared" si="369"/>
        <v>108000</v>
      </c>
      <c r="U587" s="679"/>
      <c r="V587" s="679"/>
      <c r="W587" s="679"/>
      <c r="X587" s="680">
        <f t="shared" si="370"/>
        <v>108000</v>
      </c>
      <c r="Y587" s="679"/>
      <c r="Z587" s="679"/>
      <c r="AA587" s="679">
        <v>27000</v>
      </c>
      <c r="AB587" s="680">
        <f t="shared" si="371"/>
        <v>27000</v>
      </c>
      <c r="AC587" s="679"/>
      <c r="AD587" s="679"/>
      <c r="AE587" s="679">
        <v>81000</v>
      </c>
      <c r="AF587" s="680">
        <f t="shared" si="372"/>
        <v>81000</v>
      </c>
      <c r="AG587" s="679"/>
      <c r="AH587" s="679"/>
      <c r="AI587" s="679"/>
      <c r="AJ587" s="680">
        <f t="shared" si="373"/>
        <v>0</v>
      </c>
      <c r="AK587" s="679"/>
      <c r="AL587" s="679"/>
      <c r="AM587" s="679"/>
      <c r="AN587" s="680">
        <f t="shared" si="374"/>
        <v>0</v>
      </c>
      <c r="AO587" s="680">
        <f t="shared" si="375"/>
        <v>108000</v>
      </c>
      <c r="AP587" s="679"/>
      <c r="AQ587" s="679"/>
      <c r="AR587" s="679">
        <v>27000</v>
      </c>
      <c r="AS587" s="680">
        <f t="shared" si="376"/>
        <v>27000</v>
      </c>
      <c r="AT587" s="679"/>
      <c r="AU587" s="679"/>
      <c r="AV587" s="679">
        <v>81000</v>
      </c>
      <c r="AW587" s="680">
        <f t="shared" si="377"/>
        <v>81000</v>
      </c>
      <c r="AX587" s="679"/>
      <c r="AY587" s="679"/>
      <c r="AZ587" s="679"/>
      <c r="BA587" s="680">
        <f t="shared" si="378"/>
        <v>0</v>
      </c>
      <c r="BB587" s="679"/>
      <c r="BC587" s="679"/>
      <c r="BD587" s="679"/>
      <c r="BE587" s="680">
        <f t="shared" si="379"/>
        <v>0</v>
      </c>
      <c r="BF587" s="680">
        <f t="shared" si="380"/>
        <v>108000</v>
      </c>
      <c r="BG587" s="680">
        <f t="shared" si="381"/>
        <v>0</v>
      </c>
      <c r="BH587" s="680">
        <f t="shared" si="382"/>
        <v>0</v>
      </c>
      <c r="BI587" s="680">
        <f t="shared" si="383"/>
        <v>0</v>
      </c>
      <c r="BJ587" s="681"/>
    </row>
    <row r="588" spans="2:62">
      <c r="B588" s="685" t="s">
        <v>964</v>
      </c>
      <c r="C588" s="676"/>
      <c r="D588" s="677"/>
      <c r="E588" s="684"/>
      <c r="F588" s="680"/>
      <c r="G588" s="680"/>
      <c r="H588" s="680"/>
      <c r="I588" s="680"/>
      <c r="J588" s="680"/>
      <c r="K588" s="680"/>
      <c r="L588" s="680"/>
      <c r="M588" s="680"/>
      <c r="N588" s="680"/>
      <c r="O588" s="680"/>
      <c r="P588" s="680"/>
      <c r="Q588" s="680"/>
      <c r="R588" s="680"/>
      <c r="S588" s="680"/>
      <c r="T588" s="673"/>
      <c r="U588" s="680"/>
      <c r="V588" s="680"/>
      <c r="W588" s="680"/>
      <c r="X588" s="680"/>
      <c r="Y588" s="680"/>
      <c r="Z588" s="680"/>
      <c r="AA588" s="680"/>
      <c r="AB588" s="680"/>
      <c r="AC588" s="680"/>
      <c r="AD588" s="680"/>
      <c r="AE588" s="680"/>
      <c r="AF588" s="680"/>
      <c r="AG588" s="680"/>
      <c r="AH588" s="680"/>
      <c r="AI588" s="680"/>
      <c r="AJ588" s="680"/>
      <c r="AK588" s="680"/>
      <c r="AL588" s="680"/>
      <c r="AM588" s="680"/>
      <c r="AN588" s="680"/>
      <c r="AO588" s="680"/>
      <c r="AP588" s="680"/>
      <c r="AQ588" s="680"/>
      <c r="AR588" s="680"/>
      <c r="AS588" s="680"/>
      <c r="AT588" s="680"/>
      <c r="AU588" s="680"/>
      <c r="AV588" s="680"/>
      <c r="AW588" s="680"/>
      <c r="AX588" s="680"/>
      <c r="AY588" s="680"/>
      <c r="AZ588" s="680"/>
      <c r="BA588" s="680"/>
      <c r="BB588" s="680"/>
      <c r="BC588" s="680"/>
      <c r="BD588" s="680"/>
      <c r="BE588" s="680"/>
      <c r="BF588" s="680"/>
      <c r="BG588" s="680"/>
      <c r="BH588" s="680"/>
      <c r="BI588" s="680"/>
      <c r="BJ588" s="681"/>
    </row>
    <row r="589" spans="2:62">
      <c r="B589" s="675"/>
      <c r="C589" s="676" t="s">
        <v>319</v>
      </c>
      <c r="D589" s="677" t="s">
        <v>965</v>
      </c>
      <c r="E589" s="678">
        <f t="shared" ref="E589" si="395">T589</f>
        <v>0</v>
      </c>
      <c r="F589" s="679"/>
      <c r="G589" s="680">
        <f t="shared" si="368"/>
        <v>0</v>
      </c>
      <c r="H589" s="679"/>
      <c r="I589" s="679"/>
      <c r="J589" s="679"/>
      <c r="K589" s="679"/>
      <c r="L589" s="679"/>
      <c r="M589" s="679"/>
      <c r="N589" s="679"/>
      <c r="O589" s="679"/>
      <c r="P589" s="679"/>
      <c r="Q589" s="679"/>
      <c r="R589" s="679"/>
      <c r="S589" s="679"/>
      <c r="T589" s="673">
        <f t="shared" si="369"/>
        <v>0</v>
      </c>
      <c r="U589" s="679"/>
      <c r="V589" s="679"/>
      <c r="W589" s="679"/>
      <c r="X589" s="680">
        <f t="shared" si="370"/>
        <v>0</v>
      </c>
      <c r="Y589" s="679"/>
      <c r="Z589" s="679"/>
      <c r="AA589" s="679"/>
      <c r="AB589" s="680">
        <f t="shared" si="371"/>
        <v>0</v>
      </c>
      <c r="AC589" s="679"/>
      <c r="AD589" s="679"/>
      <c r="AE589" s="679"/>
      <c r="AF589" s="680">
        <f t="shared" si="372"/>
        <v>0</v>
      </c>
      <c r="AG589" s="679"/>
      <c r="AH589" s="679"/>
      <c r="AI589" s="679"/>
      <c r="AJ589" s="680">
        <f t="shared" si="373"/>
        <v>0</v>
      </c>
      <c r="AK589" s="679"/>
      <c r="AL589" s="679"/>
      <c r="AM589" s="679"/>
      <c r="AN589" s="680">
        <f t="shared" si="374"/>
        <v>0</v>
      </c>
      <c r="AO589" s="680">
        <f t="shared" si="375"/>
        <v>0</v>
      </c>
      <c r="AP589" s="679"/>
      <c r="AQ589" s="679"/>
      <c r="AR589" s="679"/>
      <c r="AS589" s="680">
        <f t="shared" si="376"/>
        <v>0</v>
      </c>
      <c r="AT589" s="679"/>
      <c r="AU589" s="679"/>
      <c r="AV589" s="679"/>
      <c r="AW589" s="680">
        <f t="shared" si="377"/>
        <v>0</v>
      </c>
      <c r="AX589" s="679"/>
      <c r="AY589" s="679"/>
      <c r="AZ589" s="679"/>
      <c r="BA589" s="680">
        <f t="shared" si="378"/>
        <v>0</v>
      </c>
      <c r="BB589" s="679"/>
      <c r="BC589" s="679"/>
      <c r="BD589" s="679"/>
      <c r="BE589" s="680">
        <f t="shared" si="379"/>
        <v>0</v>
      </c>
      <c r="BF589" s="680">
        <f t="shared" si="380"/>
        <v>0</v>
      </c>
      <c r="BG589" s="680">
        <f t="shared" si="381"/>
        <v>0</v>
      </c>
      <c r="BH589" s="680">
        <f t="shared" si="382"/>
        <v>0</v>
      </c>
      <c r="BI589" s="680">
        <f t="shared" si="383"/>
        <v>0</v>
      </c>
      <c r="BJ589" s="681"/>
    </row>
    <row r="590" spans="2:62">
      <c r="B590" s="685" t="s">
        <v>966</v>
      </c>
      <c r="C590" s="676"/>
      <c r="D590" s="677"/>
      <c r="E590" s="684"/>
      <c r="F590" s="680"/>
      <c r="G590" s="680"/>
      <c r="H590" s="680"/>
      <c r="I590" s="680"/>
      <c r="J590" s="680"/>
      <c r="K590" s="680"/>
      <c r="L590" s="680"/>
      <c r="M590" s="680"/>
      <c r="N590" s="680"/>
      <c r="O590" s="680"/>
      <c r="P590" s="680"/>
      <c r="Q590" s="680"/>
      <c r="R590" s="680"/>
      <c r="S590" s="680"/>
      <c r="T590" s="673"/>
      <c r="U590" s="680"/>
      <c r="V590" s="680"/>
      <c r="W590" s="680"/>
      <c r="X590" s="680"/>
      <c r="Y590" s="680"/>
      <c r="Z590" s="680"/>
      <c r="AA590" s="680"/>
      <c r="AB590" s="680"/>
      <c r="AC590" s="680"/>
      <c r="AD590" s="680"/>
      <c r="AE590" s="680"/>
      <c r="AF590" s="680"/>
      <c r="AG590" s="680"/>
      <c r="AH590" s="680"/>
      <c r="AI590" s="680"/>
      <c r="AJ590" s="680"/>
      <c r="AK590" s="680"/>
      <c r="AL590" s="680"/>
      <c r="AM590" s="680"/>
      <c r="AN590" s="680"/>
      <c r="AO590" s="680"/>
      <c r="AP590" s="680"/>
      <c r="AQ590" s="680"/>
      <c r="AR590" s="680"/>
      <c r="AS590" s="680"/>
      <c r="AT590" s="680"/>
      <c r="AU590" s="680"/>
      <c r="AV590" s="680"/>
      <c r="AW590" s="680"/>
      <c r="AX590" s="680"/>
      <c r="AY590" s="680"/>
      <c r="AZ590" s="680"/>
      <c r="BA590" s="680"/>
      <c r="BB590" s="680"/>
      <c r="BC590" s="680"/>
      <c r="BD590" s="680"/>
      <c r="BE590" s="680"/>
      <c r="BF590" s="680"/>
      <c r="BG590" s="680"/>
      <c r="BH590" s="680"/>
      <c r="BI590" s="680"/>
      <c r="BJ590" s="681"/>
    </row>
    <row r="591" spans="2:62">
      <c r="B591" s="675"/>
      <c r="C591" s="676" t="s">
        <v>967</v>
      </c>
      <c r="D591" s="677" t="s">
        <v>968</v>
      </c>
      <c r="E591" s="678">
        <f t="shared" ref="E591:E601" si="396">T591</f>
        <v>0</v>
      </c>
      <c r="F591" s="679"/>
      <c r="G591" s="680">
        <f t="shared" si="368"/>
        <v>0</v>
      </c>
      <c r="H591" s="679"/>
      <c r="I591" s="679"/>
      <c r="J591" s="679"/>
      <c r="K591" s="679"/>
      <c r="L591" s="679"/>
      <c r="M591" s="679"/>
      <c r="N591" s="679"/>
      <c r="O591" s="679"/>
      <c r="P591" s="679"/>
      <c r="Q591" s="679"/>
      <c r="R591" s="679"/>
      <c r="S591" s="679"/>
      <c r="T591" s="673">
        <f t="shared" si="369"/>
        <v>0</v>
      </c>
      <c r="U591" s="679"/>
      <c r="V591" s="679"/>
      <c r="W591" s="679"/>
      <c r="X591" s="680">
        <f t="shared" si="370"/>
        <v>0</v>
      </c>
      <c r="Y591" s="679"/>
      <c r="Z591" s="679"/>
      <c r="AA591" s="679"/>
      <c r="AB591" s="680">
        <f t="shared" si="371"/>
        <v>0</v>
      </c>
      <c r="AC591" s="679"/>
      <c r="AD591" s="679"/>
      <c r="AE591" s="679"/>
      <c r="AF591" s="680">
        <f t="shared" si="372"/>
        <v>0</v>
      </c>
      <c r="AG591" s="679"/>
      <c r="AH591" s="679"/>
      <c r="AI591" s="679"/>
      <c r="AJ591" s="680">
        <f t="shared" si="373"/>
        <v>0</v>
      </c>
      <c r="AK591" s="679"/>
      <c r="AL591" s="679"/>
      <c r="AM591" s="679"/>
      <c r="AN591" s="680">
        <f t="shared" si="374"/>
        <v>0</v>
      </c>
      <c r="AO591" s="680">
        <f t="shared" si="375"/>
        <v>0</v>
      </c>
      <c r="AP591" s="679"/>
      <c r="AQ591" s="679"/>
      <c r="AR591" s="679"/>
      <c r="AS591" s="680">
        <f t="shared" si="376"/>
        <v>0</v>
      </c>
      <c r="AT591" s="679"/>
      <c r="AU591" s="679"/>
      <c r="AV591" s="679"/>
      <c r="AW591" s="680">
        <f t="shared" si="377"/>
        <v>0</v>
      </c>
      <c r="AX591" s="679"/>
      <c r="AY591" s="679"/>
      <c r="AZ591" s="679"/>
      <c r="BA591" s="680">
        <f t="shared" si="378"/>
        <v>0</v>
      </c>
      <c r="BB591" s="679"/>
      <c r="BC591" s="679"/>
      <c r="BD591" s="679"/>
      <c r="BE591" s="680">
        <f t="shared" si="379"/>
        <v>0</v>
      </c>
      <c r="BF591" s="680">
        <f t="shared" si="380"/>
        <v>0</v>
      </c>
      <c r="BG591" s="680">
        <f t="shared" si="381"/>
        <v>0</v>
      </c>
      <c r="BH591" s="680">
        <f t="shared" si="382"/>
        <v>0</v>
      </c>
      <c r="BI591" s="680">
        <f t="shared" si="383"/>
        <v>0</v>
      </c>
      <c r="BJ591" s="681"/>
    </row>
    <row r="592" spans="2:62">
      <c r="B592" s="675"/>
      <c r="C592" s="676" t="s">
        <v>969</v>
      </c>
      <c r="D592" s="677" t="s">
        <v>970</v>
      </c>
      <c r="E592" s="678">
        <f t="shared" si="396"/>
        <v>10800</v>
      </c>
      <c r="F592" s="679"/>
      <c r="G592" s="680">
        <f t="shared" si="368"/>
        <v>10800</v>
      </c>
      <c r="H592" s="679"/>
      <c r="I592" s="679">
        <v>2700</v>
      </c>
      <c r="J592" s="679"/>
      <c r="K592" s="679">
        <v>8100</v>
      </c>
      <c r="L592" s="679"/>
      <c r="M592" s="679"/>
      <c r="N592" s="679"/>
      <c r="O592" s="679"/>
      <c r="P592" s="679"/>
      <c r="Q592" s="679"/>
      <c r="R592" s="679"/>
      <c r="S592" s="679"/>
      <c r="T592" s="673">
        <f t="shared" si="369"/>
        <v>10800</v>
      </c>
      <c r="U592" s="679"/>
      <c r="V592" s="679"/>
      <c r="W592" s="679"/>
      <c r="X592" s="680">
        <f t="shared" si="370"/>
        <v>10800</v>
      </c>
      <c r="Y592" s="679"/>
      <c r="Z592" s="679"/>
      <c r="AA592" s="679"/>
      <c r="AB592" s="680">
        <f t="shared" si="371"/>
        <v>0</v>
      </c>
      <c r="AC592" s="679"/>
      <c r="AD592" s="679"/>
      <c r="AE592" s="679">
        <v>10800</v>
      </c>
      <c r="AF592" s="680">
        <f t="shared" si="372"/>
        <v>10800</v>
      </c>
      <c r="AG592" s="679"/>
      <c r="AH592" s="679"/>
      <c r="AI592" s="679"/>
      <c r="AJ592" s="680">
        <f t="shared" si="373"/>
        <v>0</v>
      </c>
      <c r="AK592" s="679"/>
      <c r="AL592" s="679"/>
      <c r="AM592" s="679"/>
      <c r="AN592" s="680">
        <f t="shared" si="374"/>
        <v>0</v>
      </c>
      <c r="AO592" s="680">
        <f t="shared" si="375"/>
        <v>10800</v>
      </c>
      <c r="AP592" s="679"/>
      <c r="AQ592" s="679"/>
      <c r="AR592" s="679"/>
      <c r="AS592" s="680">
        <f t="shared" si="376"/>
        <v>0</v>
      </c>
      <c r="AT592" s="679"/>
      <c r="AU592" s="679"/>
      <c r="AV592" s="679">
        <v>10800</v>
      </c>
      <c r="AW592" s="680">
        <f t="shared" si="377"/>
        <v>10800</v>
      </c>
      <c r="AX592" s="679"/>
      <c r="AY592" s="679"/>
      <c r="AZ592" s="679"/>
      <c r="BA592" s="680">
        <f t="shared" si="378"/>
        <v>0</v>
      </c>
      <c r="BB592" s="679"/>
      <c r="BC592" s="679"/>
      <c r="BD592" s="679"/>
      <c r="BE592" s="680">
        <f t="shared" si="379"/>
        <v>0</v>
      </c>
      <c r="BF592" s="680">
        <f t="shared" si="380"/>
        <v>10800</v>
      </c>
      <c r="BG592" s="680">
        <f t="shared" si="381"/>
        <v>0</v>
      </c>
      <c r="BH592" s="680">
        <f t="shared" si="382"/>
        <v>0</v>
      </c>
      <c r="BI592" s="680">
        <f t="shared" si="383"/>
        <v>0</v>
      </c>
      <c r="BJ592" s="681"/>
    </row>
    <row r="593" spans="2:62">
      <c r="B593" s="675"/>
      <c r="C593" s="676" t="s">
        <v>971</v>
      </c>
      <c r="D593" s="677" t="s">
        <v>972</v>
      </c>
      <c r="E593" s="678">
        <f t="shared" si="396"/>
        <v>0</v>
      </c>
      <c r="F593" s="679"/>
      <c r="G593" s="680">
        <f t="shared" si="368"/>
        <v>0</v>
      </c>
      <c r="H593" s="679"/>
      <c r="I593" s="679"/>
      <c r="J593" s="679"/>
      <c r="K593" s="679"/>
      <c r="L593" s="679"/>
      <c r="M593" s="679"/>
      <c r="N593" s="679"/>
      <c r="O593" s="679"/>
      <c r="P593" s="679"/>
      <c r="Q593" s="679"/>
      <c r="R593" s="679"/>
      <c r="S593" s="679"/>
      <c r="T593" s="673">
        <f t="shared" si="369"/>
        <v>0</v>
      </c>
      <c r="U593" s="679"/>
      <c r="V593" s="679"/>
      <c r="W593" s="679"/>
      <c r="X593" s="680">
        <f t="shared" si="370"/>
        <v>0</v>
      </c>
      <c r="Y593" s="679"/>
      <c r="Z593" s="679"/>
      <c r="AA593" s="679"/>
      <c r="AB593" s="680">
        <f t="shared" si="371"/>
        <v>0</v>
      </c>
      <c r="AC593" s="679"/>
      <c r="AD593" s="679"/>
      <c r="AE593" s="679"/>
      <c r="AF593" s="680">
        <f t="shared" si="372"/>
        <v>0</v>
      </c>
      <c r="AG593" s="679"/>
      <c r="AH593" s="679"/>
      <c r="AI593" s="679"/>
      <c r="AJ593" s="680">
        <f t="shared" si="373"/>
        <v>0</v>
      </c>
      <c r="AK593" s="679"/>
      <c r="AL593" s="679"/>
      <c r="AM593" s="679"/>
      <c r="AN593" s="680">
        <f t="shared" si="374"/>
        <v>0</v>
      </c>
      <c r="AO593" s="680">
        <f t="shared" si="375"/>
        <v>0</v>
      </c>
      <c r="AP593" s="679"/>
      <c r="AQ593" s="679"/>
      <c r="AR593" s="679"/>
      <c r="AS593" s="680">
        <f t="shared" si="376"/>
        <v>0</v>
      </c>
      <c r="AT593" s="679"/>
      <c r="AU593" s="679"/>
      <c r="AV593" s="679"/>
      <c r="AW593" s="680">
        <f t="shared" si="377"/>
        <v>0</v>
      </c>
      <c r="AX593" s="679"/>
      <c r="AY593" s="679"/>
      <c r="AZ593" s="679"/>
      <c r="BA593" s="680">
        <f t="shared" si="378"/>
        <v>0</v>
      </c>
      <c r="BB593" s="679"/>
      <c r="BC593" s="679"/>
      <c r="BD593" s="679"/>
      <c r="BE593" s="680">
        <f t="shared" si="379"/>
        <v>0</v>
      </c>
      <c r="BF593" s="680">
        <f t="shared" si="380"/>
        <v>0</v>
      </c>
      <c r="BG593" s="680">
        <f t="shared" si="381"/>
        <v>0</v>
      </c>
      <c r="BH593" s="680">
        <f t="shared" si="382"/>
        <v>0</v>
      </c>
      <c r="BI593" s="680">
        <f t="shared" si="383"/>
        <v>0</v>
      </c>
      <c r="BJ593" s="681"/>
    </row>
    <row r="594" spans="2:62">
      <c r="B594" s="675"/>
      <c r="C594" s="676" t="s">
        <v>973</v>
      </c>
      <c r="D594" s="677" t="s">
        <v>974</v>
      </c>
      <c r="E594" s="678">
        <f t="shared" si="396"/>
        <v>16000</v>
      </c>
      <c r="F594" s="679"/>
      <c r="G594" s="680">
        <f t="shared" si="368"/>
        <v>16000</v>
      </c>
      <c r="H594" s="679"/>
      <c r="I594" s="679">
        <v>4000</v>
      </c>
      <c r="J594" s="679"/>
      <c r="K594" s="679">
        <v>12000</v>
      </c>
      <c r="L594" s="679"/>
      <c r="M594" s="679"/>
      <c r="N594" s="679"/>
      <c r="O594" s="679"/>
      <c r="P594" s="679"/>
      <c r="Q594" s="679"/>
      <c r="R594" s="679"/>
      <c r="S594" s="679"/>
      <c r="T594" s="673">
        <f t="shared" si="369"/>
        <v>16000</v>
      </c>
      <c r="U594" s="679"/>
      <c r="V594" s="679"/>
      <c r="W594" s="679"/>
      <c r="X594" s="680">
        <f t="shared" si="370"/>
        <v>16000</v>
      </c>
      <c r="Y594" s="679"/>
      <c r="Z594" s="679"/>
      <c r="AA594" s="679">
        <v>3999.99</v>
      </c>
      <c r="AB594" s="680">
        <f t="shared" si="371"/>
        <v>3999.99</v>
      </c>
      <c r="AC594" s="679"/>
      <c r="AD594" s="679"/>
      <c r="AE594" s="679">
        <f>3455+8545.01</f>
        <v>12000.01</v>
      </c>
      <c r="AF594" s="680">
        <f t="shared" si="372"/>
        <v>12000.01</v>
      </c>
      <c r="AG594" s="679"/>
      <c r="AH594" s="679"/>
      <c r="AI594" s="679"/>
      <c r="AJ594" s="680">
        <f t="shared" si="373"/>
        <v>0</v>
      </c>
      <c r="AK594" s="679"/>
      <c r="AL594" s="679"/>
      <c r="AM594" s="679"/>
      <c r="AN594" s="680">
        <f t="shared" si="374"/>
        <v>0</v>
      </c>
      <c r="AO594" s="680">
        <f t="shared" si="375"/>
        <v>16000</v>
      </c>
      <c r="AP594" s="679"/>
      <c r="AQ594" s="679"/>
      <c r="AR594" s="679"/>
      <c r="AS594" s="680">
        <f t="shared" si="376"/>
        <v>0</v>
      </c>
      <c r="AT594" s="679"/>
      <c r="AU594" s="679"/>
      <c r="AV594" s="679">
        <v>12000.01</v>
      </c>
      <c r="AW594" s="680">
        <f t="shared" si="377"/>
        <v>12000.01</v>
      </c>
      <c r="AX594" s="679"/>
      <c r="AY594" s="679"/>
      <c r="AZ594" s="679"/>
      <c r="BA594" s="680">
        <f t="shared" si="378"/>
        <v>0</v>
      </c>
      <c r="BB594" s="679"/>
      <c r="BC594" s="679"/>
      <c r="BD594" s="679"/>
      <c r="BE594" s="680">
        <f t="shared" si="379"/>
        <v>0</v>
      </c>
      <c r="BF594" s="680">
        <f t="shared" si="380"/>
        <v>12000.01</v>
      </c>
      <c r="BG594" s="680">
        <f t="shared" si="381"/>
        <v>0</v>
      </c>
      <c r="BH594" s="680">
        <f t="shared" si="382"/>
        <v>0</v>
      </c>
      <c r="BI594" s="680">
        <f t="shared" si="383"/>
        <v>3999.99</v>
      </c>
      <c r="BJ594" s="681"/>
    </row>
    <row r="595" spans="2:62">
      <c r="B595" s="675"/>
      <c r="C595" s="676" t="s">
        <v>975</v>
      </c>
      <c r="D595" s="677" t="s">
        <v>976</v>
      </c>
      <c r="E595" s="678">
        <f t="shared" si="396"/>
        <v>0</v>
      </c>
      <c r="F595" s="679"/>
      <c r="G595" s="680">
        <f t="shared" si="368"/>
        <v>0</v>
      </c>
      <c r="H595" s="679"/>
      <c r="I595" s="679"/>
      <c r="J595" s="679"/>
      <c r="K595" s="679"/>
      <c r="L595" s="679"/>
      <c r="M595" s="679"/>
      <c r="N595" s="679"/>
      <c r="O595" s="679"/>
      <c r="P595" s="679"/>
      <c r="Q595" s="679"/>
      <c r="R595" s="679"/>
      <c r="S595" s="679"/>
      <c r="T595" s="673">
        <f t="shared" si="369"/>
        <v>0</v>
      </c>
      <c r="U595" s="679"/>
      <c r="V595" s="679"/>
      <c r="W595" s="679"/>
      <c r="X595" s="680">
        <f t="shared" si="370"/>
        <v>0</v>
      </c>
      <c r="Y595" s="679"/>
      <c r="Z595" s="679"/>
      <c r="AA595" s="679"/>
      <c r="AB595" s="680">
        <f t="shared" si="371"/>
        <v>0</v>
      </c>
      <c r="AC595" s="679"/>
      <c r="AD595" s="679"/>
      <c r="AE595" s="679"/>
      <c r="AF595" s="680">
        <f t="shared" si="372"/>
        <v>0</v>
      </c>
      <c r="AG595" s="679"/>
      <c r="AH595" s="679"/>
      <c r="AI595" s="679"/>
      <c r="AJ595" s="680">
        <f t="shared" si="373"/>
        <v>0</v>
      </c>
      <c r="AK595" s="679"/>
      <c r="AL595" s="679"/>
      <c r="AM595" s="679"/>
      <c r="AN595" s="680">
        <f t="shared" si="374"/>
        <v>0</v>
      </c>
      <c r="AO595" s="680">
        <f t="shared" si="375"/>
        <v>0</v>
      </c>
      <c r="AP595" s="679"/>
      <c r="AQ595" s="679"/>
      <c r="AR595" s="679"/>
      <c r="AS595" s="680">
        <f t="shared" si="376"/>
        <v>0</v>
      </c>
      <c r="AT595" s="679"/>
      <c r="AU595" s="679"/>
      <c r="AV595" s="679"/>
      <c r="AW595" s="680">
        <f t="shared" si="377"/>
        <v>0</v>
      </c>
      <c r="AX595" s="679"/>
      <c r="AY595" s="679"/>
      <c r="AZ595" s="679"/>
      <c r="BA595" s="680">
        <f t="shared" si="378"/>
        <v>0</v>
      </c>
      <c r="BB595" s="679"/>
      <c r="BC595" s="679"/>
      <c r="BD595" s="679"/>
      <c r="BE595" s="680">
        <f t="shared" si="379"/>
        <v>0</v>
      </c>
      <c r="BF595" s="680">
        <f t="shared" si="380"/>
        <v>0</v>
      </c>
      <c r="BG595" s="680">
        <f t="shared" si="381"/>
        <v>0</v>
      </c>
      <c r="BH595" s="680">
        <f t="shared" si="382"/>
        <v>0</v>
      </c>
      <c r="BI595" s="680">
        <f t="shared" si="383"/>
        <v>0</v>
      </c>
      <c r="BJ595" s="681"/>
    </row>
    <row r="596" spans="2:62">
      <c r="B596" s="675"/>
      <c r="C596" s="676" t="s">
        <v>977</v>
      </c>
      <c r="D596" s="677" t="s">
        <v>978</v>
      </c>
      <c r="E596" s="678">
        <f t="shared" si="396"/>
        <v>0</v>
      </c>
      <c r="F596" s="679"/>
      <c r="G596" s="680">
        <f t="shared" si="368"/>
        <v>0</v>
      </c>
      <c r="H596" s="679"/>
      <c r="I596" s="679"/>
      <c r="J596" s="679"/>
      <c r="K596" s="679"/>
      <c r="L596" s="679"/>
      <c r="M596" s="679"/>
      <c r="N596" s="679"/>
      <c r="O596" s="679"/>
      <c r="P596" s="679"/>
      <c r="Q596" s="679"/>
      <c r="R596" s="679"/>
      <c r="S596" s="679"/>
      <c r="T596" s="673">
        <f t="shared" si="369"/>
        <v>0</v>
      </c>
      <c r="U596" s="679"/>
      <c r="V596" s="679"/>
      <c r="W596" s="679"/>
      <c r="X596" s="680">
        <f t="shared" si="370"/>
        <v>0</v>
      </c>
      <c r="Y596" s="679"/>
      <c r="Z596" s="679"/>
      <c r="AA596" s="679"/>
      <c r="AB596" s="680">
        <f t="shared" si="371"/>
        <v>0</v>
      </c>
      <c r="AC596" s="679"/>
      <c r="AD596" s="679"/>
      <c r="AE596" s="679"/>
      <c r="AF596" s="680">
        <f t="shared" si="372"/>
        <v>0</v>
      </c>
      <c r="AG596" s="679"/>
      <c r="AH596" s="679"/>
      <c r="AI596" s="679"/>
      <c r="AJ596" s="680">
        <f t="shared" si="373"/>
        <v>0</v>
      </c>
      <c r="AK596" s="679"/>
      <c r="AL596" s="679"/>
      <c r="AM596" s="679"/>
      <c r="AN596" s="680">
        <f t="shared" si="374"/>
        <v>0</v>
      </c>
      <c r="AO596" s="680">
        <f t="shared" si="375"/>
        <v>0</v>
      </c>
      <c r="AP596" s="679"/>
      <c r="AQ596" s="679"/>
      <c r="AR596" s="679"/>
      <c r="AS596" s="680">
        <f t="shared" si="376"/>
        <v>0</v>
      </c>
      <c r="AT596" s="679"/>
      <c r="AU596" s="679"/>
      <c r="AV596" s="679"/>
      <c r="AW596" s="680">
        <f t="shared" si="377"/>
        <v>0</v>
      </c>
      <c r="AX596" s="679"/>
      <c r="AY596" s="679"/>
      <c r="AZ596" s="679"/>
      <c r="BA596" s="680">
        <f t="shared" si="378"/>
        <v>0</v>
      </c>
      <c r="BB596" s="679"/>
      <c r="BC596" s="679"/>
      <c r="BD596" s="679"/>
      <c r="BE596" s="680">
        <f t="shared" si="379"/>
        <v>0</v>
      </c>
      <c r="BF596" s="680">
        <f t="shared" si="380"/>
        <v>0</v>
      </c>
      <c r="BG596" s="680">
        <f t="shared" si="381"/>
        <v>0</v>
      </c>
      <c r="BH596" s="680">
        <f t="shared" si="382"/>
        <v>0</v>
      </c>
      <c r="BI596" s="680">
        <f t="shared" si="383"/>
        <v>0</v>
      </c>
      <c r="BJ596" s="681"/>
    </row>
    <row r="597" spans="2:62">
      <c r="B597" s="675"/>
      <c r="C597" s="676" t="s">
        <v>979</v>
      </c>
      <c r="D597" s="677" t="s">
        <v>980</v>
      </c>
      <c r="E597" s="678">
        <f t="shared" si="396"/>
        <v>0</v>
      </c>
      <c r="F597" s="679"/>
      <c r="G597" s="680">
        <f t="shared" si="368"/>
        <v>0</v>
      </c>
      <c r="H597" s="679"/>
      <c r="I597" s="679"/>
      <c r="J597" s="679"/>
      <c r="K597" s="679"/>
      <c r="L597" s="679"/>
      <c r="M597" s="679"/>
      <c r="N597" s="679"/>
      <c r="O597" s="679"/>
      <c r="P597" s="679"/>
      <c r="Q597" s="679"/>
      <c r="R597" s="679"/>
      <c r="S597" s="679"/>
      <c r="T597" s="673">
        <f t="shared" si="369"/>
        <v>0</v>
      </c>
      <c r="U597" s="679"/>
      <c r="V597" s="679"/>
      <c r="W597" s="679"/>
      <c r="X597" s="680">
        <f t="shared" si="370"/>
        <v>0</v>
      </c>
      <c r="Y597" s="679"/>
      <c r="Z597" s="679"/>
      <c r="AA597" s="679"/>
      <c r="AB597" s="680">
        <f t="shared" si="371"/>
        <v>0</v>
      </c>
      <c r="AC597" s="679"/>
      <c r="AD597" s="679"/>
      <c r="AE597" s="679"/>
      <c r="AF597" s="680">
        <f t="shared" si="372"/>
        <v>0</v>
      </c>
      <c r="AG597" s="679"/>
      <c r="AH597" s="679"/>
      <c r="AI597" s="679"/>
      <c r="AJ597" s="680">
        <f t="shared" si="373"/>
        <v>0</v>
      </c>
      <c r="AK597" s="679"/>
      <c r="AL597" s="679"/>
      <c r="AM597" s="679"/>
      <c r="AN597" s="680">
        <f t="shared" si="374"/>
        <v>0</v>
      </c>
      <c r="AO597" s="680">
        <f t="shared" si="375"/>
        <v>0</v>
      </c>
      <c r="AP597" s="679"/>
      <c r="AQ597" s="679"/>
      <c r="AR597" s="679"/>
      <c r="AS597" s="680">
        <f t="shared" si="376"/>
        <v>0</v>
      </c>
      <c r="AT597" s="679"/>
      <c r="AU597" s="679"/>
      <c r="AV597" s="679"/>
      <c r="AW597" s="680">
        <f t="shared" si="377"/>
        <v>0</v>
      </c>
      <c r="AX597" s="679"/>
      <c r="AY597" s="679"/>
      <c r="AZ597" s="679"/>
      <c r="BA597" s="680">
        <f t="shared" si="378"/>
        <v>0</v>
      </c>
      <c r="BB597" s="679"/>
      <c r="BC597" s="679"/>
      <c r="BD597" s="679"/>
      <c r="BE597" s="680">
        <f t="shared" si="379"/>
        <v>0</v>
      </c>
      <c r="BF597" s="680">
        <f t="shared" si="380"/>
        <v>0</v>
      </c>
      <c r="BG597" s="680">
        <f t="shared" si="381"/>
        <v>0</v>
      </c>
      <c r="BH597" s="680">
        <f t="shared" si="382"/>
        <v>0</v>
      </c>
      <c r="BI597" s="680">
        <f t="shared" si="383"/>
        <v>0</v>
      </c>
      <c r="BJ597" s="681"/>
    </row>
    <row r="598" spans="2:62">
      <c r="B598" s="675"/>
      <c r="C598" s="676" t="s">
        <v>981</v>
      </c>
      <c r="D598" s="677" t="s">
        <v>982</v>
      </c>
      <c r="E598" s="678">
        <f t="shared" si="396"/>
        <v>0</v>
      </c>
      <c r="F598" s="679"/>
      <c r="G598" s="680">
        <f t="shared" si="368"/>
        <v>0</v>
      </c>
      <c r="H598" s="679"/>
      <c r="I598" s="679"/>
      <c r="J598" s="679"/>
      <c r="K598" s="679"/>
      <c r="L598" s="679"/>
      <c r="M598" s="679"/>
      <c r="N598" s="679"/>
      <c r="O598" s="679"/>
      <c r="P598" s="679"/>
      <c r="Q598" s="679"/>
      <c r="R598" s="679"/>
      <c r="S598" s="679"/>
      <c r="T598" s="673">
        <f t="shared" si="369"/>
        <v>0</v>
      </c>
      <c r="U598" s="679"/>
      <c r="V598" s="679"/>
      <c r="W598" s="679"/>
      <c r="X598" s="680">
        <f t="shared" si="370"/>
        <v>0</v>
      </c>
      <c r="Y598" s="679"/>
      <c r="Z598" s="679"/>
      <c r="AA598" s="679"/>
      <c r="AB598" s="680">
        <f t="shared" si="371"/>
        <v>0</v>
      </c>
      <c r="AC598" s="679"/>
      <c r="AD598" s="679"/>
      <c r="AE598" s="679"/>
      <c r="AF598" s="680">
        <f t="shared" si="372"/>
        <v>0</v>
      </c>
      <c r="AG598" s="679"/>
      <c r="AH598" s="679"/>
      <c r="AI598" s="679"/>
      <c r="AJ598" s="680">
        <f t="shared" si="373"/>
        <v>0</v>
      </c>
      <c r="AK598" s="679"/>
      <c r="AL598" s="679"/>
      <c r="AM598" s="679"/>
      <c r="AN598" s="680">
        <f t="shared" si="374"/>
        <v>0</v>
      </c>
      <c r="AO598" s="680">
        <f t="shared" si="375"/>
        <v>0</v>
      </c>
      <c r="AP598" s="679"/>
      <c r="AQ598" s="679"/>
      <c r="AR598" s="679"/>
      <c r="AS598" s="680">
        <f t="shared" si="376"/>
        <v>0</v>
      </c>
      <c r="AT598" s="679"/>
      <c r="AU598" s="679"/>
      <c r="AV598" s="679"/>
      <c r="AW598" s="680">
        <f t="shared" si="377"/>
        <v>0</v>
      </c>
      <c r="AX598" s="679"/>
      <c r="AY598" s="679"/>
      <c r="AZ598" s="679"/>
      <c r="BA598" s="680">
        <f t="shared" si="378"/>
        <v>0</v>
      </c>
      <c r="BB598" s="679"/>
      <c r="BC598" s="679"/>
      <c r="BD598" s="679"/>
      <c r="BE598" s="680">
        <f t="shared" si="379"/>
        <v>0</v>
      </c>
      <c r="BF598" s="680">
        <f t="shared" si="380"/>
        <v>0</v>
      </c>
      <c r="BG598" s="680">
        <f t="shared" si="381"/>
        <v>0</v>
      </c>
      <c r="BH598" s="680">
        <f t="shared" si="382"/>
        <v>0</v>
      </c>
      <c r="BI598" s="680">
        <f t="shared" si="383"/>
        <v>0</v>
      </c>
      <c r="BJ598" s="681"/>
    </row>
    <row r="599" spans="2:62">
      <c r="B599" s="675"/>
      <c r="C599" s="676" t="s">
        <v>983</v>
      </c>
      <c r="D599" s="677" t="s">
        <v>984</v>
      </c>
      <c r="E599" s="678">
        <f t="shared" si="396"/>
        <v>0</v>
      </c>
      <c r="F599" s="679"/>
      <c r="G599" s="680">
        <f t="shared" si="368"/>
        <v>0</v>
      </c>
      <c r="H599" s="679"/>
      <c r="I599" s="679"/>
      <c r="J599" s="679"/>
      <c r="K599" s="679"/>
      <c r="L599" s="679"/>
      <c r="M599" s="679"/>
      <c r="N599" s="679"/>
      <c r="O599" s="679"/>
      <c r="P599" s="679"/>
      <c r="Q599" s="679"/>
      <c r="R599" s="679"/>
      <c r="S599" s="679"/>
      <c r="T599" s="673">
        <f t="shared" si="369"/>
        <v>0</v>
      </c>
      <c r="U599" s="679"/>
      <c r="V599" s="679"/>
      <c r="W599" s="679"/>
      <c r="X599" s="680">
        <f t="shared" si="370"/>
        <v>0</v>
      </c>
      <c r="Y599" s="679"/>
      <c r="Z599" s="679"/>
      <c r="AA599" s="679"/>
      <c r="AB599" s="680">
        <f t="shared" si="371"/>
        <v>0</v>
      </c>
      <c r="AC599" s="679"/>
      <c r="AD599" s="679"/>
      <c r="AE599" s="679"/>
      <c r="AF599" s="680">
        <f t="shared" si="372"/>
        <v>0</v>
      </c>
      <c r="AG599" s="679"/>
      <c r="AH599" s="679"/>
      <c r="AI599" s="679"/>
      <c r="AJ599" s="680">
        <f t="shared" si="373"/>
        <v>0</v>
      </c>
      <c r="AK599" s="679"/>
      <c r="AL599" s="679"/>
      <c r="AM599" s="679"/>
      <c r="AN599" s="680">
        <f t="shared" si="374"/>
        <v>0</v>
      </c>
      <c r="AO599" s="680">
        <f t="shared" si="375"/>
        <v>0</v>
      </c>
      <c r="AP599" s="679"/>
      <c r="AQ599" s="679"/>
      <c r="AR599" s="679"/>
      <c r="AS599" s="680">
        <f t="shared" si="376"/>
        <v>0</v>
      </c>
      <c r="AT599" s="679"/>
      <c r="AU599" s="679"/>
      <c r="AV599" s="679"/>
      <c r="AW599" s="680">
        <f t="shared" si="377"/>
        <v>0</v>
      </c>
      <c r="AX599" s="679"/>
      <c r="AY599" s="679"/>
      <c r="AZ599" s="679"/>
      <c r="BA599" s="680">
        <f t="shared" si="378"/>
        <v>0</v>
      </c>
      <c r="BB599" s="679"/>
      <c r="BC599" s="679"/>
      <c r="BD599" s="679"/>
      <c r="BE599" s="680">
        <f t="shared" si="379"/>
        <v>0</v>
      </c>
      <c r="BF599" s="680">
        <f t="shared" si="380"/>
        <v>0</v>
      </c>
      <c r="BG599" s="680">
        <f t="shared" si="381"/>
        <v>0</v>
      </c>
      <c r="BH599" s="680">
        <f t="shared" si="382"/>
        <v>0</v>
      </c>
      <c r="BI599" s="680">
        <f t="shared" si="383"/>
        <v>0</v>
      </c>
      <c r="BJ599" s="681"/>
    </row>
    <row r="600" spans="2:62">
      <c r="B600" s="675"/>
      <c r="C600" s="676" t="s">
        <v>985</v>
      </c>
      <c r="D600" s="677" t="s">
        <v>986</v>
      </c>
      <c r="E600" s="678">
        <f t="shared" si="396"/>
        <v>0</v>
      </c>
      <c r="F600" s="679"/>
      <c r="G600" s="680">
        <f t="shared" si="368"/>
        <v>0</v>
      </c>
      <c r="H600" s="679"/>
      <c r="I600" s="679"/>
      <c r="J600" s="679"/>
      <c r="K600" s="679"/>
      <c r="L600" s="679"/>
      <c r="M600" s="679"/>
      <c r="N600" s="679"/>
      <c r="O600" s="679"/>
      <c r="P600" s="679"/>
      <c r="Q600" s="679"/>
      <c r="R600" s="679"/>
      <c r="S600" s="679"/>
      <c r="T600" s="673">
        <f t="shared" si="369"/>
        <v>0</v>
      </c>
      <c r="U600" s="679"/>
      <c r="V600" s="679"/>
      <c r="W600" s="679"/>
      <c r="X600" s="680">
        <f t="shared" si="370"/>
        <v>0</v>
      </c>
      <c r="Y600" s="679"/>
      <c r="Z600" s="679"/>
      <c r="AA600" s="679"/>
      <c r="AB600" s="680">
        <f t="shared" si="371"/>
        <v>0</v>
      </c>
      <c r="AC600" s="679"/>
      <c r="AD600" s="679"/>
      <c r="AE600" s="679"/>
      <c r="AF600" s="680">
        <f t="shared" si="372"/>
        <v>0</v>
      </c>
      <c r="AG600" s="679"/>
      <c r="AH600" s="679"/>
      <c r="AI600" s="679"/>
      <c r="AJ600" s="680">
        <f t="shared" si="373"/>
        <v>0</v>
      </c>
      <c r="AK600" s="679"/>
      <c r="AL600" s="679"/>
      <c r="AM600" s="679"/>
      <c r="AN600" s="680">
        <f t="shared" si="374"/>
        <v>0</v>
      </c>
      <c r="AO600" s="680">
        <f t="shared" si="375"/>
        <v>0</v>
      </c>
      <c r="AP600" s="679"/>
      <c r="AQ600" s="679"/>
      <c r="AR600" s="679"/>
      <c r="AS600" s="680">
        <f t="shared" si="376"/>
        <v>0</v>
      </c>
      <c r="AT600" s="679"/>
      <c r="AU600" s="679"/>
      <c r="AV600" s="679"/>
      <c r="AW600" s="680">
        <f t="shared" si="377"/>
        <v>0</v>
      </c>
      <c r="AX600" s="679"/>
      <c r="AY600" s="679"/>
      <c r="AZ600" s="679"/>
      <c r="BA600" s="680">
        <f t="shared" si="378"/>
        <v>0</v>
      </c>
      <c r="BB600" s="679"/>
      <c r="BC600" s="679"/>
      <c r="BD600" s="679"/>
      <c r="BE600" s="680">
        <f t="shared" si="379"/>
        <v>0</v>
      </c>
      <c r="BF600" s="680">
        <f t="shared" si="380"/>
        <v>0</v>
      </c>
      <c r="BG600" s="680">
        <f t="shared" si="381"/>
        <v>0</v>
      </c>
      <c r="BH600" s="680">
        <f t="shared" si="382"/>
        <v>0</v>
      </c>
      <c r="BI600" s="680">
        <f t="shared" si="383"/>
        <v>0</v>
      </c>
      <c r="BJ600" s="681"/>
    </row>
    <row r="601" spans="2:62">
      <c r="B601" s="675"/>
      <c r="C601" s="676" t="s">
        <v>420</v>
      </c>
      <c r="D601" s="677" t="s">
        <v>987</v>
      </c>
      <c r="E601" s="678">
        <f t="shared" si="396"/>
        <v>0</v>
      </c>
      <c r="F601" s="679"/>
      <c r="G601" s="680">
        <f t="shared" si="368"/>
        <v>0</v>
      </c>
      <c r="H601" s="679"/>
      <c r="I601" s="679"/>
      <c r="J601" s="679"/>
      <c r="K601" s="679"/>
      <c r="L601" s="679"/>
      <c r="M601" s="679"/>
      <c r="N601" s="679"/>
      <c r="O601" s="679"/>
      <c r="P601" s="679"/>
      <c r="Q601" s="679"/>
      <c r="R601" s="679"/>
      <c r="S601" s="679"/>
      <c r="T601" s="673">
        <f t="shared" si="369"/>
        <v>0</v>
      </c>
      <c r="U601" s="679"/>
      <c r="V601" s="679"/>
      <c r="W601" s="679"/>
      <c r="X601" s="680">
        <f t="shared" si="370"/>
        <v>0</v>
      </c>
      <c r="Y601" s="679"/>
      <c r="Z601" s="679"/>
      <c r="AA601" s="679"/>
      <c r="AB601" s="680">
        <f t="shared" si="371"/>
        <v>0</v>
      </c>
      <c r="AC601" s="679"/>
      <c r="AD601" s="679"/>
      <c r="AE601" s="679"/>
      <c r="AF601" s="680">
        <f t="shared" si="372"/>
        <v>0</v>
      </c>
      <c r="AG601" s="679"/>
      <c r="AH601" s="679"/>
      <c r="AI601" s="679"/>
      <c r="AJ601" s="680">
        <f t="shared" si="373"/>
        <v>0</v>
      </c>
      <c r="AK601" s="679"/>
      <c r="AL601" s="679"/>
      <c r="AM601" s="679"/>
      <c r="AN601" s="680">
        <f t="shared" si="374"/>
        <v>0</v>
      </c>
      <c r="AO601" s="680">
        <f t="shared" si="375"/>
        <v>0</v>
      </c>
      <c r="AP601" s="679"/>
      <c r="AQ601" s="679"/>
      <c r="AR601" s="679"/>
      <c r="AS601" s="680">
        <f t="shared" si="376"/>
        <v>0</v>
      </c>
      <c r="AT601" s="679"/>
      <c r="AU601" s="679"/>
      <c r="AV601" s="679"/>
      <c r="AW601" s="680">
        <f t="shared" si="377"/>
        <v>0</v>
      </c>
      <c r="AX601" s="679"/>
      <c r="AY601" s="679"/>
      <c r="AZ601" s="679"/>
      <c r="BA601" s="680">
        <f t="shared" si="378"/>
        <v>0</v>
      </c>
      <c r="BB601" s="679"/>
      <c r="BC601" s="679"/>
      <c r="BD601" s="679"/>
      <c r="BE601" s="680">
        <f t="shared" si="379"/>
        <v>0</v>
      </c>
      <c r="BF601" s="680">
        <f t="shared" si="380"/>
        <v>0</v>
      </c>
      <c r="BG601" s="680">
        <f t="shared" si="381"/>
        <v>0</v>
      </c>
      <c r="BH601" s="680">
        <f t="shared" si="382"/>
        <v>0</v>
      </c>
      <c r="BI601" s="680">
        <f t="shared" si="383"/>
        <v>0</v>
      </c>
      <c r="BJ601" s="681"/>
    </row>
    <row r="602" spans="2:62">
      <c r="B602" s="685" t="s">
        <v>988</v>
      </c>
      <c r="C602" s="676"/>
      <c r="D602" s="677"/>
      <c r="E602" s="684"/>
      <c r="F602" s="680"/>
      <c r="G602" s="680"/>
      <c r="H602" s="680"/>
      <c r="I602" s="680"/>
      <c r="J602" s="680"/>
      <c r="K602" s="680"/>
      <c r="L602" s="680"/>
      <c r="M602" s="680"/>
      <c r="N602" s="680"/>
      <c r="O602" s="680"/>
      <c r="P602" s="680"/>
      <c r="Q602" s="680"/>
      <c r="R602" s="680"/>
      <c r="S602" s="680"/>
      <c r="T602" s="673"/>
      <c r="U602" s="680"/>
      <c r="V602" s="680"/>
      <c r="W602" s="680"/>
      <c r="X602" s="680"/>
      <c r="Y602" s="680"/>
      <c r="Z602" s="680"/>
      <c r="AA602" s="680"/>
      <c r="AB602" s="680"/>
      <c r="AC602" s="680"/>
      <c r="AD602" s="680"/>
      <c r="AE602" s="680"/>
      <c r="AF602" s="680"/>
      <c r="AG602" s="680"/>
      <c r="AH602" s="680"/>
      <c r="AI602" s="680"/>
      <c r="AJ602" s="680"/>
      <c r="AK602" s="680"/>
      <c r="AL602" s="680"/>
      <c r="AM602" s="680"/>
      <c r="AN602" s="680"/>
      <c r="AO602" s="680"/>
      <c r="AP602" s="680"/>
      <c r="AQ602" s="680"/>
      <c r="AR602" s="680"/>
      <c r="AS602" s="680"/>
      <c r="AT602" s="680"/>
      <c r="AU602" s="680"/>
      <c r="AV602" s="680"/>
      <c r="AW602" s="680"/>
      <c r="AX602" s="680"/>
      <c r="AY602" s="680"/>
      <c r="AZ602" s="680"/>
      <c r="BA602" s="680"/>
      <c r="BB602" s="680"/>
      <c r="BC602" s="680"/>
      <c r="BD602" s="680"/>
      <c r="BE602" s="680"/>
      <c r="BF602" s="680"/>
      <c r="BG602" s="680"/>
      <c r="BH602" s="680"/>
      <c r="BI602" s="680"/>
      <c r="BJ602" s="681"/>
    </row>
    <row r="603" spans="2:62">
      <c r="B603" s="675"/>
      <c r="C603" s="676" t="s">
        <v>989</v>
      </c>
      <c r="D603" s="677" t="s">
        <v>990</v>
      </c>
      <c r="E603" s="678">
        <f t="shared" ref="E603" si="397">T603</f>
        <v>0</v>
      </c>
      <c r="F603" s="679"/>
      <c r="G603" s="680">
        <f t="shared" si="368"/>
        <v>0</v>
      </c>
      <c r="H603" s="679"/>
      <c r="I603" s="679"/>
      <c r="J603" s="679"/>
      <c r="K603" s="679"/>
      <c r="L603" s="679"/>
      <c r="M603" s="679"/>
      <c r="N603" s="679"/>
      <c r="O603" s="679"/>
      <c r="P603" s="679"/>
      <c r="Q603" s="679"/>
      <c r="R603" s="679"/>
      <c r="S603" s="679"/>
      <c r="T603" s="673">
        <f t="shared" si="369"/>
        <v>0</v>
      </c>
      <c r="U603" s="679"/>
      <c r="V603" s="679"/>
      <c r="W603" s="679"/>
      <c r="X603" s="680">
        <f t="shared" si="370"/>
        <v>0</v>
      </c>
      <c r="Y603" s="679"/>
      <c r="Z603" s="679"/>
      <c r="AA603" s="679"/>
      <c r="AB603" s="680">
        <f t="shared" si="371"/>
        <v>0</v>
      </c>
      <c r="AC603" s="679"/>
      <c r="AD603" s="679"/>
      <c r="AE603" s="679"/>
      <c r="AF603" s="680">
        <f t="shared" si="372"/>
        <v>0</v>
      </c>
      <c r="AG603" s="679"/>
      <c r="AH603" s="679"/>
      <c r="AI603" s="679"/>
      <c r="AJ603" s="680">
        <f t="shared" si="373"/>
        <v>0</v>
      </c>
      <c r="AK603" s="679"/>
      <c r="AL603" s="679"/>
      <c r="AM603" s="679"/>
      <c r="AN603" s="680">
        <f t="shared" si="374"/>
        <v>0</v>
      </c>
      <c r="AO603" s="680">
        <f t="shared" si="375"/>
        <v>0</v>
      </c>
      <c r="AP603" s="679"/>
      <c r="AQ603" s="679"/>
      <c r="AR603" s="679"/>
      <c r="AS603" s="680">
        <f t="shared" si="376"/>
        <v>0</v>
      </c>
      <c r="AT603" s="679"/>
      <c r="AU603" s="679"/>
      <c r="AV603" s="679"/>
      <c r="AW603" s="680">
        <f t="shared" si="377"/>
        <v>0</v>
      </c>
      <c r="AX603" s="679"/>
      <c r="AY603" s="679"/>
      <c r="AZ603" s="679"/>
      <c r="BA603" s="680">
        <f t="shared" si="378"/>
        <v>0</v>
      </c>
      <c r="BB603" s="679"/>
      <c r="BC603" s="679"/>
      <c r="BD603" s="679"/>
      <c r="BE603" s="680">
        <f t="shared" si="379"/>
        <v>0</v>
      </c>
      <c r="BF603" s="680">
        <f t="shared" si="380"/>
        <v>0</v>
      </c>
      <c r="BG603" s="680">
        <f t="shared" si="381"/>
        <v>0</v>
      </c>
      <c r="BH603" s="680">
        <f t="shared" si="382"/>
        <v>0</v>
      </c>
      <c r="BI603" s="680">
        <f t="shared" si="383"/>
        <v>0</v>
      </c>
      <c r="BJ603" s="681"/>
    </row>
    <row r="604" spans="2:62">
      <c r="B604" s="685" t="s">
        <v>991</v>
      </c>
      <c r="C604" s="676"/>
      <c r="D604" s="677"/>
      <c r="E604" s="684"/>
      <c r="F604" s="680"/>
      <c r="G604" s="680"/>
      <c r="H604" s="680"/>
      <c r="I604" s="680"/>
      <c r="J604" s="680"/>
      <c r="K604" s="680"/>
      <c r="L604" s="680"/>
      <c r="M604" s="680"/>
      <c r="N604" s="680"/>
      <c r="O604" s="680"/>
      <c r="P604" s="680"/>
      <c r="Q604" s="680"/>
      <c r="R604" s="680"/>
      <c r="S604" s="680"/>
      <c r="T604" s="673"/>
      <c r="U604" s="680"/>
      <c r="V604" s="680"/>
      <c r="W604" s="680"/>
      <c r="X604" s="680"/>
      <c r="Y604" s="680"/>
      <c r="Z604" s="680"/>
      <c r="AA604" s="680"/>
      <c r="AB604" s="680"/>
      <c r="AC604" s="680"/>
      <c r="AD604" s="680"/>
      <c r="AE604" s="680"/>
      <c r="AF604" s="680"/>
      <c r="AG604" s="680"/>
      <c r="AH604" s="680"/>
      <c r="AI604" s="680"/>
      <c r="AJ604" s="680"/>
      <c r="AK604" s="680"/>
      <c r="AL604" s="680"/>
      <c r="AM604" s="680"/>
      <c r="AN604" s="680"/>
      <c r="AO604" s="680"/>
      <c r="AP604" s="680"/>
      <c r="AQ604" s="680"/>
      <c r="AR604" s="680"/>
      <c r="AS604" s="680"/>
      <c r="AT604" s="680"/>
      <c r="AU604" s="680"/>
      <c r="AV604" s="680"/>
      <c r="AW604" s="680"/>
      <c r="AX604" s="680"/>
      <c r="AY604" s="680"/>
      <c r="AZ604" s="680"/>
      <c r="BA604" s="680"/>
      <c r="BB604" s="680"/>
      <c r="BC604" s="680"/>
      <c r="BD604" s="680"/>
      <c r="BE604" s="680"/>
      <c r="BF604" s="680"/>
      <c r="BG604" s="680"/>
      <c r="BH604" s="680"/>
      <c r="BI604" s="680"/>
      <c r="BJ604" s="681"/>
    </row>
    <row r="605" spans="2:62">
      <c r="B605" s="675"/>
      <c r="C605" s="676" t="s">
        <v>992</v>
      </c>
      <c r="D605" s="677" t="s">
        <v>993</v>
      </c>
      <c r="E605" s="678">
        <f t="shared" ref="E605" si="398">T605</f>
        <v>19000</v>
      </c>
      <c r="F605" s="679"/>
      <c r="G605" s="680">
        <f t="shared" si="368"/>
        <v>19000</v>
      </c>
      <c r="H605" s="679"/>
      <c r="I605" s="679"/>
      <c r="J605" s="679"/>
      <c r="K605" s="679">
        <v>19000</v>
      </c>
      <c r="L605" s="679"/>
      <c r="M605" s="679"/>
      <c r="N605" s="679"/>
      <c r="O605" s="679"/>
      <c r="P605" s="679"/>
      <c r="Q605" s="679"/>
      <c r="R605" s="679"/>
      <c r="S605" s="679"/>
      <c r="T605" s="673">
        <f t="shared" si="369"/>
        <v>19000</v>
      </c>
      <c r="U605" s="679"/>
      <c r="V605" s="679"/>
      <c r="W605" s="679"/>
      <c r="X605" s="680">
        <f t="shared" si="370"/>
        <v>19000</v>
      </c>
      <c r="Y605" s="679"/>
      <c r="Z605" s="679"/>
      <c r="AA605" s="679">
        <v>4459.0600000000004</v>
      </c>
      <c r="AB605" s="680">
        <f t="shared" si="371"/>
        <v>4459.0600000000004</v>
      </c>
      <c r="AC605" s="679"/>
      <c r="AD605" s="679"/>
      <c r="AE605" s="679">
        <v>14540.94</v>
      </c>
      <c r="AF605" s="680">
        <f t="shared" si="372"/>
        <v>14540.94</v>
      </c>
      <c r="AG605" s="679"/>
      <c r="AH605" s="679"/>
      <c r="AI605" s="679"/>
      <c r="AJ605" s="680">
        <f t="shared" si="373"/>
        <v>0</v>
      </c>
      <c r="AK605" s="679"/>
      <c r="AL605" s="679"/>
      <c r="AM605" s="679"/>
      <c r="AN605" s="680">
        <f t="shared" si="374"/>
        <v>0</v>
      </c>
      <c r="AO605" s="680">
        <f t="shared" si="375"/>
        <v>19000</v>
      </c>
      <c r="AP605" s="679"/>
      <c r="AQ605" s="679"/>
      <c r="AR605" s="679">
        <v>4459.0600000000004</v>
      </c>
      <c r="AS605" s="680">
        <f t="shared" si="376"/>
        <v>4459.0600000000004</v>
      </c>
      <c r="AT605" s="679"/>
      <c r="AU605" s="679"/>
      <c r="AV605" s="679">
        <v>14540.94</v>
      </c>
      <c r="AW605" s="680">
        <f t="shared" si="377"/>
        <v>14540.94</v>
      </c>
      <c r="AX605" s="679"/>
      <c r="AY605" s="679"/>
      <c r="AZ605" s="679"/>
      <c r="BA605" s="680">
        <f t="shared" si="378"/>
        <v>0</v>
      </c>
      <c r="BB605" s="679"/>
      <c r="BC605" s="679"/>
      <c r="BD605" s="679"/>
      <c r="BE605" s="680">
        <f t="shared" si="379"/>
        <v>0</v>
      </c>
      <c r="BF605" s="680">
        <f t="shared" si="380"/>
        <v>19000</v>
      </c>
      <c r="BG605" s="680">
        <f t="shared" si="381"/>
        <v>0</v>
      </c>
      <c r="BH605" s="680">
        <f t="shared" si="382"/>
        <v>0</v>
      </c>
      <c r="BI605" s="680">
        <f t="shared" si="383"/>
        <v>0</v>
      </c>
      <c r="BJ605" s="681"/>
    </row>
    <row r="606" spans="2:62">
      <c r="B606" s="685" t="s">
        <v>462</v>
      </c>
      <c r="C606" s="676"/>
      <c r="D606" s="677"/>
      <c r="E606" s="684"/>
      <c r="F606" s="680"/>
      <c r="G606" s="680"/>
      <c r="H606" s="680"/>
      <c r="I606" s="680"/>
      <c r="J606" s="680"/>
      <c r="K606" s="680"/>
      <c r="L606" s="680"/>
      <c r="M606" s="680"/>
      <c r="N606" s="680"/>
      <c r="O606" s="680"/>
      <c r="P606" s="680"/>
      <c r="Q606" s="680"/>
      <c r="R606" s="680"/>
      <c r="S606" s="680"/>
      <c r="T606" s="673"/>
      <c r="U606" s="680"/>
      <c r="V606" s="680"/>
      <c r="W606" s="680"/>
      <c r="X606" s="680"/>
      <c r="Y606" s="680"/>
      <c r="Z606" s="680"/>
      <c r="AA606" s="680"/>
      <c r="AB606" s="680"/>
      <c r="AC606" s="680"/>
      <c r="AD606" s="680"/>
      <c r="AE606" s="680"/>
      <c r="AF606" s="680"/>
      <c r="AG606" s="680"/>
      <c r="AH606" s="680"/>
      <c r="AI606" s="680"/>
      <c r="AJ606" s="680"/>
      <c r="AK606" s="680"/>
      <c r="AL606" s="680"/>
      <c r="AM606" s="680"/>
      <c r="AN606" s="680"/>
      <c r="AO606" s="680"/>
      <c r="AP606" s="680"/>
      <c r="AQ606" s="680"/>
      <c r="AR606" s="680"/>
      <c r="AS606" s="680"/>
      <c r="AT606" s="680"/>
      <c r="AU606" s="680"/>
      <c r="AV606" s="680"/>
      <c r="AW606" s="680"/>
      <c r="AX606" s="680"/>
      <c r="AY606" s="680"/>
      <c r="AZ606" s="680"/>
      <c r="BA606" s="680"/>
      <c r="BB606" s="680"/>
      <c r="BC606" s="680"/>
      <c r="BD606" s="680"/>
      <c r="BE606" s="680"/>
      <c r="BF606" s="680"/>
      <c r="BG606" s="680"/>
      <c r="BH606" s="680"/>
      <c r="BI606" s="680"/>
      <c r="BJ606" s="681"/>
    </row>
    <row r="607" spans="2:62">
      <c r="B607" s="675"/>
      <c r="C607" s="676" t="s">
        <v>994</v>
      </c>
      <c r="D607" s="677" t="s">
        <v>995</v>
      </c>
      <c r="E607" s="678">
        <f t="shared" ref="E607:E609" si="399">T607</f>
        <v>0</v>
      </c>
      <c r="F607" s="679"/>
      <c r="G607" s="680">
        <f t="shared" si="368"/>
        <v>0</v>
      </c>
      <c r="H607" s="679"/>
      <c r="I607" s="679"/>
      <c r="J607" s="679"/>
      <c r="K607" s="679"/>
      <c r="L607" s="679"/>
      <c r="M607" s="679"/>
      <c r="N607" s="679"/>
      <c r="O607" s="679"/>
      <c r="P607" s="679"/>
      <c r="Q607" s="679"/>
      <c r="R607" s="679"/>
      <c r="S607" s="679"/>
      <c r="T607" s="673">
        <f t="shared" si="369"/>
        <v>0</v>
      </c>
      <c r="U607" s="679"/>
      <c r="V607" s="679"/>
      <c r="W607" s="679"/>
      <c r="X607" s="680">
        <f t="shared" si="370"/>
        <v>0</v>
      </c>
      <c r="Y607" s="679"/>
      <c r="Z607" s="679"/>
      <c r="AA607" s="679"/>
      <c r="AB607" s="680">
        <f t="shared" si="371"/>
        <v>0</v>
      </c>
      <c r="AC607" s="679"/>
      <c r="AD607" s="679"/>
      <c r="AE607" s="679"/>
      <c r="AF607" s="680">
        <f t="shared" si="372"/>
        <v>0</v>
      </c>
      <c r="AG607" s="679"/>
      <c r="AH607" s="679"/>
      <c r="AI607" s="679"/>
      <c r="AJ607" s="680">
        <f t="shared" si="373"/>
        <v>0</v>
      </c>
      <c r="AK607" s="679"/>
      <c r="AL607" s="679"/>
      <c r="AM607" s="679"/>
      <c r="AN607" s="680">
        <f t="shared" si="374"/>
        <v>0</v>
      </c>
      <c r="AO607" s="680">
        <f t="shared" si="375"/>
        <v>0</v>
      </c>
      <c r="AP607" s="679"/>
      <c r="AQ607" s="679"/>
      <c r="AR607" s="679"/>
      <c r="AS607" s="680">
        <f t="shared" si="376"/>
        <v>0</v>
      </c>
      <c r="AT607" s="679"/>
      <c r="AU607" s="679"/>
      <c r="AV607" s="679"/>
      <c r="AW607" s="680">
        <f t="shared" si="377"/>
        <v>0</v>
      </c>
      <c r="AX607" s="679"/>
      <c r="AY607" s="679"/>
      <c r="AZ607" s="679"/>
      <c r="BA607" s="680">
        <f t="shared" si="378"/>
        <v>0</v>
      </c>
      <c r="BB607" s="679"/>
      <c r="BC607" s="679"/>
      <c r="BD607" s="679"/>
      <c r="BE607" s="680">
        <f t="shared" si="379"/>
        <v>0</v>
      </c>
      <c r="BF607" s="680">
        <f t="shared" si="380"/>
        <v>0</v>
      </c>
      <c r="BG607" s="680">
        <f t="shared" si="381"/>
        <v>0</v>
      </c>
      <c r="BH607" s="680">
        <f t="shared" si="382"/>
        <v>0</v>
      </c>
      <c r="BI607" s="680">
        <f t="shared" si="383"/>
        <v>0</v>
      </c>
      <c r="BJ607" s="681"/>
    </row>
    <row r="608" spans="2:62">
      <c r="B608" s="675"/>
      <c r="C608" s="676" t="s">
        <v>468</v>
      </c>
      <c r="D608" s="677" t="s">
        <v>996</v>
      </c>
      <c r="E608" s="678">
        <f t="shared" si="399"/>
        <v>5000</v>
      </c>
      <c r="F608" s="679"/>
      <c r="G608" s="680">
        <f t="shared" si="368"/>
        <v>5000</v>
      </c>
      <c r="H608" s="679"/>
      <c r="I608" s="679">
        <v>5000</v>
      </c>
      <c r="J608" s="679"/>
      <c r="K608" s="679"/>
      <c r="L608" s="679"/>
      <c r="M608" s="679"/>
      <c r="N608" s="679"/>
      <c r="O608" s="679"/>
      <c r="P608" s="679"/>
      <c r="Q608" s="679"/>
      <c r="R608" s="679"/>
      <c r="S608" s="679"/>
      <c r="T608" s="673">
        <f t="shared" si="369"/>
        <v>5000</v>
      </c>
      <c r="U608" s="679"/>
      <c r="V608" s="679"/>
      <c r="W608" s="679"/>
      <c r="X608" s="680">
        <f t="shared" si="370"/>
        <v>5000</v>
      </c>
      <c r="Y608" s="679"/>
      <c r="Z608" s="679"/>
      <c r="AA608" s="679"/>
      <c r="AB608" s="680">
        <f t="shared" si="371"/>
        <v>0</v>
      </c>
      <c r="AC608" s="679"/>
      <c r="AD608" s="679"/>
      <c r="AE608" s="679">
        <v>5000</v>
      </c>
      <c r="AF608" s="680">
        <f t="shared" si="372"/>
        <v>5000</v>
      </c>
      <c r="AG608" s="679"/>
      <c r="AH608" s="679"/>
      <c r="AI608" s="679"/>
      <c r="AJ608" s="680">
        <f t="shared" si="373"/>
        <v>0</v>
      </c>
      <c r="AK608" s="679"/>
      <c r="AL608" s="679"/>
      <c r="AM608" s="679"/>
      <c r="AN608" s="680">
        <f t="shared" si="374"/>
        <v>0</v>
      </c>
      <c r="AO608" s="680">
        <f t="shared" si="375"/>
        <v>5000</v>
      </c>
      <c r="AP608" s="679"/>
      <c r="AQ608" s="679"/>
      <c r="AR608" s="679"/>
      <c r="AS608" s="680">
        <f t="shared" si="376"/>
        <v>0</v>
      </c>
      <c r="AT608" s="679"/>
      <c r="AU608" s="679"/>
      <c r="AV608" s="679">
        <v>5000</v>
      </c>
      <c r="AW608" s="680">
        <f t="shared" si="377"/>
        <v>5000</v>
      </c>
      <c r="AX608" s="679"/>
      <c r="AY608" s="679"/>
      <c r="AZ608" s="679"/>
      <c r="BA608" s="680">
        <f t="shared" si="378"/>
        <v>0</v>
      </c>
      <c r="BB608" s="679"/>
      <c r="BC608" s="679"/>
      <c r="BD608" s="679"/>
      <c r="BE608" s="680">
        <f t="shared" si="379"/>
        <v>0</v>
      </c>
      <c r="BF608" s="680">
        <f t="shared" si="380"/>
        <v>5000</v>
      </c>
      <c r="BG608" s="680">
        <f t="shared" si="381"/>
        <v>0</v>
      </c>
      <c r="BH608" s="680">
        <f t="shared" si="382"/>
        <v>0</v>
      </c>
      <c r="BI608" s="680">
        <f t="shared" si="383"/>
        <v>0</v>
      </c>
      <c r="BJ608" s="681"/>
    </row>
    <row r="609" spans="2:62">
      <c r="B609" s="675"/>
      <c r="C609" s="676" t="s">
        <v>470</v>
      </c>
      <c r="D609" s="677" t="s">
        <v>997</v>
      </c>
      <c r="E609" s="678">
        <f t="shared" si="399"/>
        <v>0</v>
      </c>
      <c r="F609" s="679"/>
      <c r="G609" s="680">
        <f t="shared" si="368"/>
        <v>0</v>
      </c>
      <c r="H609" s="679"/>
      <c r="I609" s="679"/>
      <c r="J609" s="679"/>
      <c r="K609" s="679"/>
      <c r="L609" s="679"/>
      <c r="M609" s="679"/>
      <c r="N609" s="679"/>
      <c r="O609" s="679"/>
      <c r="P609" s="679"/>
      <c r="Q609" s="679"/>
      <c r="R609" s="679"/>
      <c r="S609" s="679"/>
      <c r="T609" s="673">
        <f t="shared" si="369"/>
        <v>0</v>
      </c>
      <c r="U609" s="679"/>
      <c r="V609" s="679"/>
      <c r="W609" s="679"/>
      <c r="X609" s="680">
        <f t="shared" si="370"/>
        <v>0</v>
      </c>
      <c r="Y609" s="679"/>
      <c r="Z609" s="679"/>
      <c r="AA609" s="679"/>
      <c r="AB609" s="680">
        <f t="shared" si="371"/>
        <v>0</v>
      </c>
      <c r="AC609" s="679"/>
      <c r="AD609" s="679"/>
      <c r="AE609" s="679"/>
      <c r="AF609" s="680">
        <f t="shared" si="372"/>
        <v>0</v>
      </c>
      <c r="AG609" s="679"/>
      <c r="AH609" s="679"/>
      <c r="AI609" s="679"/>
      <c r="AJ609" s="680">
        <f t="shared" si="373"/>
        <v>0</v>
      </c>
      <c r="AK609" s="679"/>
      <c r="AL609" s="679"/>
      <c r="AM609" s="679"/>
      <c r="AN609" s="680">
        <f t="shared" si="374"/>
        <v>0</v>
      </c>
      <c r="AO609" s="680">
        <f t="shared" si="375"/>
        <v>0</v>
      </c>
      <c r="AP609" s="679"/>
      <c r="AQ609" s="679"/>
      <c r="AR609" s="679"/>
      <c r="AS609" s="680">
        <f t="shared" si="376"/>
        <v>0</v>
      </c>
      <c r="AT609" s="679"/>
      <c r="AU609" s="679"/>
      <c r="AV609" s="679"/>
      <c r="AW609" s="680">
        <f t="shared" si="377"/>
        <v>0</v>
      </c>
      <c r="AX609" s="679"/>
      <c r="AY609" s="679"/>
      <c r="AZ609" s="679"/>
      <c r="BA609" s="680">
        <f t="shared" si="378"/>
        <v>0</v>
      </c>
      <c r="BB609" s="679"/>
      <c r="BC609" s="679"/>
      <c r="BD609" s="679"/>
      <c r="BE609" s="680">
        <f t="shared" si="379"/>
        <v>0</v>
      </c>
      <c r="BF609" s="680">
        <f t="shared" si="380"/>
        <v>0</v>
      </c>
      <c r="BG609" s="680">
        <f t="shared" si="381"/>
        <v>0</v>
      </c>
      <c r="BH609" s="680">
        <f t="shared" si="382"/>
        <v>0</v>
      </c>
      <c r="BI609" s="680">
        <f t="shared" si="383"/>
        <v>0</v>
      </c>
      <c r="BJ609" s="681"/>
    </row>
    <row r="610" spans="2:62">
      <c r="B610" s="685" t="s">
        <v>998</v>
      </c>
      <c r="C610" s="676"/>
      <c r="D610" s="677"/>
      <c r="E610" s="738"/>
      <c r="F610" s="739"/>
      <c r="G610" s="680"/>
      <c r="H610" s="680"/>
      <c r="I610" s="680"/>
      <c r="J610" s="680"/>
      <c r="K610" s="680"/>
      <c r="L610" s="680"/>
      <c r="M610" s="680"/>
      <c r="N610" s="680"/>
      <c r="O610" s="680"/>
      <c r="P610" s="680"/>
      <c r="Q610" s="680"/>
      <c r="R610" s="680"/>
      <c r="S610" s="680"/>
      <c r="T610" s="673"/>
      <c r="U610" s="680"/>
      <c r="V610" s="680"/>
      <c r="W610" s="680"/>
      <c r="X610" s="680"/>
      <c r="Y610" s="680"/>
      <c r="Z610" s="680"/>
      <c r="AA610" s="680"/>
      <c r="AB610" s="680"/>
      <c r="AC610" s="680"/>
      <c r="AD610" s="680"/>
      <c r="AE610" s="680"/>
      <c r="AF610" s="680"/>
      <c r="AG610" s="680"/>
      <c r="AH610" s="680"/>
      <c r="AI610" s="680"/>
      <c r="AJ610" s="680"/>
      <c r="AK610" s="680"/>
      <c r="AL610" s="680"/>
      <c r="AM610" s="680"/>
      <c r="AN610" s="680"/>
      <c r="AO610" s="680"/>
      <c r="AP610" s="680"/>
      <c r="AQ610" s="680"/>
      <c r="AR610" s="680"/>
      <c r="AS610" s="680"/>
      <c r="AT610" s="680"/>
      <c r="AU610" s="680"/>
      <c r="AV610" s="680"/>
      <c r="AW610" s="680"/>
      <c r="AX610" s="680"/>
      <c r="AY610" s="680"/>
      <c r="AZ610" s="680"/>
      <c r="BA610" s="680"/>
      <c r="BB610" s="680"/>
      <c r="BC610" s="680"/>
      <c r="BD610" s="680"/>
      <c r="BE610" s="680"/>
      <c r="BF610" s="680"/>
      <c r="BG610" s="680"/>
      <c r="BH610" s="680"/>
      <c r="BI610" s="680"/>
      <c r="BJ610" s="681"/>
    </row>
    <row r="611" spans="2:62">
      <c r="B611" s="675"/>
      <c r="C611" s="676" t="s">
        <v>475</v>
      </c>
      <c r="D611" s="677" t="s">
        <v>999</v>
      </c>
      <c r="E611" s="740">
        <f t="shared" ref="E611:E614" si="400">T611</f>
        <v>0</v>
      </c>
      <c r="F611" s="741"/>
      <c r="G611" s="680">
        <f t="shared" si="368"/>
        <v>0</v>
      </c>
      <c r="H611" s="679"/>
      <c r="I611" s="679"/>
      <c r="J611" s="679"/>
      <c r="K611" s="679"/>
      <c r="L611" s="679"/>
      <c r="M611" s="679"/>
      <c r="N611" s="679"/>
      <c r="O611" s="679"/>
      <c r="P611" s="679"/>
      <c r="Q611" s="679"/>
      <c r="R611" s="679"/>
      <c r="S611" s="679"/>
      <c r="T611" s="673">
        <f t="shared" si="369"/>
        <v>0</v>
      </c>
      <c r="U611" s="679"/>
      <c r="V611" s="679"/>
      <c r="W611" s="679"/>
      <c r="X611" s="680">
        <f t="shared" si="370"/>
        <v>0</v>
      </c>
      <c r="Y611" s="679"/>
      <c r="Z611" s="679"/>
      <c r="AA611" s="679"/>
      <c r="AB611" s="680">
        <f t="shared" si="371"/>
        <v>0</v>
      </c>
      <c r="AC611" s="679"/>
      <c r="AD611" s="679"/>
      <c r="AE611" s="679"/>
      <c r="AF611" s="680">
        <f t="shared" si="372"/>
        <v>0</v>
      </c>
      <c r="AG611" s="679"/>
      <c r="AH611" s="679"/>
      <c r="AI611" s="679"/>
      <c r="AJ611" s="680">
        <f t="shared" si="373"/>
        <v>0</v>
      </c>
      <c r="AK611" s="679"/>
      <c r="AL611" s="679"/>
      <c r="AM611" s="679"/>
      <c r="AN611" s="680">
        <f t="shared" si="374"/>
        <v>0</v>
      </c>
      <c r="AO611" s="680">
        <f t="shared" si="375"/>
        <v>0</v>
      </c>
      <c r="AP611" s="679"/>
      <c r="AQ611" s="679"/>
      <c r="AR611" s="679"/>
      <c r="AS611" s="680">
        <f t="shared" si="376"/>
        <v>0</v>
      </c>
      <c r="AT611" s="679"/>
      <c r="AU611" s="679"/>
      <c r="AV611" s="679"/>
      <c r="AW611" s="680">
        <f t="shared" si="377"/>
        <v>0</v>
      </c>
      <c r="AX611" s="679"/>
      <c r="AY611" s="679"/>
      <c r="AZ611" s="679"/>
      <c r="BA611" s="680">
        <f t="shared" si="378"/>
        <v>0</v>
      </c>
      <c r="BB611" s="679"/>
      <c r="BC611" s="679"/>
      <c r="BD611" s="679"/>
      <c r="BE611" s="680">
        <f t="shared" si="379"/>
        <v>0</v>
      </c>
      <c r="BF611" s="680">
        <f t="shared" si="380"/>
        <v>0</v>
      </c>
      <c r="BG611" s="680">
        <f t="shared" si="381"/>
        <v>0</v>
      </c>
      <c r="BH611" s="680">
        <f t="shared" si="382"/>
        <v>0</v>
      </c>
      <c r="BI611" s="680">
        <f t="shared" si="383"/>
        <v>0</v>
      </c>
      <c r="BJ611" s="681"/>
    </row>
    <row r="612" spans="2:62">
      <c r="B612" s="675"/>
      <c r="C612" s="676" t="s">
        <v>477</v>
      </c>
      <c r="D612" s="677" t="s">
        <v>1000</v>
      </c>
      <c r="E612" s="740">
        <f t="shared" si="400"/>
        <v>325000</v>
      </c>
      <c r="F612" s="741"/>
      <c r="G612" s="680">
        <f t="shared" si="368"/>
        <v>325000</v>
      </c>
      <c r="H612" s="679"/>
      <c r="I612" s="679">
        <v>42000</v>
      </c>
      <c r="J612" s="679"/>
      <c r="K612" s="679">
        <v>283000</v>
      </c>
      <c r="L612" s="679"/>
      <c r="M612" s="679"/>
      <c r="N612" s="679"/>
      <c r="O612" s="679"/>
      <c r="P612" s="679"/>
      <c r="Q612" s="679"/>
      <c r="R612" s="679"/>
      <c r="S612" s="679"/>
      <c r="T612" s="673">
        <f t="shared" si="369"/>
        <v>325000</v>
      </c>
      <c r="U612" s="679"/>
      <c r="V612" s="679"/>
      <c r="W612" s="679"/>
      <c r="X612" s="680">
        <f t="shared" si="370"/>
        <v>325000</v>
      </c>
      <c r="Y612" s="679"/>
      <c r="Z612" s="679"/>
      <c r="AA612" s="679"/>
      <c r="AB612" s="680">
        <f t="shared" si="371"/>
        <v>0</v>
      </c>
      <c r="AC612" s="679"/>
      <c r="AD612" s="679"/>
      <c r="AE612" s="679">
        <v>325000</v>
      </c>
      <c r="AF612" s="680">
        <f t="shared" si="372"/>
        <v>325000</v>
      </c>
      <c r="AG612" s="679"/>
      <c r="AH612" s="679"/>
      <c r="AI612" s="679"/>
      <c r="AJ612" s="680">
        <f t="shared" si="373"/>
        <v>0</v>
      </c>
      <c r="AK612" s="679"/>
      <c r="AL612" s="679"/>
      <c r="AM612" s="679"/>
      <c r="AN612" s="680">
        <f t="shared" si="374"/>
        <v>0</v>
      </c>
      <c r="AO612" s="680">
        <f t="shared" si="375"/>
        <v>325000</v>
      </c>
      <c r="AP612" s="679"/>
      <c r="AQ612" s="679"/>
      <c r="AR612" s="679"/>
      <c r="AS612" s="680">
        <f t="shared" si="376"/>
        <v>0</v>
      </c>
      <c r="AT612" s="679"/>
      <c r="AU612" s="679"/>
      <c r="AV612" s="679">
        <v>325000</v>
      </c>
      <c r="AW612" s="680">
        <f t="shared" si="377"/>
        <v>325000</v>
      </c>
      <c r="AX612" s="679"/>
      <c r="AY612" s="679"/>
      <c r="AZ612" s="679"/>
      <c r="BA612" s="680">
        <f t="shared" si="378"/>
        <v>0</v>
      </c>
      <c r="BB612" s="679"/>
      <c r="BC612" s="679"/>
      <c r="BD612" s="679"/>
      <c r="BE612" s="680">
        <f t="shared" si="379"/>
        <v>0</v>
      </c>
      <c r="BF612" s="680">
        <f t="shared" si="380"/>
        <v>325000</v>
      </c>
      <c r="BG612" s="680">
        <f t="shared" si="381"/>
        <v>0</v>
      </c>
      <c r="BH612" s="680">
        <f t="shared" si="382"/>
        <v>0</v>
      </c>
      <c r="BI612" s="680">
        <f t="shared" si="383"/>
        <v>0</v>
      </c>
      <c r="BJ612" s="681"/>
    </row>
    <row r="613" spans="2:62">
      <c r="B613" s="675"/>
      <c r="C613" s="676" t="s">
        <v>1001</v>
      </c>
      <c r="D613" s="677" t="s">
        <v>1002</v>
      </c>
      <c r="E613" s="740">
        <f t="shared" si="400"/>
        <v>0</v>
      </c>
      <c r="F613" s="741"/>
      <c r="G613" s="680">
        <f t="shared" si="368"/>
        <v>0</v>
      </c>
      <c r="H613" s="679"/>
      <c r="I613" s="679"/>
      <c r="J613" s="679"/>
      <c r="K613" s="679"/>
      <c r="L613" s="679"/>
      <c r="M613" s="679"/>
      <c r="N613" s="679"/>
      <c r="O613" s="679"/>
      <c r="P613" s="679"/>
      <c r="Q613" s="679"/>
      <c r="R613" s="679"/>
      <c r="S613" s="679"/>
      <c r="T613" s="673">
        <f t="shared" si="369"/>
        <v>0</v>
      </c>
      <c r="U613" s="679"/>
      <c r="V613" s="679"/>
      <c r="W613" s="679"/>
      <c r="X613" s="680">
        <f t="shared" si="370"/>
        <v>0</v>
      </c>
      <c r="Y613" s="679"/>
      <c r="Z613" s="679"/>
      <c r="AA613" s="679"/>
      <c r="AB613" s="680">
        <f t="shared" si="371"/>
        <v>0</v>
      </c>
      <c r="AC613" s="679"/>
      <c r="AD613" s="679"/>
      <c r="AE613" s="679"/>
      <c r="AF613" s="680">
        <f t="shared" si="372"/>
        <v>0</v>
      </c>
      <c r="AG613" s="679"/>
      <c r="AH613" s="679"/>
      <c r="AI613" s="679"/>
      <c r="AJ613" s="680">
        <f t="shared" si="373"/>
        <v>0</v>
      </c>
      <c r="AK613" s="679"/>
      <c r="AL613" s="679"/>
      <c r="AM613" s="679"/>
      <c r="AN613" s="680">
        <f t="shared" si="374"/>
        <v>0</v>
      </c>
      <c r="AO613" s="680">
        <f t="shared" si="375"/>
        <v>0</v>
      </c>
      <c r="AP613" s="679"/>
      <c r="AQ613" s="679"/>
      <c r="AR613" s="679"/>
      <c r="AS613" s="680">
        <f t="shared" si="376"/>
        <v>0</v>
      </c>
      <c r="AT613" s="679"/>
      <c r="AU613" s="679"/>
      <c r="AV613" s="679"/>
      <c r="AW613" s="680">
        <f t="shared" si="377"/>
        <v>0</v>
      </c>
      <c r="AX613" s="679"/>
      <c r="AY613" s="679"/>
      <c r="AZ613" s="679"/>
      <c r="BA613" s="680">
        <f t="shared" si="378"/>
        <v>0</v>
      </c>
      <c r="BB613" s="679"/>
      <c r="BC613" s="679"/>
      <c r="BD613" s="679"/>
      <c r="BE613" s="680">
        <f t="shared" si="379"/>
        <v>0</v>
      </c>
      <c r="BF613" s="680">
        <f t="shared" si="380"/>
        <v>0</v>
      </c>
      <c r="BG613" s="680">
        <f t="shared" si="381"/>
        <v>0</v>
      </c>
      <c r="BH613" s="680">
        <f t="shared" si="382"/>
        <v>0</v>
      </c>
      <c r="BI613" s="680">
        <f t="shared" si="383"/>
        <v>0</v>
      </c>
      <c r="BJ613" s="681"/>
    </row>
    <row r="614" spans="2:62">
      <c r="B614" s="675"/>
      <c r="C614" s="676" t="s">
        <v>481</v>
      </c>
      <c r="D614" s="677" t="s">
        <v>1003</v>
      </c>
      <c r="E614" s="740">
        <f t="shared" si="400"/>
        <v>0</v>
      </c>
      <c r="F614" s="741"/>
      <c r="G614" s="680">
        <f t="shared" si="368"/>
        <v>0</v>
      </c>
      <c r="H614" s="679"/>
      <c r="I614" s="679"/>
      <c r="J614" s="679"/>
      <c r="K614" s="679"/>
      <c r="L614" s="679"/>
      <c r="M614" s="679"/>
      <c r="N614" s="679"/>
      <c r="O614" s="679"/>
      <c r="P614" s="679"/>
      <c r="Q614" s="679"/>
      <c r="R614" s="679"/>
      <c r="S614" s="679"/>
      <c r="T614" s="673">
        <f t="shared" si="369"/>
        <v>0</v>
      </c>
      <c r="U614" s="679"/>
      <c r="V614" s="679"/>
      <c r="W614" s="679"/>
      <c r="X614" s="680">
        <f t="shared" si="370"/>
        <v>0</v>
      </c>
      <c r="Y614" s="679"/>
      <c r="Z614" s="679"/>
      <c r="AA614" s="679"/>
      <c r="AB614" s="680">
        <f t="shared" si="371"/>
        <v>0</v>
      </c>
      <c r="AC614" s="679"/>
      <c r="AD614" s="679"/>
      <c r="AE614" s="679"/>
      <c r="AF614" s="680">
        <f t="shared" si="372"/>
        <v>0</v>
      </c>
      <c r="AG614" s="679"/>
      <c r="AH614" s="679"/>
      <c r="AI614" s="679"/>
      <c r="AJ614" s="680">
        <f t="shared" si="373"/>
        <v>0</v>
      </c>
      <c r="AK614" s="679"/>
      <c r="AL614" s="679"/>
      <c r="AM614" s="679"/>
      <c r="AN614" s="680">
        <f t="shared" si="374"/>
        <v>0</v>
      </c>
      <c r="AO614" s="680">
        <f t="shared" si="375"/>
        <v>0</v>
      </c>
      <c r="AP614" s="679"/>
      <c r="AQ614" s="679"/>
      <c r="AR614" s="679"/>
      <c r="AS614" s="680">
        <f t="shared" si="376"/>
        <v>0</v>
      </c>
      <c r="AT614" s="679"/>
      <c r="AU614" s="679"/>
      <c r="AV614" s="679"/>
      <c r="AW614" s="680">
        <f t="shared" si="377"/>
        <v>0</v>
      </c>
      <c r="AX614" s="679"/>
      <c r="AY614" s="679"/>
      <c r="AZ614" s="679"/>
      <c r="BA614" s="680">
        <f t="shared" si="378"/>
        <v>0</v>
      </c>
      <c r="BB614" s="679"/>
      <c r="BC614" s="679"/>
      <c r="BD614" s="679"/>
      <c r="BE614" s="680">
        <f t="shared" si="379"/>
        <v>0</v>
      </c>
      <c r="BF614" s="680">
        <f t="shared" si="380"/>
        <v>0</v>
      </c>
      <c r="BG614" s="680">
        <f t="shared" si="381"/>
        <v>0</v>
      </c>
      <c r="BH614" s="680">
        <f t="shared" si="382"/>
        <v>0</v>
      </c>
      <c r="BI614" s="680">
        <f t="shared" si="383"/>
        <v>0</v>
      </c>
      <c r="BJ614" s="681"/>
    </row>
    <row r="615" spans="2:62">
      <c r="B615" s="685" t="s">
        <v>1004</v>
      </c>
      <c r="C615" s="676"/>
      <c r="D615" s="677"/>
      <c r="E615" s="738"/>
      <c r="F615" s="739"/>
      <c r="G615" s="680"/>
      <c r="H615" s="680"/>
      <c r="I615" s="680"/>
      <c r="J615" s="680"/>
      <c r="K615" s="680"/>
      <c r="L615" s="680"/>
      <c r="M615" s="680"/>
      <c r="N615" s="680"/>
      <c r="O615" s="680"/>
      <c r="P615" s="680"/>
      <c r="Q615" s="680"/>
      <c r="R615" s="680"/>
      <c r="S615" s="680"/>
      <c r="T615" s="673"/>
      <c r="U615" s="680"/>
      <c r="V615" s="680"/>
      <c r="W615" s="680"/>
      <c r="X615" s="680"/>
      <c r="Y615" s="680"/>
      <c r="Z615" s="680"/>
      <c r="AA615" s="680"/>
      <c r="AB615" s="680"/>
      <c r="AC615" s="680"/>
      <c r="AD615" s="680"/>
      <c r="AE615" s="680"/>
      <c r="AF615" s="680"/>
      <c r="AG615" s="680"/>
      <c r="AH615" s="680"/>
      <c r="AI615" s="680"/>
      <c r="AJ615" s="680"/>
      <c r="AK615" s="680"/>
      <c r="AL615" s="680"/>
      <c r="AM615" s="680"/>
      <c r="AN615" s="680"/>
      <c r="AO615" s="680"/>
      <c r="AP615" s="680"/>
      <c r="AQ615" s="680"/>
      <c r="AR615" s="680"/>
      <c r="AS615" s="680"/>
      <c r="AT615" s="680"/>
      <c r="AU615" s="680"/>
      <c r="AV615" s="680"/>
      <c r="AW615" s="680"/>
      <c r="AX615" s="680"/>
      <c r="AY615" s="680"/>
      <c r="AZ615" s="680"/>
      <c r="BA615" s="680"/>
      <c r="BB615" s="680"/>
      <c r="BC615" s="680"/>
      <c r="BD615" s="680"/>
      <c r="BE615" s="680"/>
      <c r="BF615" s="680"/>
      <c r="BG615" s="680"/>
      <c r="BH615" s="680"/>
      <c r="BI615" s="680"/>
      <c r="BJ615" s="681"/>
    </row>
    <row r="616" spans="2:62">
      <c r="B616" s="675"/>
      <c r="C616" s="676" t="s">
        <v>1005</v>
      </c>
      <c r="D616" s="677" t="s">
        <v>1006</v>
      </c>
      <c r="E616" s="740">
        <f t="shared" ref="E616:E619" si="401">T616</f>
        <v>0</v>
      </c>
      <c r="F616" s="741"/>
      <c r="G616" s="680">
        <f t="shared" si="368"/>
        <v>0</v>
      </c>
      <c r="H616" s="679"/>
      <c r="I616" s="679"/>
      <c r="J616" s="679"/>
      <c r="K616" s="679"/>
      <c r="L616" s="679"/>
      <c r="M616" s="679"/>
      <c r="N616" s="679"/>
      <c r="O616" s="679"/>
      <c r="P616" s="679"/>
      <c r="Q616" s="679"/>
      <c r="R616" s="679"/>
      <c r="S616" s="679"/>
      <c r="T616" s="673">
        <f t="shared" si="369"/>
        <v>0</v>
      </c>
      <c r="U616" s="679"/>
      <c r="V616" s="679"/>
      <c r="W616" s="679"/>
      <c r="X616" s="680">
        <f t="shared" si="370"/>
        <v>0</v>
      </c>
      <c r="Y616" s="679"/>
      <c r="Z616" s="679"/>
      <c r="AA616" s="679"/>
      <c r="AB616" s="680">
        <f t="shared" si="371"/>
        <v>0</v>
      </c>
      <c r="AC616" s="679"/>
      <c r="AD616" s="679"/>
      <c r="AE616" s="679"/>
      <c r="AF616" s="680">
        <f t="shared" si="372"/>
        <v>0</v>
      </c>
      <c r="AG616" s="679"/>
      <c r="AH616" s="679"/>
      <c r="AI616" s="679"/>
      <c r="AJ616" s="680">
        <f t="shared" si="373"/>
        <v>0</v>
      </c>
      <c r="AK616" s="679"/>
      <c r="AL616" s="679"/>
      <c r="AM616" s="679"/>
      <c r="AN616" s="680">
        <f t="shared" si="374"/>
        <v>0</v>
      </c>
      <c r="AO616" s="680">
        <f t="shared" si="375"/>
        <v>0</v>
      </c>
      <c r="AP616" s="679"/>
      <c r="AQ616" s="679"/>
      <c r="AR616" s="679"/>
      <c r="AS616" s="680">
        <f t="shared" si="376"/>
        <v>0</v>
      </c>
      <c r="AT616" s="679"/>
      <c r="AU616" s="679"/>
      <c r="AV616" s="679"/>
      <c r="AW616" s="680">
        <f t="shared" si="377"/>
        <v>0</v>
      </c>
      <c r="AX616" s="679"/>
      <c r="AY616" s="679"/>
      <c r="AZ616" s="679"/>
      <c r="BA616" s="680">
        <f t="shared" si="378"/>
        <v>0</v>
      </c>
      <c r="BB616" s="679"/>
      <c r="BC616" s="679"/>
      <c r="BD616" s="679"/>
      <c r="BE616" s="680">
        <f t="shared" si="379"/>
        <v>0</v>
      </c>
      <c r="BF616" s="680">
        <f t="shared" si="380"/>
        <v>0</v>
      </c>
      <c r="BG616" s="680">
        <f t="shared" si="381"/>
        <v>0</v>
      </c>
      <c r="BH616" s="680">
        <f t="shared" si="382"/>
        <v>0</v>
      </c>
      <c r="BI616" s="680">
        <f t="shared" si="383"/>
        <v>0</v>
      </c>
      <c r="BJ616" s="681"/>
    </row>
    <row r="617" spans="2:62">
      <c r="B617" s="675"/>
      <c r="C617" s="676" t="s">
        <v>1007</v>
      </c>
      <c r="D617" s="677" t="s">
        <v>1008</v>
      </c>
      <c r="E617" s="740">
        <f t="shared" si="401"/>
        <v>14000</v>
      </c>
      <c r="F617" s="741"/>
      <c r="G617" s="680">
        <f t="shared" ref="G617:G624" si="402">E617+F617</f>
        <v>14000</v>
      </c>
      <c r="H617" s="679"/>
      <c r="I617" s="679">
        <v>7000</v>
      </c>
      <c r="J617" s="679"/>
      <c r="K617" s="679">
        <v>7000</v>
      </c>
      <c r="L617" s="679"/>
      <c r="M617" s="679"/>
      <c r="N617" s="679"/>
      <c r="O617" s="679"/>
      <c r="P617" s="679"/>
      <c r="Q617" s="679"/>
      <c r="R617" s="679"/>
      <c r="S617" s="679"/>
      <c r="T617" s="673">
        <f t="shared" ref="T617:T624" si="403">SUM(H617:S617)</f>
        <v>14000</v>
      </c>
      <c r="U617" s="679"/>
      <c r="V617" s="679"/>
      <c r="W617" s="679"/>
      <c r="X617" s="680">
        <f t="shared" ref="X617:X624" si="404">(T617+U617)-V617+W617</f>
        <v>14000</v>
      </c>
      <c r="Y617" s="679"/>
      <c r="Z617" s="679"/>
      <c r="AA617" s="679">
        <v>3999.99</v>
      </c>
      <c r="AB617" s="680">
        <f t="shared" ref="AB617:AB624" si="405">SUM(Y617:AA617)</f>
        <v>3999.99</v>
      </c>
      <c r="AC617" s="679"/>
      <c r="AD617" s="679"/>
      <c r="AE617" s="679">
        <v>10000.01</v>
      </c>
      <c r="AF617" s="680">
        <f t="shared" ref="AF617:AF624" si="406">SUM(AC617:AE617)</f>
        <v>10000.01</v>
      </c>
      <c r="AG617" s="679"/>
      <c r="AH617" s="679"/>
      <c r="AI617" s="679"/>
      <c r="AJ617" s="680">
        <f t="shared" ref="AJ617:AJ624" si="407">SUM(AG617:AI617)</f>
        <v>0</v>
      </c>
      <c r="AK617" s="679"/>
      <c r="AL617" s="679"/>
      <c r="AM617" s="679"/>
      <c r="AN617" s="680">
        <f t="shared" ref="AN617:AN624" si="408">SUM(AK617:AM617)</f>
        <v>0</v>
      </c>
      <c r="AO617" s="680">
        <f t="shared" ref="AO617:AO624" si="409">AB617+AF617+AJ617+AN617</f>
        <v>14000</v>
      </c>
      <c r="AP617" s="679"/>
      <c r="AQ617" s="679"/>
      <c r="AR617" s="679">
        <v>3999.99</v>
      </c>
      <c r="AS617" s="680">
        <f t="shared" ref="AS617:AS624" si="410">SUM(AP617:AR617)</f>
        <v>3999.99</v>
      </c>
      <c r="AT617" s="679"/>
      <c r="AU617" s="679"/>
      <c r="AV617" s="679">
        <v>10000.01</v>
      </c>
      <c r="AW617" s="680">
        <f t="shared" ref="AW617:AW624" si="411">SUM(AT617:AV617)</f>
        <v>10000.01</v>
      </c>
      <c r="AX617" s="679"/>
      <c r="AY617" s="679"/>
      <c r="AZ617" s="679"/>
      <c r="BA617" s="680">
        <f t="shared" ref="BA617:BA624" si="412">SUM(AX617:AZ617)</f>
        <v>0</v>
      </c>
      <c r="BB617" s="679"/>
      <c r="BC617" s="679"/>
      <c r="BD617" s="679"/>
      <c r="BE617" s="680">
        <f t="shared" ref="BE617:BE624" si="413">SUM(BB617:BD617)</f>
        <v>0</v>
      </c>
      <c r="BF617" s="680">
        <f t="shared" ref="BF617:BF624" si="414">AS617+AW617+BA617+BE617</f>
        <v>14000</v>
      </c>
      <c r="BG617" s="680">
        <f t="shared" ref="BG617:BG624" si="415">G617-X617</f>
        <v>0</v>
      </c>
      <c r="BH617" s="680">
        <f t="shared" ref="BH617:BH624" si="416">X617-AO617</f>
        <v>0</v>
      </c>
      <c r="BI617" s="680">
        <f t="shared" ref="BI617:BI624" si="417">AO617-BF617</f>
        <v>0</v>
      </c>
      <c r="BJ617" s="681"/>
    </row>
    <row r="618" spans="2:62">
      <c r="B618" s="675"/>
      <c r="C618" s="676" t="s">
        <v>1009</v>
      </c>
      <c r="D618" s="677" t="s">
        <v>1010</v>
      </c>
      <c r="E618" s="740">
        <f t="shared" si="401"/>
        <v>0</v>
      </c>
      <c r="F618" s="741"/>
      <c r="G618" s="680">
        <f t="shared" si="402"/>
        <v>0</v>
      </c>
      <c r="H618" s="679"/>
      <c r="I618" s="679"/>
      <c r="J618" s="679"/>
      <c r="K618" s="679"/>
      <c r="L618" s="679"/>
      <c r="M618" s="679"/>
      <c r="N618" s="679"/>
      <c r="O618" s="679"/>
      <c r="P618" s="679"/>
      <c r="Q618" s="679"/>
      <c r="R618" s="679"/>
      <c r="S618" s="679"/>
      <c r="T618" s="673">
        <f t="shared" si="403"/>
        <v>0</v>
      </c>
      <c r="U618" s="679"/>
      <c r="V618" s="679"/>
      <c r="W618" s="679"/>
      <c r="X618" s="680">
        <f t="shared" si="404"/>
        <v>0</v>
      </c>
      <c r="Y618" s="679"/>
      <c r="Z618" s="679"/>
      <c r="AA618" s="679"/>
      <c r="AB618" s="680">
        <f t="shared" si="405"/>
        <v>0</v>
      </c>
      <c r="AC618" s="679"/>
      <c r="AD618" s="679"/>
      <c r="AE618" s="679"/>
      <c r="AF618" s="680">
        <f t="shared" si="406"/>
        <v>0</v>
      </c>
      <c r="AG618" s="679"/>
      <c r="AH618" s="679"/>
      <c r="AI618" s="679"/>
      <c r="AJ618" s="680">
        <f t="shared" si="407"/>
        <v>0</v>
      </c>
      <c r="AK618" s="679"/>
      <c r="AL618" s="679"/>
      <c r="AM618" s="679"/>
      <c r="AN618" s="680">
        <f t="shared" si="408"/>
        <v>0</v>
      </c>
      <c r="AO618" s="680">
        <f t="shared" si="409"/>
        <v>0</v>
      </c>
      <c r="AP618" s="679"/>
      <c r="AQ618" s="679"/>
      <c r="AR618" s="679"/>
      <c r="AS618" s="680">
        <f t="shared" si="410"/>
        <v>0</v>
      </c>
      <c r="AT618" s="679"/>
      <c r="AU618" s="679"/>
      <c r="AV618" s="679"/>
      <c r="AW618" s="680">
        <f t="shared" si="411"/>
        <v>0</v>
      </c>
      <c r="AX618" s="679"/>
      <c r="AY618" s="679"/>
      <c r="AZ618" s="679"/>
      <c r="BA618" s="680">
        <f t="shared" si="412"/>
        <v>0</v>
      </c>
      <c r="BB618" s="679"/>
      <c r="BC618" s="679"/>
      <c r="BD618" s="679"/>
      <c r="BE618" s="680">
        <f t="shared" si="413"/>
        <v>0</v>
      </c>
      <c r="BF618" s="680">
        <f t="shared" si="414"/>
        <v>0</v>
      </c>
      <c r="BG618" s="680">
        <f t="shared" si="415"/>
        <v>0</v>
      </c>
      <c r="BH618" s="680">
        <f t="shared" si="416"/>
        <v>0</v>
      </c>
      <c r="BI618" s="680">
        <f t="shared" si="417"/>
        <v>0</v>
      </c>
      <c r="BJ618" s="681"/>
    </row>
    <row r="619" spans="2:62">
      <c r="B619" s="675"/>
      <c r="C619" s="676" t="s">
        <v>1011</v>
      </c>
      <c r="D619" s="677" t="s">
        <v>1012</v>
      </c>
      <c r="E619" s="740">
        <f t="shared" si="401"/>
        <v>0</v>
      </c>
      <c r="F619" s="741"/>
      <c r="G619" s="680">
        <f t="shared" si="402"/>
        <v>0</v>
      </c>
      <c r="H619" s="679"/>
      <c r="I619" s="679"/>
      <c r="J619" s="679"/>
      <c r="K619" s="679"/>
      <c r="L619" s="679"/>
      <c r="M619" s="679"/>
      <c r="N619" s="679"/>
      <c r="O619" s="679"/>
      <c r="P619" s="679"/>
      <c r="Q619" s="679"/>
      <c r="R619" s="679"/>
      <c r="S619" s="679"/>
      <c r="T619" s="673">
        <f t="shared" si="403"/>
        <v>0</v>
      </c>
      <c r="U619" s="679"/>
      <c r="V619" s="679"/>
      <c r="W619" s="679"/>
      <c r="X619" s="680">
        <f t="shared" si="404"/>
        <v>0</v>
      </c>
      <c r="Y619" s="679"/>
      <c r="Z619" s="679"/>
      <c r="AA619" s="679"/>
      <c r="AB619" s="680">
        <f t="shared" si="405"/>
        <v>0</v>
      </c>
      <c r="AC619" s="679"/>
      <c r="AD619" s="679"/>
      <c r="AE619" s="679"/>
      <c r="AF619" s="680">
        <f t="shared" si="406"/>
        <v>0</v>
      </c>
      <c r="AG619" s="679"/>
      <c r="AH619" s="679"/>
      <c r="AI619" s="679"/>
      <c r="AJ619" s="680">
        <f t="shared" si="407"/>
        <v>0</v>
      </c>
      <c r="AK619" s="679"/>
      <c r="AL619" s="679"/>
      <c r="AM619" s="679"/>
      <c r="AN619" s="680">
        <f t="shared" si="408"/>
        <v>0</v>
      </c>
      <c r="AO619" s="680">
        <f t="shared" si="409"/>
        <v>0</v>
      </c>
      <c r="AP619" s="679"/>
      <c r="AQ619" s="679"/>
      <c r="AR619" s="679"/>
      <c r="AS619" s="680">
        <f t="shared" si="410"/>
        <v>0</v>
      </c>
      <c r="AT619" s="679"/>
      <c r="AU619" s="679"/>
      <c r="AV619" s="679"/>
      <c r="AW619" s="680">
        <f t="shared" si="411"/>
        <v>0</v>
      </c>
      <c r="AX619" s="679"/>
      <c r="AY619" s="679"/>
      <c r="AZ619" s="679"/>
      <c r="BA619" s="680">
        <f t="shared" si="412"/>
        <v>0</v>
      </c>
      <c r="BB619" s="679"/>
      <c r="BC619" s="679"/>
      <c r="BD619" s="679"/>
      <c r="BE619" s="680">
        <f t="shared" si="413"/>
        <v>0</v>
      </c>
      <c r="BF619" s="680">
        <f t="shared" si="414"/>
        <v>0</v>
      </c>
      <c r="BG619" s="680">
        <f t="shared" si="415"/>
        <v>0</v>
      </c>
      <c r="BH619" s="680">
        <f t="shared" si="416"/>
        <v>0</v>
      </c>
      <c r="BI619" s="680">
        <f t="shared" si="417"/>
        <v>0</v>
      </c>
      <c r="BJ619" s="681"/>
    </row>
    <row r="620" spans="2:62">
      <c r="B620" s="685" t="s">
        <v>1013</v>
      </c>
      <c r="C620" s="676"/>
      <c r="D620" s="677"/>
      <c r="E620" s="738"/>
      <c r="F620" s="739"/>
      <c r="G620" s="680"/>
      <c r="H620" s="680"/>
      <c r="I620" s="680"/>
      <c r="J620" s="680"/>
      <c r="K620" s="680"/>
      <c r="L620" s="680"/>
      <c r="M620" s="680"/>
      <c r="N620" s="680"/>
      <c r="O620" s="680"/>
      <c r="P620" s="680"/>
      <c r="Q620" s="680"/>
      <c r="R620" s="680"/>
      <c r="S620" s="680"/>
      <c r="T620" s="673"/>
      <c r="U620" s="680"/>
      <c r="V620" s="680"/>
      <c r="W620" s="680"/>
      <c r="X620" s="680"/>
      <c r="Y620" s="680"/>
      <c r="Z620" s="680"/>
      <c r="AA620" s="680"/>
      <c r="AB620" s="680"/>
      <c r="AC620" s="680"/>
      <c r="AD620" s="680"/>
      <c r="AE620" s="680"/>
      <c r="AF620" s="680"/>
      <c r="AG620" s="680"/>
      <c r="AH620" s="680"/>
      <c r="AI620" s="680"/>
      <c r="AJ620" s="680"/>
      <c r="AK620" s="680"/>
      <c r="AL620" s="680"/>
      <c r="AM620" s="680"/>
      <c r="AN620" s="680"/>
      <c r="AO620" s="680"/>
      <c r="AP620" s="680"/>
      <c r="AQ620" s="680"/>
      <c r="AR620" s="680"/>
      <c r="AS620" s="680"/>
      <c r="AT620" s="680"/>
      <c r="AU620" s="680"/>
      <c r="AV620" s="680"/>
      <c r="AW620" s="680"/>
      <c r="AX620" s="680"/>
      <c r="AY620" s="680"/>
      <c r="AZ620" s="680"/>
      <c r="BA620" s="680"/>
      <c r="BB620" s="680"/>
      <c r="BC620" s="680"/>
      <c r="BD620" s="680"/>
      <c r="BE620" s="680"/>
      <c r="BF620" s="680"/>
      <c r="BG620" s="680"/>
      <c r="BH620" s="680"/>
      <c r="BI620" s="680"/>
      <c r="BJ620" s="681"/>
    </row>
    <row r="621" spans="2:62">
      <c r="B621" s="675"/>
      <c r="C621" s="676" t="s">
        <v>1014</v>
      </c>
      <c r="D621" s="677" t="s">
        <v>1015</v>
      </c>
      <c r="E621" s="740">
        <f t="shared" ref="E621:E624" si="418">T621</f>
        <v>0</v>
      </c>
      <c r="F621" s="741"/>
      <c r="G621" s="680">
        <f t="shared" si="402"/>
        <v>0</v>
      </c>
      <c r="H621" s="679"/>
      <c r="I621" s="679"/>
      <c r="J621" s="679"/>
      <c r="K621" s="679"/>
      <c r="L621" s="679"/>
      <c r="M621" s="679"/>
      <c r="N621" s="679"/>
      <c r="O621" s="679"/>
      <c r="P621" s="679"/>
      <c r="Q621" s="679"/>
      <c r="R621" s="679"/>
      <c r="S621" s="679"/>
      <c r="T621" s="673">
        <f t="shared" si="403"/>
        <v>0</v>
      </c>
      <c r="U621" s="679"/>
      <c r="V621" s="679"/>
      <c r="W621" s="679"/>
      <c r="X621" s="680">
        <f t="shared" si="404"/>
        <v>0</v>
      </c>
      <c r="Y621" s="679"/>
      <c r="Z621" s="679"/>
      <c r="AA621" s="679"/>
      <c r="AB621" s="680">
        <f t="shared" si="405"/>
        <v>0</v>
      </c>
      <c r="AC621" s="679"/>
      <c r="AD621" s="679"/>
      <c r="AE621" s="679"/>
      <c r="AF621" s="680">
        <f t="shared" si="406"/>
        <v>0</v>
      </c>
      <c r="AG621" s="679"/>
      <c r="AH621" s="679"/>
      <c r="AI621" s="679"/>
      <c r="AJ621" s="680">
        <f t="shared" si="407"/>
        <v>0</v>
      </c>
      <c r="AK621" s="679"/>
      <c r="AL621" s="679"/>
      <c r="AM621" s="679"/>
      <c r="AN621" s="680">
        <f t="shared" si="408"/>
        <v>0</v>
      </c>
      <c r="AO621" s="680">
        <f t="shared" si="409"/>
        <v>0</v>
      </c>
      <c r="AP621" s="679"/>
      <c r="AQ621" s="679"/>
      <c r="AR621" s="679"/>
      <c r="AS621" s="680">
        <f t="shared" si="410"/>
        <v>0</v>
      </c>
      <c r="AT621" s="679"/>
      <c r="AU621" s="679"/>
      <c r="AV621" s="679"/>
      <c r="AW621" s="680">
        <f t="shared" si="411"/>
        <v>0</v>
      </c>
      <c r="AX621" s="679"/>
      <c r="AY621" s="679"/>
      <c r="AZ621" s="679"/>
      <c r="BA621" s="680">
        <f t="shared" si="412"/>
        <v>0</v>
      </c>
      <c r="BB621" s="679"/>
      <c r="BC621" s="679"/>
      <c r="BD621" s="679"/>
      <c r="BE621" s="680">
        <f t="shared" si="413"/>
        <v>0</v>
      </c>
      <c r="BF621" s="680">
        <f t="shared" si="414"/>
        <v>0</v>
      </c>
      <c r="BG621" s="680">
        <f t="shared" si="415"/>
        <v>0</v>
      </c>
      <c r="BH621" s="680">
        <f t="shared" si="416"/>
        <v>0</v>
      </c>
      <c r="BI621" s="680">
        <f t="shared" si="417"/>
        <v>0</v>
      </c>
      <c r="BJ621" s="681"/>
    </row>
    <row r="622" spans="2:62">
      <c r="B622" s="675"/>
      <c r="C622" s="676" t="s">
        <v>1016</v>
      </c>
      <c r="D622" s="677" t="s">
        <v>1017</v>
      </c>
      <c r="E622" s="740">
        <f t="shared" si="418"/>
        <v>0</v>
      </c>
      <c r="F622" s="741"/>
      <c r="G622" s="680">
        <f t="shared" si="402"/>
        <v>0</v>
      </c>
      <c r="H622" s="679"/>
      <c r="I622" s="679"/>
      <c r="J622" s="679"/>
      <c r="K622" s="679"/>
      <c r="L622" s="679"/>
      <c r="M622" s="679"/>
      <c r="N622" s="679"/>
      <c r="O622" s="679"/>
      <c r="P622" s="679"/>
      <c r="Q622" s="679"/>
      <c r="R622" s="679"/>
      <c r="S622" s="679"/>
      <c r="T622" s="673">
        <f t="shared" si="403"/>
        <v>0</v>
      </c>
      <c r="U622" s="679"/>
      <c r="V622" s="679"/>
      <c r="W622" s="679"/>
      <c r="X622" s="680">
        <f t="shared" si="404"/>
        <v>0</v>
      </c>
      <c r="Y622" s="679"/>
      <c r="Z622" s="679"/>
      <c r="AA622" s="679"/>
      <c r="AB622" s="680">
        <f t="shared" si="405"/>
        <v>0</v>
      </c>
      <c r="AC622" s="679"/>
      <c r="AD622" s="679"/>
      <c r="AE622" s="679"/>
      <c r="AF622" s="680">
        <f t="shared" si="406"/>
        <v>0</v>
      </c>
      <c r="AG622" s="679"/>
      <c r="AH622" s="679"/>
      <c r="AI622" s="679"/>
      <c r="AJ622" s="680">
        <f t="shared" si="407"/>
        <v>0</v>
      </c>
      <c r="AK622" s="679"/>
      <c r="AL622" s="679"/>
      <c r="AM622" s="679"/>
      <c r="AN622" s="680">
        <f t="shared" si="408"/>
        <v>0</v>
      </c>
      <c r="AO622" s="680">
        <f t="shared" si="409"/>
        <v>0</v>
      </c>
      <c r="AP622" s="679"/>
      <c r="AQ622" s="679"/>
      <c r="AR622" s="679"/>
      <c r="AS622" s="680">
        <f t="shared" si="410"/>
        <v>0</v>
      </c>
      <c r="AT622" s="679"/>
      <c r="AU622" s="679"/>
      <c r="AV622" s="679"/>
      <c r="AW622" s="680">
        <f t="shared" si="411"/>
        <v>0</v>
      </c>
      <c r="AX622" s="679"/>
      <c r="AY622" s="679"/>
      <c r="AZ622" s="679"/>
      <c r="BA622" s="680">
        <f t="shared" si="412"/>
        <v>0</v>
      </c>
      <c r="BB622" s="679"/>
      <c r="BC622" s="679"/>
      <c r="BD622" s="679"/>
      <c r="BE622" s="680">
        <f t="shared" si="413"/>
        <v>0</v>
      </c>
      <c r="BF622" s="680">
        <f t="shared" si="414"/>
        <v>0</v>
      </c>
      <c r="BG622" s="680">
        <f t="shared" si="415"/>
        <v>0</v>
      </c>
      <c r="BH622" s="680">
        <f t="shared" si="416"/>
        <v>0</v>
      </c>
      <c r="BI622" s="680">
        <f t="shared" si="417"/>
        <v>0</v>
      </c>
      <c r="BJ622" s="681"/>
    </row>
    <row r="623" spans="2:62">
      <c r="B623" s="675"/>
      <c r="C623" s="676" t="s">
        <v>503</v>
      </c>
      <c r="D623" s="677" t="s">
        <v>1018</v>
      </c>
      <c r="E623" s="740">
        <f t="shared" si="418"/>
        <v>0</v>
      </c>
      <c r="F623" s="741"/>
      <c r="G623" s="680">
        <f t="shared" si="402"/>
        <v>0</v>
      </c>
      <c r="H623" s="679"/>
      <c r="I623" s="679"/>
      <c r="J623" s="679"/>
      <c r="K623" s="679"/>
      <c r="L623" s="679"/>
      <c r="M623" s="679"/>
      <c r="N623" s="679"/>
      <c r="O623" s="679"/>
      <c r="P623" s="679"/>
      <c r="Q623" s="679"/>
      <c r="R623" s="679"/>
      <c r="S623" s="679"/>
      <c r="T623" s="673">
        <f t="shared" si="403"/>
        <v>0</v>
      </c>
      <c r="U623" s="679"/>
      <c r="V623" s="679"/>
      <c r="W623" s="679"/>
      <c r="X623" s="680">
        <f t="shared" si="404"/>
        <v>0</v>
      </c>
      <c r="Y623" s="679"/>
      <c r="Z623" s="679"/>
      <c r="AA623" s="679"/>
      <c r="AB623" s="680">
        <f t="shared" si="405"/>
        <v>0</v>
      </c>
      <c r="AC623" s="679"/>
      <c r="AD623" s="679"/>
      <c r="AE623" s="679"/>
      <c r="AF623" s="680">
        <f t="shared" si="406"/>
        <v>0</v>
      </c>
      <c r="AG623" s="679"/>
      <c r="AH623" s="679"/>
      <c r="AI623" s="679"/>
      <c r="AJ623" s="680">
        <f t="shared" si="407"/>
        <v>0</v>
      </c>
      <c r="AK623" s="679"/>
      <c r="AL623" s="679"/>
      <c r="AM623" s="679"/>
      <c r="AN623" s="680">
        <f t="shared" si="408"/>
        <v>0</v>
      </c>
      <c r="AO623" s="680">
        <f t="shared" si="409"/>
        <v>0</v>
      </c>
      <c r="AP623" s="679"/>
      <c r="AQ623" s="679"/>
      <c r="AR623" s="679"/>
      <c r="AS623" s="680">
        <f t="shared" si="410"/>
        <v>0</v>
      </c>
      <c r="AT623" s="679"/>
      <c r="AU623" s="679"/>
      <c r="AV623" s="679"/>
      <c r="AW623" s="680">
        <f t="shared" si="411"/>
        <v>0</v>
      </c>
      <c r="AX623" s="679"/>
      <c r="AY623" s="679"/>
      <c r="AZ623" s="679"/>
      <c r="BA623" s="680">
        <f t="shared" si="412"/>
        <v>0</v>
      </c>
      <c r="BB623" s="679"/>
      <c r="BC623" s="679"/>
      <c r="BD623" s="679"/>
      <c r="BE623" s="680">
        <f t="shared" si="413"/>
        <v>0</v>
      </c>
      <c r="BF623" s="680">
        <f t="shared" si="414"/>
        <v>0</v>
      </c>
      <c r="BG623" s="680">
        <f t="shared" si="415"/>
        <v>0</v>
      </c>
      <c r="BH623" s="680">
        <f t="shared" si="416"/>
        <v>0</v>
      </c>
      <c r="BI623" s="680">
        <f t="shared" si="417"/>
        <v>0</v>
      </c>
      <c r="BJ623" s="681"/>
    </row>
    <row r="624" spans="2:62" ht="19.5" thickBot="1">
      <c r="B624" s="710"/>
      <c r="C624" s="689" t="s">
        <v>1019</v>
      </c>
      <c r="D624" s="690" t="s">
        <v>1020</v>
      </c>
      <c r="E624" s="742">
        <f t="shared" si="418"/>
        <v>50000</v>
      </c>
      <c r="F624" s="743"/>
      <c r="G624" s="680">
        <f t="shared" si="402"/>
        <v>50000</v>
      </c>
      <c r="H624" s="679"/>
      <c r="I624" s="679">
        <v>50000</v>
      </c>
      <c r="J624" s="679"/>
      <c r="K624" s="679"/>
      <c r="L624" s="679"/>
      <c r="M624" s="679"/>
      <c r="N624" s="679"/>
      <c r="O624" s="679"/>
      <c r="P624" s="679"/>
      <c r="Q624" s="679"/>
      <c r="R624" s="679"/>
      <c r="S624" s="679"/>
      <c r="T624" s="673">
        <f t="shared" si="403"/>
        <v>50000</v>
      </c>
      <c r="U624" s="679"/>
      <c r="V624" s="679"/>
      <c r="W624" s="679"/>
      <c r="X624" s="680">
        <f t="shared" si="404"/>
        <v>50000</v>
      </c>
      <c r="Y624" s="679"/>
      <c r="Z624" s="679"/>
      <c r="AA624" s="679">
        <v>12516.28</v>
      </c>
      <c r="AB624" s="680">
        <f t="shared" si="405"/>
        <v>12516.28</v>
      </c>
      <c r="AC624" s="679"/>
      <c r="AD624" s="679"/>
      <c r="AE624" s="679">
        <v>37483.72</v>
      </c>
      <c r="AF624" s="680">
        <f t="shared" si="406"/>
        <v>37483.72</v>
      </c>
      <c r="AG624" s="679"/>
      <c r="AH624" s="679"/>
      <c r="AI624" s="679"/>
      <c r="AJ624" s="680">
        <f t="shared" si="407"/>
        <v>0</v>
      </c>
      <c r="AK624" s="679"/>
      <c r="AL624" s="679"/>
      <c r="AM624" s="679"/>
      <c r="AN624" s="680">
        <f t="shared" si="408"/>
        <v>0</v>
      </c>
      <c r="AO624" s="680">
        <f t="shared" si="409"/>
        <v>50000</v>
      </c>
      <c r="AP624" s="679"/>
      <c r="AQ624" s="679"/>
      <c r="AR624" s="679">
        <v>12516.28</v>
      </c>
      <c r="AS624" s="680">
        <f t="shared" si="410"/>
        <v>12516.28</v>
      </c>
      <c r="AT624" s="679"/>
      <c r="AU624" s="679"/>
      <c r="AV624" s="679">
        <v>37483.72</v>
      </c>
      <c r="AW624" s="680">
        <f t="shared" si="411"/>
        <v>37483.72</v>
      </c>
      <c r="AX624" s="679"/>
      <c r="AY624" s="679"/>
      <c r="AZ624" s="679"/>
      <c r="BA624" s="680">
        <f t="shared" si="412"/>
        <v>0</v>
      </c>
      <c r="BB624" s="679"/>
      <c r="BC624" s="679"/>
      <c r="BD624" s="679"/>
      <c r="BE624" s="680">
        <f t="shared" si="413"/>
        <v>0</v>
      </c>
      <c r="BF624" s="680">
        <f t="shared" si="414"/>
        <v>50000</v>
      </c>
      <c r="BG624" s="680">
        <f t="shared" si="415"/>
        <v>0</v>
      </c>
      <c r="BH624" s="680">
        <f t="shared" si="416"/>
        <v>0</v>
      </c>
      <c r="BI624" s="680">
        <f t="shared" si="417"/>
        <v>0</v>
      </c>
      <c r="BJ624" s="691"/>
    </row>
    <row r="625" spans="2:62" ht="19.5" thickBot="1">
      <c r="B625" s="692" t="s">
        <v>1050</v>
      </c>
      <c r="C625" s="693"/>
      <c r="D625" s="694"/>
      <c r="E625" s="695">
        <f>SUM(E553:E624)</f>
        <v>12664157</v>
      </c>
      <c r="F625" s="695">
        <f t="shared" ref="F625:Z625" si="419">SUM(F553:F624)</f>
        <v>0</v>
      </c>
      <c r="G625" s="695">
        <f t="shared" si="419"/>
        <v>12664157</v>
      </c>
      <c r="H625" s="695">
        <v>0</v>
      </c>
      <c r="I625" s="695">
        <v>2527300</v>
      </c>
      <c r="J625" s="695">
        <v>534320</v>
      </c>
      <c r="K625" s="695">
        <v>8842820</v>
      </c>
      <c r="L625" s="695">
        <f t="shared" si="419"/>
        <v>0</v>
      </c>
      <c r="M625" s="695">
        <f t="shared" si="419"/>
        <v>0</v>
      </c>
      <c r="N625" s="695">
        <f t="shared" si="419"/>
        <v>0</v>
      </c>
      <c r="O625" s="695">
        <f t="shared" si="419"/>
        <v>731817</v>
      </c>
      <c r="P625" s="695">
        <f t="shared" si="419"/>
        <v>27900</v>
      </c>
      <c r="Q625" s="695">
        <f t="shared" si="419"/>
        <v>0</v>
      </c>
      <c r="R625" s="695">
        <f t="shared" si="419"/>
        <v>0</v>
      </c>
      <c r="S625" s="695">
        <f t="shared" si="419"/>
        <v>0</v>
      </c>
      <c r="T625" s="695">
        <f t="shared" si="419"/>
        <v>12664157</v>
      </c>
      <c r="U625" s="695">
        <f t="shared" si="419"/>
        <v>0</v>
      </c>
      <c r="V625" s="695">
        <f t="shared" si="419"/>
        <v>0</v>
      </c>
      <c r="W625" s="695">
        <f t="shared" si="419"/>
        <v>0</v>
      </c>
      <c r="X625" s="695">
        <f t="shared" si="419"/>
        <v>12664157</v>
      </c>
      <c r="Y625" s="695">
        <f t="shared" si="419"/>
        <v>0</v>
      </c>
      <c r="Z625" s="695">
        <f t="shared" si="419"/>
        <v>0</v>
      </c>
      <c r="AA625" s="695">
        <f>SUM(AA553:AA624)</f>
        <v>1521678.9600000002</v>
      </c>
      <c r="AB625" s="695">
        <f t="shared" ref="AB625:BJ625" si="420">SUM(AB553:AB624)</f>
        <v>1521678.9600000002</v>
      </c>
      <c r="AC625" s="695">
        <f t="shared" si="420"/>
        <v>148646.52000000002</v>
      </c>
      <c r="AD625" s="695">
        <f t="shared" si="420"/>
        <v>1169038.9599999997</v>
      </c>
      <c r="AE625" s="695">
        <f t="shared" si="420"/>
        <v>6845001.669999999</v>
      </c>
      <c r="AF625" s="695">
        <f t="shared" si="420"/>
        <v>8162687.1499999994</v>
      </c>
      <c r="AG625" s="695">
        <f t="shared" si="420"/>
        <v>191390.3</v>
      </c>
      <c r="AH625" s="695">
        <f t="shared" si="420"/>
        <v>229649</v>
      </c>
      <c r="AI625" s="695">
        <f t="shared" si="420"/>
        <v>1686281.05</v>
      </c>
      <c r="AJ625" s="695">
        <f t="shared" si="420"/>
        <v>2107320.35</v>
      </c>
      <c r="AK625" s="695">
        <f t="shared" si="420"/>
        <v>0</v>
      </c>
      <c r="AL625" s="695">
        <f t="shared" si="420"/>
        <v>0</v>
      </c>
      <c r="AM625" s="695">
        <f t="shared" si="420"/>
        <v>0</v>
      </c>
      <c r="AN625" s="695">
        <f t="shared" si="420"/>
        <v>0</v>
      </c>
      <c r="AO625" s="695">
        <f t="shared" si="420"/>
        <v>11791686.460000001</v>
      </c>
      <c r="AP625" s="695">
        <f t="shared" si="420"/>
        <v>0</v>
      </c>
      <c r="AQ625" s="695">
        <f t="shared" si="420"/>
        <v>0</v>
      </c>
      <c r="AR625" s="695">
        <f t="shared" si="420"/>
        <v>1252009.1900000002</v>
      </c>
      <c r="AS625" s="695">
        <f t="shared" si="420"/>
        <v>1252009.1900000002</v>
      </c>
      <c r="AT625" s="695">
        <f t="shared" si="420"/>
        <v>328431.76999999996</v>
      </c>
      <c r="AU625" s="695">
        <f t="shared" si="420"/>
        <v>871695.73</v>
      </c>
      <c r="AV625" s="695">
        <f t="shared" si="420"/>
        <v>7016165.8499999987</v>
      </c>
      <c r="AW625" s="695">
        <f t="shared" si="420"/>
        <v>8216293.3499999996</v>
      </c>
      <c r="AX625" s="695">
        <f t="shared" si="420"/>
        <v>276008.13</v>
      </c>
      <c r="AY625" s="695">
        <f t="shared" si="420"/>
        <v>245302</v>
      </c>
      <c r="AZ625" s="695">
        <f t="shared" si="420"/>
        <v>1407932.94</v>
      </c>
      <c r="BA625" s="695">
        <f t="shared" si="420"/>
        <v>1929243.0699999998</v>
      </c>
      <c r="BB625" s="695">
        <f t="shared" si="420"/>
        <v>0</v>
      </c>
      <c r="BC625" s="695">
        <f t="shared" si="420"/>
        <v>0</v>
      </c>
      <c r="BD625" s="695">
        <f t="shared" si="420"/>
        <v>0</v>
      </c>
      <c r="BE625" s="695">
        <f t="shared" si="420"/>
        <v>0</v>
      </c>
      <c r="BF625" s="695">
        <f t="shared" si="420"/>
        <v>11397545.609999999</v>
      </c>
      <c r="BG625" s="695">
        <f t="shared" si="420"/>
        <v>0</v>
      </c>
      <c r="BH625" s="695">
        <f t="shared" si="420"/>
        <v>872470.53999999911</v>
      </c>
      <c r="BI625" s="695">
        <f t="shared" si="420"/>
        <v>394140.85000000091</v>
      </c>
      <c r="BJ625" s="695">
        <f t="shared" si="420"/>
        <v>0</v>
      </c>
    </row>
    <row r="626" spans="2:62" ht="19.5" thickBot="1">
      <c r="B626" s="754"/>
      <c r="C626" s="755"/>
      <c r="D626" s="756"/>
      <c r="E626" s="719"/>
      <c r="F626" s="720"/>
      <c r="G626" s="720"/>
      <c r="H626" s="720"/>
      <c r="I626" s="720"/>
      <c r="J626" s="720"/>
      <c r="K626" s="720"/>
      <c r="L626" s="720"/>
      <c r="M626" s="720"/>
      <c r="N626" s="720"/>
      <c r="O626" s="720"/>
      <c r="P626" s="720"/>
      <c r="Q626" s="720"/>
      <c r="R626" s="720"/>
      <c r="S626" s="720"/>
      <c r="T626" s="720"/>
      <c r="U626" s="720"/>
      <c r="V626" s="720"/>
      <c r="W626" s="720"/>
      <c r="X626" s="720"/>
      <c r="Y626" s="720"/>
      <c r="Z626" s="720"/>
      <c r="AA626" s="720"/>
      <c r="AB626" s="720"/>
      <c r="AC626" s="720"/>
      <c r="AD626" s="720"/>
      <c r="AE626" s="720"/>
      <c r="AF626" s="720"/>
      <c r="AG626" s="720"/>
      <c r="AH626" s="720"/>
      <c r="AI626" s="720"/>
      <c r="AJ626" s="720"/>
      <c r="AK626" s="720"/>
      <c r="AL626" s="720"/>
      <c r="AM626" s="720"/>
      <c r="AN626" s="720"/>
      <c r="AO626" s="720"/>
      <c r="AP626" s="720"/>
      <c r="AQ626" s="720"/>
      <c r="AR626" s="720"/>
      <c r="AS626" s="720"/>
      <c r="AT626" s="720"/>
      <c r="AU626" s="720"/>
      <c r="AV626" s="720"/>
      <c r="AW626" s="720"/>
      <c r="AX626" s="720"/>
      <c r="AY626" s="720"/>
      <c r="AZ626" s="720"/>
      <c r="BA626" s="720"/>
      <c r="BB626" s="720"/>
      <c r="BC626" s="720"/>
      <c r="BD626" s="720"/>
      <c r="BE626" s="720"/>
      <c r="BF626" s="720"/>
      <c r="BG626" s="720"/>
      <c r="BH626" s="720"/>
      <c r="BI626" s="720"/>
      <c r="BJ626" s="701"/>
    </row>
    <row r="627" spans="2:62" ht="19.5" thickBot="1">
      <c r="B627" s="663" t="s">
        <v>1051</v>
      </c>
      <c r="C627" s="664"/>
      <c r="D627" s="665"/>
      <c r="E627" s="666"/>
      <c r="F627" s="667"/>
      <c r="G627" s="667"/>
      <c r="H627" s="667"/>
      <c r="I627" s="667"/>
      <c r="J627" s="667"/>
      <c r="K627" s="667"/>
      <c r="L627" s="667"/>
      <c r="M627" s="667"/>
      <c r="N627" s="667"/>
      <c r="O627" s="667"/>
      <c r="P627" s="667"/>
      <c r="Q627" s="667"/>
      <c r="R627" s="667"/>
      <c r="S627" s="667"/>
      <c r="T627" s="667"/>
      <c r="U627" s="667"/>
      <c r="V627" s="667"/>
      <c r="W627" s="667"/>
      <c r="X627" s="667"/>
      <c r="Y627" s="667"/>
      <c r="Z627" s="667"/>
      <c r="AA627" s="667"/>
      <c r="AB627" s="667"/>
      <c r="AC627" s="667"/>
      <c r="AD627" s="667"/>
      <c r="AE627" s="667"/>
      <c r="AF627" s="667"/>
      <c r="AG627" s="667"/>
      <c r="AH627" s="667"/>
      <c r="AI627" s="667"/>
      <c r="AJ627" s="667"/>
      <c r="AK627" s="667"/>
      <c r="AL627" s="667"/>
      <c r="AM627" s="667"/>
      <c r="AN627" s="667"/>
      <c r="AO627" s="667"/>
      <c r="AP627" s="667"/>
      <c r="AQ627" s="667"/>
      <c r="AR627" s="667"/>
      <c r="AS627" s="667"/>
      <c r="AT627" s="667"/>
      <c r="AU627" s="667"/>
      <c r="AV627" s="667"/>
      <c r="AW627" s="667"/>
      <c r="AX627" s="667"/>
      <c r="AY627" s="667"/>
      <c r="AZ627" s="667"/>
      <c r="BA627" s="667"/>
      <c r="BB627" s="667"/>
      <c r="BC627" s="667"/>
      <c r="BD627" s="667"/>
      <c r="BE627" s="667"/>
      <c r="BF627" s="667"/>
      <c r="BG627" s="667"/>
      <c r="BH627" s="667"/>
      <c r="BI627" s="667"/>
      <c r="BJ627" s="668"/>
    </row>
    <row r="628" spans="2:62">
      <c r="B628" s="729" t="s">
        <v>1023</v>
      </c>
      <c r="C628" s="730"/>
      <c r="D628" s="671"/>
      <c r="E628" s="672"/>
      <c r="F628" s="673"/>
      <c r="G628" s="673"/>
      <c r="H628" s="673"/>
      <c r="I628" s="673"/>
      <c r="J628" s="673"/>
      <c r="K628" s="673"/>
      <c r="L628" s="673"/>
      <c r="M628" s="673"/>
      <c r="N628" s="673"/>
      <c r="O628" s="673"/>
      <c r="P628" s="673"/>
      <c r="Q628" s="673"/>
      <c r="R628" s="673"/>
      <c r="S628" s="673"/>
      <c r="T628" s="673"/>
      <c r="U628" s="673"/>
      <c r="V628" s="673"/>
      <c r="W628" s="673"/>
      <c r="X628" s="673"/>
      <c r="Y628" s="673"/>
      <c r="Z628" s="673"/>
      <c r="AA628" s="673"/>
      <c r="AB628" s="673"/>
      <c r="AC628" s="673"/>
      <c r="AD628" s="673"/>
      <c r="AE628" s="673"/>
      <c r="AF628" s="673"/>
      <c r="AG628" s="673"/>
      <c r="AH628" s="673"/>
      <c r="AI628" s="673"/>
      <c r="AJ628" s="673"/>
      <c r="AK628" s="673"/>
      <c r="AL628" s="673"/>
      <c r="AM628" s="673"/>
      <c r="AN628" s="673"/>
      <c r="AO628" s="673"/>
      <c r="AP628" s="673"/>
      <c r="AQ628" s="673"/>
      <c r="AR628" s="673"/>
      <c r="AS628" s="673"/>
      <c r="AT628" s="673"/>
      <c r="AU628" s="673"/>
      <c r="AV628" s="673"/>
      <c r="AW628" s="673"/>
      <c r="AX628" s="673"/>
      <c r="AY628" s="673"/>
      <c r="AZ628" s="673"/>
      <c r="BA628" s="673"/>
      <c r="BB628" s="673"/>
      <c r="BC628" s="673"/>
      <c r="BD628" s="673"/>
      <c r="BE628" s="673"/>
      <c r="BF628" s="673"/>
      <c r="BG628" s="673"/>
      <c r="BH628" s="673"/>
      <c r="BI628" s="673"/>
      <c r="BJ628" s="674"/>
    </row>
    <row r="629" spans="2:62">
      <c r="B629" s="675"/>
      <c r="C629" s="676" t="s">
        <v>587</v>
      </c>
      <c r="D629" s="722" t="s">
        <v>1024</v>
      </c>
      <c r="E629" s="678">
        <f t="shared" ref="E629:E633" si="421">T629</f>
        <v>10000000</v>
      </c>
      <c r="F629" s="679"/>
      <c r="G629" s="680">
        <f>E629+F629</f>
        <v>10000000</v>
      </c>
      <c r="H629" s="679"/>
      <c r="I629" s="679">
        <v>10000000</v>
      </c>
      <c r="J629" s="679"/>
      <c r="K629" s="679"/>
      <c r="L629" s="679"/>
      <c r="M629" s="679"/>
      <c r="N629" s="679"/>
      <c r="O629" s="679"/>
      <c r="P629" s="679"/>
      <c r="Q629" s="679"/>
      <c r="R629" s="679"/>
      <c r="S629" s="679"/>
      <c r="T629" s="673">
        <f>SUM(H629:S629)</f>
        <v>10000000</v>
      </c>
      <c r="U629" s="679"/>
      <c r="V629" s="679"/>
      <c r="W629" s="679"/>
      <c r="X629" s="680">
        <f>(T629+U629)-V629+W629</f>
        <v>10000000</v>
      </c>
      <c r="Y629" s="679"/>
      <c r="Z629" s="679"/>
      <c r="AA629" s="679"/>
      <c r="AB629" s="680">
        <f>SUM(Y629:AA629)</f>
        <v>0</v>
      </c>
      <c r="AC629" s="679"/>
      <c r="AD629" s="679"/>
      <c r="AE629" s="679">
        <v>10000000</v>
      </c>
      <c r="AF629" s="680">
        <f>SUM(AC629:AE629)</f>
        <v>10000000</v>
      </c>
      <c r="AG629" s="679"/>
      <c r="AH629" s="679"/>
      <c r="AI629" s="679"/>
      <c r="AJ629" s="680">
        <f>SUM(AG629:AI629)</f>
        <v>0</v>
      </c>
      <c r="AK629" s="679"/>
      <c r="AL629" s="679"/>
      <c r="AM629" s="679"/>
      <c r="AN629" s="680">
        <f>SUM(AK629:AM629)</f>
        <v>0</v>
      </c>
      <c r="AO629" s="680">
        <f>AB629+AF629+AJ629+AN629</f>
        <v>10000000</v>
      </c>
      <c r="AP629" s="679"/>
      <c r="AQ629" s="679"/>
      <c r="AR629" s="679"/>
      <c r="AS629" s="680">
        <f>SUM(AP629:AR629)</f>
        <v>0</v>
      </c>
      <c r="AT629" s="679"/>
      <c r="AU629" s="679"/>
      <c r="AV629" s="679">
        <v>7077077.7599999998</v>
      </c>
      <c r="AW629" s="680">
        <f>SUM(AT629:AV629)</f>
        <v>7077077.7599999998</v>
      </c>
      <c r="AX629" s="679"/>
      <c r="AY629" s="679"/>
      <c r="AZ629" s="757">
        <v>2922922.24</v>
      </c>
      <c r="BA629" s="680">
        <f>SUM(AX629:AZ629)</f>
        <v>2922922.24</v>
      </c>
      <c r="BB629" s="679"/>
      <c r="BC629" s="679"/>
      <c r="BD629" s="679"/>
      <c r="BE629" s="680">
        <f>SUM(BB629:BD629)</f>
        <v>0</v>
      </c>
      <c r="BF629" s="680">
        <f>AS629+AW629+BA629+BE629</f>
        <v>10000000</v>
      </c>
      <c r="BG629" s="680">
        <f>G629-X629</f>
        <v>0</v>
      </c>
      <c r="BH629" s="680">
        <f>X629-AO629</f>
        <v>0</v>
      </c>
      <c r="BI629" s="680">
        <f>AO629-BF629</f>
        <v>0</v>
      </c>
      <c r="BJ629" s="681"/>
    </row>
    <row r="630" spans="2:62">
      <c r="B630" s="675"/>
      <c r="C630" s="676" t="s">
        <v>593</v>
      </c>
      <c r="D630" s="722" t="s">
        <v>1025</v>
      </c>
      <c r="E630" s="678">
        <f t="shared" si="421"/>
        <v>0</v>
      </c>
      <c r="F630" s="679"/>
      <c r="G630" s="680">
        <f>E630+F630</f>
        <v>0</v>
      </c>
      <c r="H630" s="679"/>
      <c r="I630" s="679"/>
      <c r="J630" s="679"/>
      <c r="K630" s="679"/>
      <c r="L630" s="679"/>
      <c r="M630" s="679"/>
      <c r="N630" s="679"/>
      <c r="O630" s="679"/>
      <c r="P630" s="679"/>
      <c r="Q630" s="679"/>
      <c r="R630" s="679"/>
      <c r="S630" s="679"/>
      <c r="T630" s="673">
        <f>SUM(H630:S630)</f>
        <v>0</v>
      </c>
      <c r="U630" s="679"/>
      <c r="V630" s="679"/>
      <c r="W630" s="679"/>
      <c r="X630" s="680">
        <f>(T630+U630)-V630+W630</f>
        <v>0</v>
      </c>
      <c r="Y630" s="679"/>
      <c r="Z630" s="679"/>
      <c r="AA630" s="679"/>
      <c r="AB630" s="680">
        <f>SUM(Y630:AA630)</f>
        <v>0</v>
      </c>
      <c r="AC630" s="679"/>
      <c r="AD630" s="679"/>
      <c r="AE630" s="679"/>
      <c r="AF630" s="680">
        <f>SUM(AC630:AE630)</f>
        <v>0</v>
      </c>
      <c r="AG630" s="679"/>
      <c r="AH630" s="679"/>
      <c r="AI630" s="679"/>
      <c r="AJ630" s="680">
        <f>SUM(AG630:AI630)</f>
        <v>0</v>
      </c>
      <c r="AK630" s="679"/>
      <c r="AL630" s="679"/>
      <c r="AM630" s="679"/>
      <c r="AN630" s="680">
        <f>SUM(AK630:AM630)</f>
        <v>0</v>
      </c>
      <c r="AO630" s="680">
        <f>AB630+AF630+AJ630+AN630</f>
        <v>0</v>
      </c>
      <c r="AP630" s="679"/>
      <c r="AQ630" s="679"/>
      <c r="AR630" s="679"/>
      <c r="AS630" s="680">
        <f>SUM(AP630:AR630)</f>
        <v>0</v>
      </c>
      <c r="AT630" s="679"/>
      <c r="AU630" s="679"/>
      <c r="AV630" s="679"/>
      <c r="AW630" s="680">
        <f>SUM(AT630:AV630)</f>
        <v>0</v>
      </c>
      <c r="AX630" s="679"/>
      <c r="AY630" s="679"/>
      <c r="AZ630" s="679"/>
      <c r="BA630" s="680">
        <f>SUM(AX630:AZ630)</f>
        <v>0</v>
      </c>
      <c r="BB630" s="679"/>
      <c r="BC630" s="679"/>
      <c r="BD630" s="679"/>
      <c r="BE630" s="680">
        <f>SUM(BB630:BD630)</f>
        <v>0</v>
      </c>
      <c r="BF630" s="680">
        <f>AS630+AW630+BA630+BE630</f>
        <v>0</v>
      </c>
      <c r="BG630" s="680">
        <f>G630-X630</f>
        <v>0</v>
      </c>
      <c r="BH630" s="680">
        <f>X630-AO630</f>
        <v>0</v>
      </c>
      <c r="BI630" s="680">
        <f>AO630-BF630</f>
        <v>0</v>
      </c>
      <c r="BJ630" s="681"/>
    </row>
    <row r="631" spans="2:62">
      <c r="B631" s="675"/>
      <c r="C631" s="676" t="s">
        <v>603</v>
      </c>
      <c r="D631" s="722" t="s">
        <v>1026</v>
      </c>
      <c r="E631" s="678">
        <f t="shared" si="421"/>
        <v>2500000</v>
      </c>
      <c r="F631" s="679"/>
      <c r="G631" s="680">
        <f>E631+F631</f>
        <v>2500000</v>
      </c>
      <c r="H631" s="679"/>
      <c r="I631" s="679">
        <v>2500000</v>
      </c>
      <c r="J631" s="679"/>
      <c r="K631" s="679"/>
      <c r="L631" s="679"/>
      <c r="M631" s="679"/>
      <c r="N631" s="679"/>
      <c r="O631" s="679"/>
      <c r="P631" s="679"/>
      <c r="Q631" s="679"/>
      <c r="R631" s="679"/>
      <c r="S631" s="679"/>
      <c r="T631" s="673">
        <f>SUM(H631:S631)</f>
        <v>2500000</v>
      </c>
      <c r="U631" s="679"/>
      <c r="V631" s="679"/>
      <c r="W631" s="679"/>
      <c r="X631" s="680">
        <f>(T631+U631)-V631+W631</f>
        <v>2500000</v>
      </c>
      <c r="Y631" s="679"/>
      <c r="Z631" s="679"/>
      <c r="AA631" s="679"/>
      <c r="AB631" s="680">
        <f>SUM(Y631:AA631)</f>
        <v>0</v>
      </c>
      <c r="AC631" s="679"/>
      <c r="AD631" s="679"/>
      <c r="AE631" s="679">
        <f>416439.1+1667120.9</f>
        <v>2083560</v>
      </c>
      <c r="AF631" s="680">
        <f>SUM(AC631:AE631)</f>
        <v>2083560</v>
      </c>
      <c r="AG631" s="679"/>
      <c r="AH631" s="679"/>
      <c r="AI631" s="679">
        <v>416440</v>
      </c>
      <c r="AJ631" s="680">
        <f>SUM(AG631:AI631)</f>
        <v>416440</v>
      </c>
      <c r="AK631" s="679"/>
      <c r="AL631" s="679"/>
      <c r="AM631" s="679"/>
      <c r="AN631" s="680">
        <f>SUM(AK631:AM631)</f>
        <v>0</v>
      </c>
      <c r="AO631" s="680">
        <f>AB631+AF631+AJ631+AN631</f>
        <v>2500000</v>
      </c>
      <c r="AP631" s="679"/>
      <c r="AQ631" s="679"/>
      <c r="AR631" s="679"/>
      <c r="AS631" s="680">
        <f>SUM(AP631:AR631)</f>
        <v>0</v>
      </c>
      <c r="AT631" s="679"/>
      <c r="AU631" s="679"/>
      <c r="AV631" s="679">
        <v>2083560</v>
      </c>
      <c r="AW631" s="680">
        <f>SUM(AT631:AV631)</f>
        <v>2083560</v>
      </c>
      <c r="AX631" s="679"/>
      <c r="AY631" s="679"/>
      <c r="AZ631" s="679">
        <v>416440</v>
      </c>
      <c r="BA631" s="680">
        <f>SUM(AX631:AZ631)</f>
        <v>416440</v>
      </c>
      <c r="BB631" s="679"/>
      <c r="BC631" s="679"/>
      <c r="BD631" s="679"/>
      <c r="BE631" s="680">
        <f>SUM(BB631:BD631)</f>
        <v>0</v>
      </c>
      <c r="BF631" s="680">
        <f>AS631+AW631+BA631+BE631</f>
        <v>2500000</v>
      </c>
      <c r="BG631" s="680">
        <f>G631-X631</f>
        <v>0</v>
      </c>
      <c r="BH631" s="680">
        <f>X631-AO631</f>
        <v>0</v>
      </c>
      <c r="BI631" s="680">
        <f>AO631-BF631</f>
        <v>0</v>
      </c>
      <c r="BJ631" s="681"/>
    </row>
    <row r="632" spans="2:62">
      <c r="B632" s="675"/>
      <c r="C632" s="676" t="s">
        <v>1027</v>
      </c>
      <c r="D632" s="722" t="s">
        <v>1028</v>
      </c>
      <c r="E632" s="678">
        <f t="shared" si="421"/>
        <v>0</v>
      </c>
      <c r="F632" s="679"/>
      <c r="G632" s="680">
        <f>E632+F632</f>
        <v>0</v>
      </c>
      <c r="H632" s="679"/>
      <c r="I632" s="679"/>
      <c r="J632" s="679"/>
      <c r="K632" s="679"/>
      <c r="L632" s="679"/>
      <c r="M632" s="679"/>
      <c r="N632" s="679"/>
      <c r="O632" s="679"/>
      <c r="P632" s="679"/>
      <c r="Q632" s="679"/>
      <c r="R632" s="679"/>
      <c r="S632" s="679"/>
      <c r="T632" s="673">
        <f>SUM(H632:S632)</f>
        <v>0</v>
      </c>
      <c r="U632" s="679"/>
      <c r="V632" s="679"/>
      <c r="W632" s="679"/>
      <c r="X632" s="680">
        <f>(T632+U632)-V632+W632</f>
        <v>0</v>
      </c>
      <c r="Y632" s="679"/>
      <c r="Z632" s="679"/>
      <c r="AA632" s="679"/>
      <c r="AB632" s="680">
        <f>SUM(Y632:AA632)</f>
        <v>0</v>
      </c>
      <c r="AC632" s="679"/>
      <c r="AD632" s="679"/>
      <c r="AE632" s="679"/>
      <c r="AF632" s="680">
        <f>SUM(AC632:AE632)</f>
        <v>0</v>
      </c>
      <c r="AG632" s="679"/>
      <c r="AH632" s="679"/>
      <c r="AI632" s="679"/>
      <c r="AJ632" s="680">
        <f>SUM(AG632:AI632)</f>
        <v>0</v>
      </c>
      <c r="AK632" s="679"/>
      <c r="AL632" s="679"/>
      <c r="AM632" s="679"/>
      <c r="AN632" s="680">
        <f>SUM(AK632:AM632)</f>
        <v>0</v>
      </c>
      <c r="AO632" s="680">
        <f>AB632+AF632+AJ632+AN632</f>
        <v>0</v>
      </c>
      <c r="AP632" s="679"/>
      <c r="AQ632" s="679"/>
      <c r="AR632" s="679"/>
      <c r="AS632" s="680">
        <f>SUM(AP632:AR632)</f>
        <v>0</v>
      </c>
      <c r="AT632" s="679"/>
      <c r="AU632" s="679"/>
      <c r="AV632" s="679"/>
      <c r="AW632" s="680">
        <f>SUM(AT632:AV632)</f>
        <v>0</v>
      </c>
      <c r="AX632" s="679"/>
      <c r="AY632" s="679"/>
      <c r="AZ632" s="679"/>
      <c r="BA632" s="680">
        <f>SUM(AX632:AZ632)</f>
        <v>0</v>
      </c>
      <c r="BB632" s="679"/>
      <c r="BC632" s="679"/>
      <c r="BD632" s="679"/>
      <c r="BE632" s="680">
        <f>SUM(BB632:BD632)</f>
        <v>0</v>
      </c>
      <c r="BF632" s="680">
        <f>AS632+AW632+BA632+BE632</f>
        <v>0</v>
      </c>
      <c r="BG632" s="680">
        <f>G632-X632</f>
        <v>0</v>
      </c>
      <c r="BH632" s="680">
        <f>X632-AO632</f>
        <v>0</v>
      </c>
      <c r="BI632" s="680">
        <f>AO632-BF632</f>
        <v>0</v>
      </c>
      <c r="BJ632" s="681"/>
    </row>
    <row r="633" spans="2:62" ht="19.5" thickBot="1">
      <c r="B633" s="710"/>
      <c r="C633" s="689" t="s">
        <v>639</v>
      </c>
      <c r="D633" s="723" t="s">
        <v>1029</v>
      </c>
      <c r="E633" s="726">
        <f t="shared" si="421"/>
        <v>2500000</v>
      </c>
      <c r="F633" s="727"/>
      <c r="G633" s="680">
        <f>E633+F633</f>
        <v>2500000</v>
      </c>
      <c r="H633" s="679"/>
      <c r="I633" s="679">
        <v>2500000</v>
      </c>
      <c r="J633" s="679"/>
      <c r="K633" s="679"/>
      <c r="L633" s="679"/>
      <c r="M633" s="679"/>
      <c r="N633" s="679"/>
      <c r="O633" s="679"/>
      <c r="P633" s="679"/>
      <c r="Q633" s="679"/>
      <c r="R633" s="679"/>
      <c r="S633" s="679"/>
      <c r="T633" s="673">
        <f>SUM(H633:S633)</f>
        <v>2500000</v>
      </c>
      <c r="U633" s="679"/>
      <c r="V633" s="679"/>
      <c r="W633" s="679"/>
      <c r="X633" s="680">
        <f>(T633+U633)-V633+W633</f>
        <v>2500000</v>
      </c>
      <c r="Y633" s="679"/>
      <c r="Z633" s="679"/>
      <c r="AA633" s="679"/>
      <c r="AB633" s="680">
        <f>SUM(Y633:AA633)</f>
        <v>0</v>
      </c>
      <c r="AC633" s="679"/>
      <c r="AD633" s="679"/>
      <c r="AE633" s="679">
        <f>997158.4+1050552</f>
        <v>2047710.4</v>
      </c>
      <c r="AF633" s="680">
        <f>SUM(AC633:AE633)</f>
        <v>2047710.4</v>
      </c>
      <c r="AG633" s="679"/>
      <c r="AH633" s="679"/>
      <c r="AI633" s="679">
        <v>452289.6</v>
      </c>
      <c r="AJ633" s="680">
        <f>SUM(AG633:AI633)</f>
        <v>452289.6</v>
      </c>
      <c r="AK633" s="679"/>
      <c r="AL633" s="679"/>
      <c r="AM633" s="679"/>
      <c r="AN633" s="680">
        <f>SUM(AK633:AM633)</f>
        <v>0</v>
      </c>
      <c r="AO633" s="680">
        <f>AB633+AF633+AJ633+AN633</f>
        <v>2500000</v>
      </c>
      <c r="AP633" s="679"/>
      <c r="AQ633" s="679"/>
      <c r="AR633" s="679"/>
      <c r="AS633" s="680">
        <f>SUM(AP633:AR633)</f>
        <v>0</v>
      </c>
      <c r="AT633" s="679"/>
      <c r="AU633" s="679"/>
      <c r="AV633" s="679">
        <v>1502841.6</v>
      </c>
      <c r="AW633" s="680">
        <f>SUM(AT633:AV633)</f>
        <v>1502841.6</v>
      </c>
      <c r="AX633" s="679"/>
      <c r="AY633" s="679"/>
      <c r="AZ633" s="679">
        <v>452289.6</v>
      </c>
      <c r="BA633" s="680">
        <f>SUM(AX633:AZ633)</f>
        <v>452289.6</v>
      </c>
      <c r="BB633" s="679"/>
      <c r="BC633" s="679"/>
      <c r="BD633" s="679"/>
      <c r="BE633" s="680">
        <f>SUM(BB633:BD633)</f>
        <v>0</v>
      </c>
      <c r="BF633" s="680">
        <f>AS633+AW633+BA633+BE633</f>
        <v>1955131.2000000002</v>
      </c>
      <c r="BG633" s="680">
        <f>G633-X633</f>
        <v>0</v>
      </c>
      <c r="BH633" s="680">
        <f>X633-AO633</f>
        <v>0</v>
      </c>
      <c r="BI633" s="680">
        <f>AO633-BF633</f>
        <v>544868.79999999981</v>
      </c>
      <c r="BJ633" s="691"/>
    </row>
    <row r="634" spans="2:62" ht="19.5" thickBot="1">
      <c r="B634" s="692" t="s">
        <v>1052</v>
      </c>
      <c r="C634" s="693"/>
      <c r="D634" s="694"/>
      <c r="E634" s="695">
        <f>SUM(E629:E633)</f>
        <v>15000000</v>
      </c>
      <c r="F634" s="695">
        <f t="shared" ref="F634:BJ634" si="422">SUM(F629:F633)</f>
        <v>0</v>
      </c>
      <c r="G634" s="695">
        <f t="shared" si="422"/>
        <v>15000000</v>
      </c>
      <c r="H634" s="695">
        <v>0</v>
      </c>
      <c r="I634" s="695">
        <v>15000000</v>
      </c>
      <c r="J634" s="695">
        <v>0</v>
      </c>
      <c r="K634" s="695">
        <v>0</v>
      </c>
      <c r="L634" s="695">
        <f t="shared" si="422"/>
        <v>0</v>
      </c>
      <c r="M634" s="695">
        <f t="shared" si="422"/>
        <v>0</v>
      </c>
      <c r="N634" s="695">
        <f t="shared" si="422"/>
        <v>0</v>
      </c>
      <c r="O634" s="695">
        <f t="shared" si="422"/>
        <v>0</v>
      </c>
      <c r="P634" s="695">
        <f t="shared" si="422"/>
        <v>0</v>
      </c>
      <c r="Q634" s="695">
        <f t="shared" si="422"/>
        <v>0</v>
      </c>
      <c r="R634" s="695">
        <f t="shared" si="422"/>
        <v>0</v>
      </c>
      <c r="S634" s="695">
        <f t="shared" si="422"/>
        <v>0</v>
      </c>
      <c r="T634" s="695">
        <f t="shared" si="422"/>
        <v>15000000</v>
      </c>
      <c r="U634" s="695">
        <f t="shared" si="422"/>
        <v>0</v>
      </c>
      <c r="V634" s="695">
        <f t="shared" si="422"/>
        <v>0</v>
      </c>
      <c r="W634" s="695">
        <f t="shared" si="422"/>
        <v>0</v>
      </c>
      <c r="X634" s="695">
        <f t="shared" si="422"/>
        <v>15000000</v>
      </c>
      <c r="Y634" s="695">
        <f t="shared" si="422"/>
        <v>0</v>
      </c>
      <c r="Z634" s="695">
        <f t="shared" si="422"/>
        <v>0</v>
      </c>
      <c r="AA634" s="695">
        <v>0</v>
      </c>
      <c r="AB634" s="695">
        <f t="shared" si="422"/>
        <v>0</v>
      </c>
      <c r="AC634" s="695">
        <v>0</v>
      </c>
      <c r="AD634" s="695">
        <f t="shared" si="422"/>
        <v>0</v>
      </c>
      <c r="AE634" s="695">
        <f t="shared" si="422"/>
        <v>14131270.4</v>
      </c>
      <c r="AF634" s="695">
        <f t="shared" si="422"/>
        <v>14131270.4</v>
      </c>
      <c r="AG634" s="695">
        <f t="shared" si="422"/>
        <v>0</v>
      </c>
      <c r="AH634" s="695">
        <f t="shared" si="422"/>
        <v>0</v>
      </c>
      <c r="AI634" s="695">
        <f t="shared" si="422"/>
        <v>868729.6</v>
      </c>
      <c r="AJ634" s="695">
        <f t="shared" si="422"/>
        <v>868729.6</v>
      </c>
      <c r="AK634" s="695">
        <f t="shared" si="422"/>
        <v>0</v>
      </c>
      <c r="AL634" s="695">
        <f t="shared" si="422"/>
        <v>0</v>
      </c>
      <c r="AM634" s="695">
        <f t="shared" si="422"/>
        <v>0</v>
      </c>
      <c r="AN634" s="695">
        <f t="shared" si="422"/>
        <v>0</v>
      </c>
      <c r="AO634" s="695">
        <f t="shared" si="422"/>
        <v>15000000</v>
      </c>
      <c r="AP634" s="695">
        <f t="shared" si="422"/>
        <v>0</v>
      </c>
      <c r="AQ634" s="695">
        <f t="shared" si="422"/>
        <v>0</v>
      </c>
      <c r="AR634" s="695">
        <f t="shared" si="422"/>
        <v>0</v>
      </c>
      <c r="AS634" s="695">
        <f t="shared" si="422"/>
        <v>0</v>
      </c>
      <c r="AT634" s="695">
        <f t="shared" si="422"/>
        <v>0</v>
      </c>
      <c r="AU634" s="695">
        <f t="shared" si="422"/>
        <v>0</v>
      </c>
      <c r="AV634" s="695">
        <f t="shared" si="422"/>
        <v>10663479.359999999</v>
      </c>
      <c r="AW634" s="695">
        <f t="shared" si="422"/>
        <v>10663479.359999999</v>
      </c>
      <c r="AX634" s="695">
        <f t="shared" si="422"/>
        <v>0</v>
      </c>
      <c r="AY634" s="695">
        <f t="shared" si="422"/>
        <v>0</v>
      </c>
      <c r="AZ634" s="695">
        <f t="shared" si="422"/>
        <v>3791651.8400000003</v>
      </c>
      <c r="BA634" s="695">
        <f t="shared" si="422"/>
        <v>3791651.8400000003</v>
      </c>
      <c r="BB634" s="695">
        <f t="shared" si="422"/>
        <v>0</v>
      </c>
      <c r="BC634" s="695">
        <f t="shared" si="422"/>
        <v>0</v>
      </c>
      <c r="BD634" s="695">
        <f t="shared" si="422"/>
        <v>0</v>
      </c>
      <c r="BE634" s="695">
        <f t="shared" si="422"/>
        <v>0</v>
      </c>
      <c r="BF634" s="695">
        <f t="shared" si="422"/>
        <v>14455131.199999999</v>
      </c>
      <c r="BG634" s="695">
        <f t="shared" si="422"/>
        <v>0</v>
      </c>
      <c r="BH634" s="695">
        <f t="shared" si="422"/>
        <v>0</v>
      </c>
      <c r="BI634" s="695">
        <f t="shared" si="422"/>
        <v>544868.79999999981</v>
      </c>
      <c r="BJ634" s="695">
        <f t="shared" si="422"/>
        <v>0</v>
      </c>
    </row>
    <row r="635" spans="2:62" ht="19.5" thickBot="1">
      <c r="B635" s="713" t="s">
        <v>1053</v>
      </c>
      <c r="C635" s="714"/>
      <c r="D635" s="715"/>
      <c r="E635" s="695">
        <f>E549+E625+E634</f>
        <v>37292331.269999996</v>
      </c>
      <c r="F635" s="695">
        <f t="shared" ref="F635:BJ635" si="423">F549+F625+F634</f>
        <v>0</v>
      </c>
      <c r="G635" s="695">
        <f t="shared" si="423"/>
        <v>37292331.269999996</v>
      </c>
      <c r="H635" s="695">
        <v>2387608.5</v>
      </c>
      <c r="I635" s="695">
        <v>17532300</v>
      </c>
      <c r="J635" s="695">
        <v>3668685.5</v>
      </c>
      <c r="K635" s="695">
        <v>8842820</v>
      </c>
      <c r="L635" s="695">
        <f t="shared" si="423"/>
        <v>0</v>
      </c>
      <c r="M635" s="695">
        <f t="shared" si="423"/>
        <v>3264365.5</v>
      </c>
      <c r="N635" s="695">
        <f t="shared" si="423"/>
        <v>0</v>
      </c>
      <c r="O635" s="695">
        <f t="shared" si="423"/>
        <v>731817</v>
      </c>
      <c r="P635" s="695">
        <f t="shared" si="423"/>
        <v>864734.77</v>
      </c>
      <c r="Q635" s="695">
        <f t="shared" si="423"/>
        <v>0</v>
      </c>
      <c r="R635" s="695">
        <f t="shared" si="423"/>
        <v>0</v>
      </c>
      <c r="S635" s="695">
        <f t="shared" si="423"/>
        <v>0</v>
      </c>
      <c r="T635" s="695">
        <f t="shared" si="423"/>
        <v>37292331.269999996</v>
      </c>
      <c r="U635" s="695">
        <f t="shared" si="423"/>
        <v>0</v>
      </c>
      <c r="V635" s="695">
        <f t="shared" si="423"/>
        <v>0</v>
      </c>
      <c r="W635" s="695">
        <f t="shared" si="423"/>
        <v>0</v>
      </c>
      <c r="X635" s="695">
        <f t="shared" si="423"/>
        <v>37292331.269999996</v>
      </c>
      <c r="Y635" s="695">
        <f t="shared" si="423"/>
        <v>0</v>
      </c>
      <c r="Z635" s="695">
        <f t="shared" si="423"/>
        <v>0</v>
      </c>
      <c r="AA635" s="695">
        <f t="shared" si="423"/>
        <v>6985416.0200000005</v>
      </c>
      <c r="AB635" s="695">
        <f t="shared" si="423"/>
        <v>6985416.0200000005</v>
      </c>
      <c r="AC635" s="695">
        <v>148646.52000000002</v>
      </c>
      <c r="AD635" s="695">
        <f t="shared" si="423"/>
        <v>1169038.9599999997</v>
      </c>
      <c r="AE635" s="695">
        <f t="shared" si="423"/>
        <v>24150494.539999999</v>
      </c>
      <c r="AF635" s="695">
        <f t="shared" si="423"/>
        <v>25468180.02</v>
      </c>
      <c r="AG635" s="695">
        <f t="shared" si="423"/>
        <v>194254.16999999998</v>
      </c>
      <c r="AH635" s="695">
        <f t="shared" si="423"/>
        <v>229649</v>
      </c>
      <c r="AI635" s="695">
        <f t="shared" si="423"/>
        <v>3380374.8200000003</v>
      </c>
      <c r="AJ635" s="695">
        <f t="shared" si="423"/>
        <v>3804277.99</v>
      </c>
      <c r="AK635" s="695">
        <f t="shared" si="423"/>
        <v>0</v>
      </c>
      <c r="AL635" s="695">
        <f t="shared" si="423"/>
        <v>0</v>
      </c>
      <c r="AM635" s="695">
        <f t="shared" si="423"/>
        <v>0</v>
      </c>
      <c r="AN635" s="695">
        <f t="shared" si="423"/>
        <v>0</v>
      </c>
      <c r="AO635" s="695">
        <f t="shared" si="423"/>
        <v>36257874.030000001</v>
      </c>
      <c r="AP635" s="695">
        <f t="shared" si="423"/>
        <v>0</v>
      </c>
      <c r="AQ635" s="695">
        <f t="shared" si="423"/>
        <v>0</v>
      </c>
      <c r="AR635" s="695">
        <f t="shared" si="423"/>
        <v>6380078.7600000007</v>
      </c>
      <c r="AS635" s="695">
        <f t="shared" si="423"/>
        <v>6380078.7600000007</v>
      </c>
      <c r="AT635" s="695">
        <f t="shared" si="423"/>
        <v>423749.08999999997</v>
      </c>
      <c r="AU635" s="695">
        <f t="shared" si="423"/>
        <v>967013.05</v>
      </c>
      <c r="AV635" s="695">
        <f t="shared" si="423"/>
        <v>20678149.299999997</v>
      </c>
      <c r="AW635" s="695">
        <f t="shared" si="423"/>
        <v>22068911.439999998</v>
      </c>
      <c r="AX635" s="695">
        <f t="shared" si="423"/>
        <v>378980.58</v>
      </c>
      <c r="AY635" s="695">
        <f t="shared" si="423"/>
        <v>345410.58</v>
      </c>
      <c r="AZ635" s="695">
        <f t="shared" si="423"/>
        <v>5350549.46</v>
      </c>
      <c r="BA635" s="695">
        <f t="shared" si="423"/>
        <v>6074940.6200000001</v>
      </c>
      <c r="BB635" s="695">
        <f t="shared" si="423"/>
        <v>0</v>
      </c>
      <c r="BC635" s="695">
        <f t="shared" si="423"/>
        <v>0</v>
      </c>
      <c r="BD635" s="695">
        <f t="shared" si="423"/>
        <v>0</v>
      </c>
      <c r="BE635" s="695">
        <f t="shared" si="423"/>
        <v>0</v>
      </c>
      <c r="BF635" s="695">
        <f t="shared" si="423"/>
        <v>34523930.819999993</v>
      </c>
      <c r="BG635" s="695">
        <f t="shared" si="423"/>
        <v>0</v>
      </c>
      <c r="BH635" s="695">
        <f>BH549+BH625+BH634</f>
        <v>1034457.2399999986</v>
      </c>
      <c r="BI635" s="695">
        <f t="shared" si="423"/>
        <v>1733943.2100000014</v>
      </c>
      <c r="BJ635" s="695">
        <f t="shared" si="423"/>
        <v>0</v>
      </c>
    </row>
    <row r="636" spans="2:62" ht="19.5" thickBot="1">
      <c r="B636" s="696"/>
      <c r="C636" s="758"/>
      <c r="D636" s="756"/>
      <c r="E636" s="719"/>
      <c r="F636" s="720"/>
      <c r="G636" s="720"/>
      <c r="H636" s="720"/>
      <c r="I636" s="720"/>
      <c r="J636" s="720"/>
      <c r="K636" s="720"/>
      <c r="L636" s="720"/>
      <c r="M636" s="720"/>
      <c r="N636" s="720"/>
      <c r="O636" s="720"/>
      <c r="P636" s="720"/>
      <c r="Q636" s="720"/>
      <c r="R636" s="720"/>
      <c r="S636" s="720"/>
      <c r="T636" s="720"/>
      <c r="U636" s="720"/>
      <c r="V636" s="720"/>
      <c r="W636" s="720"/>
      <c r="X636" s="720"/>
      <c r="Y636" s="720"/>
      <c r="Z636" s="720"/>
      <c r="AA636" s="720"/>
      <c r="AB636" s="720"/>
      <c r="AC636" s="720"/>
      <c r="AD636" s="720"/>
      <c r="AE636" s="720"/>
      <c r="AF636" s="720"/>
      <c r="AG636" s="720"/>
      <c r="AH636" s="720"/>
      <c r="AI636" s="720"/>
      <c r="AJ636" s="720"/>
      <c r="AK636" s="720"/>
      <c r="AL636" s="720"/>
      <c r="AM636" s="720"/>
      <c r="AN636" s="720"/>
      <c r="AO636" s="720"/>
      <c r="AP636" s="720"/>
      <c r="AQ636" s="720"/>
      <c r="AR636" s="720"/>
      <c r="AS636" s="720"/>
      <c r="AT636" s="720"/>
      <c r="AU636" s="720"/>
      <c r="AV636" s="720"/>
      <c r="AW636" s="720"/>
      <c r="AX636" s="720"/>
      <c r="AY636" s="720"/>
      <c r="AZ636" s="720"/>
      <c r="BA636" s="720"/>
      <c r="BB636" s="720"/>
      <c r="BC636" s="720"/>
      <c r="BD636" s="720"/>
      <c r="BE636" s="720"/>
      <c r="BF636" s="720"/>
      <c r="BG636" s="720"/>
      <c r="BH636" s="720"/>
      <c r="BI636" s="720"/>
      <c r="BJ636" s="701"/>
    </row>
    <row r="637" spans="2:62" ht="19.5" thickBot="1">
      <c r="B637" s="663" t="s">
        <v>1054</v>
      </c>
      <c r="C637" s="664"/>
      <c r="D637" s="665"/>
      <c r="E637" s="666"/>
      <c r="F637" s="667"/>
      <c r="G637" s="667"/>
      <c r="H637" s="667"/>
      <c r="I637" s="667"/>
      <c r="J637" s="667"/>
      <c r="K637" s="667"/>
      <c r="L637" s="667"/>
      <c r="M637" s="667"/>
      <c r="N637" s="667"/>
      <c r="O637" s="667"/>
      <c r="P637" s="667"/>
      <c r="Q637" s="667"/>
      <c r="R637" s="667"/>
      <c r="S637" s="667"/>
      <c r="T637" s="667"/>
      <c r="U637" s="667"/>
      <c r="V637" s="667"/>
      <c r="W637" s="667"/>
      <c r="X637" s="667"/>
      <c r="Y637" s="667"/>
      <c r="Z637" s="667"/>
      <c r="AA637" s="667"/>
      <c r="AB637" s="667"/>
      <c r="AC637" s="667"/>
      <c r="AD637" s="667"/>
      <c r="AE637" s="667"/>
      <c r="AF637" s="667"/>
      <c r="AG637" s="667"/>
      <c r="AH637" s="667"/>
      <c r="AI637" s="667"/>
      <c r="AJ637" s="667"/>
      <c r="AK637" s="667"/>
      <c r="AL637" s="667"/>
      <c r="AM637" s="667"/>
      <c r="AN637" s="667"/>
      <c r="AO637" s="667"/>
      <c r="AP637" s="667"/>
      <c r="AQ637" s="667"/>
      <c r="AR637" s="667"/>
      <c r="AS637" s="667"/>
      <c r="AT637" s="667"/>
      <c r="AU637" s="667"/>
      <c r="AV637" s="667"/>
      <c r="AW637" s="667"/>
      <c r="AX637" s="667"/>
      <c r="AY637" s="667"/>
      <c r="AZ637" s="667"/>
      <c r="BA637" s="667"/>
      <c r="BB637" s="667"/>
      <c r="BC637" s="667"/>
      <c r="BD637" s="667"/>
      <c r="BE637" s="667"/>
      <c r="BF637" s="667"/>
      <c r="BG637" s="667"/>
      <c r="BH637" s="667"/>
      <c r="BI637" s="667"/>
      <c r="BJ637" s="668"/>
    </row>
    <row r="638" spans="2:62" ht="19.5" thickBot="1">
      <c r="B638" s="663" t="s">
        <v>1055</v>
      </c>
      <c r="C638" s="664"/>
      <c r="D638" s="665"/>
      <c r="E638" s="666"/>
      <c r="F638" s="667"/>
      <c r="G638" s="667"/>
      <c r="H638" s="667"/>
      <c r="I638" s="667"/>
      <c r="J638" s="667"/>
      <c r="K638" s="667"/>
      <c r="L638" s="667"/>
      <c r="M638" s="667"/>
      <c r="N638" s="667"/>
      <c r="O638" s="667"/>
      <c r="P638" s="667"/>
      <c r="Q638" s="667"/>
      <c r="R638" s="667"/>
      <c r="S638" s="667"/>
      <c r="T638" s="667"/>
      <c r="U638" s="667"/>
      <c r="V638" s="667"/>
      <c r="W638" s="667"/>
      <c r="X638" s="667"/>
      <c r="Y638" s="667"/>
      <c r="Z638" s="667"/>
      <c r="AA638" s="667"/>
      <c r="AB638" s="667"/>
      <c r="AC638" s="667"/>
      <c r="AD638" s="667"/>
      <c r="AE638" s="667"/>
      <c r="AF638" s="667"/>
      <c r="AG638" s="667"/>
      <c r="AH638" s="667"/>
      <c r="AI638" s="667"/>
      <c r="AJ638" s="667"/>
      <c r="AK638" s="667"/>
      <c r="AL638" s="667"/>
      <c r="AM638" s="667"/>
      <c r="AN638" s="667"/>
      <c r="AO638" s="667"/>
      <c r="AP638" s="667"/>
      <c r="AQ638" s="667"/>
      <c r="AR638" s="667"/>
      <c r="AS638" s="667"/>
      <c r="AT638" s="667"/>
      <c r="AU638" s="667"/>
      <c r="AV638" s="667"/>
      <c r="AW638" s="667"/>
      <c r="AX638" s="667"/>
      <c r="AY638" s="667"/>
      <c r="AZ638" s="667"/>
      <c r="BA638" s="667"/>
      <c r="BB638" s="667"/>
      <c r="BC638" s="667"/>
      <c r="BD638" s="667"/>
      <c r="BE638" s="667"/>
      <c r="BF638" s="667"/>
      <c r="BG638" s="667"/>
      <c r="BH638" s="667"/>
      <c r="BI638" s="667"/>
      <c r="BJ638" s="668"/>
    </row>
    <row r="639" spans="2:62">
      <c r="B639" s="702" t="s">
        <v>208</v>
      </c>
      <c r="C639" s="670"/>
      <c r="D639" s="671"/>
      <c r="E639" s="672"/>
      <c r="F639" s="673"/>
      <c r="G639" s="673"/>
      <c r="H639" s="673"/>
      <c r="I639" s="673"/>
      <c r="J639" s="673"/>
      <c r="K639" s="673"/>
      <c r="L639" s="673"/>
      <c r="M639" s="673"/>
      <c r="N639" s="673"/>
      <c r="O639" s="673"/>
      <c r="P639" s="673"/>
      <c r="Q639" s="673"/>
      <c r="R639" s="673"/>
      <c r="S639" s="673"/>
      <c r="T639" s="673"/>
      <c r="U639" s="673"/>
      <c r="V639" s="673"/>
      <c r="W639" s="673"/>
      <c r="X639" s="673"/>
      <c r="Y639" s="673"/>
      <c r="Z639" s="673"/>
      <c r="AA639" s="673"/>
      <c r="AB639" s="673"/>
      <c r="AC639" s="673"/>
      <c r="AD639" s="673"/>
      <c r="AE639" s="673"/>
      <c r="AF639" s="673"/>
      <c r="AG639" s="673"/>
      <c r="AH639" s="673"/>
      <c r="AI639" s="673"/>
      <c r="AJ639" s="673"/>
      <c r="AK639" s="673"/>
      <c r="AL639" s="673"/>
      <c r="AM639" s="673"/>
      <c r="AN639" s="673"/>
      <c r="AO639" s="673"/>
      <c r="AP639" s="673"/>
      <c r="AQ639" s="673"/>
      <c r="AR639" s="673"/>
      <c r="AS639" s="673"/>
      <c r="AT639" s="673"/>
      <c r="AU639" s="673"/>
      <c r="AV639" s="673"/>
      <c r="AW639" s="673"/>
      <c r="AX639" s="673"/>
      <c r="AY639" s="673"/>
      <c r="AZ639" s="673"/>
      <c r="BA639" s="673"/>
      <c r="BB639" s="673"/>
      <c r="BC639" s="673"/>
      <c r="BD639" s="673"/>
      <c r="BE639" s="673"/>
      <c r="BF639" s="673"/>
      <c r="BG639" s="673"/>
      <c r="BH639" s="673"/>
      <c r="BI639" s="673"/>
      <c r="BJ639" s="674"/>
    </row>
    <row r="640" spans="2:62">
      <c r="B640" s="704" t="s">
        <v>921</v>
      </c>
      <c r="C640" s="705"/>
      <c r="D640" s="677"/>
      <c r="E640" s="738"/>
      <c r="F640" s="739"/>
      <c r="G640" s="680"/>
      <c r="H640" s="680"/>
      <c r="I640" s="680"/>
      <c r="J640" s="680"/>
      <c r="K640" s="680"/>
      <c r="L640" s="680"/>
      <c r="M640" s="680"/>
      <c r="N640" s="680"/>
      <c r="O640" s="680"/>
      <c r="P640" s="680"/>
      <c r="Q640" s="680"/>
      <c r="R640" s="680"/>
      <c r="S640" s="680"/>
      <c r="T640" s="680"/>
      <c r="U640" s="680"/>
      <c r="V640" s="680"/>
      <c r="W640" s="680"/>
      <c r="X640" s="680"/>
      <c r="Y640" s="680"/>
      <c r="Z640" s="680"/>
      <c r="AA640" s="680"/>
      <c r="AB640" s="680"/>
      <c r="AC640" s="680"/>
      <c r="AD640" s="680"/>
      <c r="AE640" s="680"/>
      <c r="AF640" s="680"/>
      <c r="AG640" s="680"/>
      <c r="AH640" s="680"/>
      <c r="AI640" s="680"/>
      <c r="AJ640" s="680"/>
      <c r="AK640" s="680"/>
      <c r="AL640" s="680"/>
      <c r="AM640" s="680"/>
      <c r="AN640" s="680"/>
      <c r="AO640" s="680"/>
      <c r="AP640" s="680"/>
      <c r="AQ640" s="680"/>
      <c r="AR640" s="680"/>
      <c r="AS640" s="680"/>
      <c r="AT640" s="680"/>
      <c r="AU640" s="680"/>
      <c r="AV640" s="680"/>
      <c r="AW640" s="680"/>
      <c r="AX640" s="680"/>
      <c r="AY640" s="680"/>
      <c r="AZ640" s="680"/>
      <c r="BA640" s="680"/>
      <c r="BB640" s="680"/>
      <c r="BC640" s="680"/>
      <c r="BD640" s="680"/>
      <c r="BE640" s="680"/>
      <c r="BF640" s="680"/>
      <c r="BG640" s="680"/>
      <c r="BH640" s="680"/>
      <c r="BI640" s="680"/>
      <c r="BJ640" s="681"/>
    </row>
    <row r="641" spans="2:62">
      <c r="B641" s="675"/>
      <c r="C641" s="676" t="s">
        <v>922</v>
      </c>
      <c r="D641" s="677" t="s">
        <v>923</v>
      </c>
      <c r="E641" s="740">
        <f t="shared" ref="E641:E642" si="424">T641</f>
        <v>0</v>
      </c>
      <c r="F641" s="741"/>
      <c r="G641" s="680">
        <f t="shared" ref="G641:G704" si="425">E641+F641</f>
        <v>0</v>
      </c>
      <c r="H641" s="679"/>
      <c r="I641" s="679"/>
      <c r="J641" s="679"/>
      <c r="K641" s="679"/>
      <c r="L641" s="679"/>
      <c r="M641" s="679"/>
      <c r="N641" s="679"/>
      <c r="O641" s="679"/>
      <c r="P641" s="679"/>
      <c r="Q641" s="679"/>
      <c r="R641" s="679"/>
      <c r="S641" s="679"/>
      <c r="T641" s="673">
        <f t="shared" ref="T641:T704" si="426">SUM(H641:S641)</f>
        <v>0</v>
      </c>
      <c r="U641" s="679"/>
      <c r="V641" s="679"/>
      <c r="W641" s="679"/>
      <c r="X641" s="680">
        <f t="shared" ref="X641:X704" si="427">(T641+U641)-V641+W641</f>
        <v>0</v>
      </c>
      <c r="Y641" s="679"/>
      <c r="Z641" s="679"/>
      <c r="AA641" s="679"/>
      <c r="AB641" s="680">
        <f t="shared" ref="AB641:AB704" si="428">SUM(Y641:AA641)</f>
        <v>0</v>
      </c>
      <c r="AC641" s="679"/>
      <c r="AD641" s="679"/>
      <c r="AE641" s="679"/>
      <c r="AF641" s="680">
        <f t="shared" ref="AF641:AF704" si="429">SUM(AC641:AE641)</f>
        <v>0</v>
      </c>
      <c r="AG641" s="679"/>
      <c r="AH641" s="679"/>
      <c r="AI641" s="679"/>
      <c r="AJ641" s="680">
        <f t="shared" ref="AJ641:AJ704" si="430">SUM(AG641:AI641)</f>
        <v>0</v>
      </c>
      <c r="AK641" s="679"/>
      <c r="AL641" s="679"/>
      <c r="AM641" s="679"/>
      <c r="AN641" s="680">
        <f t="shared" ref="AN641:AN704" si="431">SUM(AK641:AM641)</f>
        <v>0</v>
      </c>
      <c r="AO641" s="680">
        <f t="shared" ref="AO641:AO704" si="432">AB641+AF641+AJ641+AN641</f>
        <v>0</v>
      </c>
      <c r="AP641" s="679"/>
      <c r="AQ641" s="679"/>
      <c r="AR641" s="679"/>
      <c r="AS641" s="680">
        <f t="shared" ref="AS641:AS704" si="433">SUM(AP641:AR641)</f>
        <v>0</v>
      </c>
      <c r="AT641" s="679"/>
      <c r="AU641" s="679"/>
      <c r="AV641" s="679"/>
      <c r="AW641" s="680">
        <f t="shared" ref="AW641:AW704" si="434">SUM(AT641:AV641)</f>
        <v>0</v>
      </c>
      <c r="AX641" s="679"/>
      <c r="AY641" s="679"/>
      <c r="AZ641" s="679"/>
      <c r="BA641" s="680">
        <f t="shared" ref="BA641:BA704" si="435">SUM(AX641:AZ641)</f>
        <v>0</v>
      </c>
      <c r="BB641" s="679"/>
      <c r="BC641" s="679"/>
      <c r="BD641" s="679"/>
      <c r="BE641" s="680">
        <f t="shared" ref="BE641:BE704" si="436">SUM(BB641:BD641)</f>
        <v>0</v>
      </c>
      <c r="BF641" s="680">
        <f t="shared" ref="BF641:BF704" si="437">AS641+AW641+BA641+BE641</f>
        <v>0</v>
      </c>
      <c r="BG641" s="680">
        <f t="shared" ref="BG641:BG704" si="438">G641-X641</f>
        <v>0</v>
      </c>
      <c r="BH641" s="680">
        <f t="shared" ref="BH641:BH704" si="439">X641-AO641</f>
        <v>0</v>
      </c>
      <c r="BI641" s="680">
        <f t="shared" ref="BI641:BI704" si="440">AO641-BF641</f>
        <v>0</v>
      </c>
      <c r="BJ641" s="681"/>
    </row>
    <row r="642" spans="2:62">
      <c r="B642" s="675"/>
      <c r="C642" s="676" t="s">
        <v>924</v>
      </c>
      <c r="D642" s="677" t="s">
        <v>925</v>
      </c>
      <c r="E642" s="740">
        <f t="shared" si="424"/>
        <v>0</v>
      </c>
      <c r="F642" s="741"/>
      <c r="G642" s="680">
        <f t="shared" si="425"/>
        <v>0</v>
      </c>
      <c r="H642" s="679"/>
      <c r="I642" s="679"/>
      <c r="J642" s="679"/>
      <c r="K642" s="679"/>
      <c r="L642" s="679"/>
      <c r="M642" s="679"/>
      <c r="N642" s="679"/>
      <c r="O642" s="679"/>
      <c r="P642" s="679"/>
      <c r="Q642" s="679"/>
      <c r="R642" s="679"/>
      <c r="S642" s="679"/>
      <c r="T642" s="673">
        <f t="shared" si="426"/>
        <v>0</v>
      </c>
      <c r="U642" s="679"/>
      <c r="V642" s="679"/>
      <c r="W642" s="679"/>
      <c r="X642" s="680">
        <f t="shared" si="427"/>
        <v>0</v>
      </c>
      <c r="Y642" s="679"/>
      <c r="Z642" s="679"/>
      <c r="AA642" s="679"/>
      <c r="AB642" s="680">
        <f t="shared" si="428"/>
        <v>0</v>
      </c>
      <c r="AC642" s="679"/>
      <c r="AD642" s="679"/>
      <c r="AE642" s="679"/>
      <c r="AF642" s="680">
        <f t="shared" si="429"/>
        <v>0</v>
      </c>
      <c r="AG642" s="679"/>
      <c r="AH642" s="679"/>
      <c r="AI642" s="679"/>
      <c r="AJ642" s="680">
        <f t="shared" si="430"/>
        <v>0</v>
      </c>
      <c r="AK642" s="679"/>
      <c r="AL642" s="679"/>
      <c r="AM642" s="679"/>
      <c r="AN642" s="680">
        <f t="shared" si="431"/>
        <v>0</v>
      </c>
      <c r="AO642" s="680">
        <f t="shared" si="432"/>
        <v>0</v>
      </c>
      <c r="AP642" s="679"/>
      <c r="AQ642" s="679"/>
      <c r="AR642" s="679"/>
      <c r="AS642" s="680">
        <f t="shared" si="433"/>
        <v>0</v>
      </c>
      <c r="AT642" s="679"/>
      <c r="AU642" s="679"/>
      <c r="AV642" s="679"/>
      <c r="AW642" s="680">
        <f t="shared" si="434"/>
        <v>0</v>
      </c>
      <c r="AX642" s="679"/>
      <c r="AY642" s="679"/>
      <c r="AZ642" s="679"/>
      <c r="BA642" s="680">
        <f t="shared" si="435"/>
        <v>0</v>
      </c>
      <c r="BB642" s="679"/>
      <c r="BC642" s="679"/>
      <c r="BD642" s="679"/>
      <c r="BE642" s="680">
        <f t="shared" si="436"/>
        <v>0</v>
      </c>
      <c r="BF642" s="680">
        <f t="shared" si="437"/>
        <v>0</v>
      </c>
      <c r="BG642" s="680">
        <f t="shared" si="438"/>
        <v>0</v>
      </c>
      <c r="BH642" s="680">
        <f t="shared" si="439"/>
        <v>0</v>
      </c>
      <c r="BI642" s="680">
        <f t="shared" si="440"/>
        <v>0</v>
      </c>
      <c r="BJ642" s="681"/>
    </row>
    <row r="643" spans="2:62">
      <c r="B643" s="685" t="s">
        <v>926</v>
      </c>
      <c r="C643" s="676"/>
      <c r="D643" s="677"/>
      <c r="E643" s="738"/>
      <c r="F643" s="739"/>
      <c r="G643" s="680"/>
      <c r="H643" s="680"/>
      <c r="I643" s="680"/>
      <c r="J643" s="680"/>
      <c r="K643" s="680"/>
      <c r="L643" s="680"/>
      <c r="M643" s="680"/>
      <c r="N643" s="680"/>
      <c r="O643" s="680"/>
      <c r="P643" s="680"/>
      <c r="Q643" s="680"/>
      <c r="R643" s="680"/>
      <c r="S643" s="680"/>
      <c r="T643" s="673"/>
      <c r="U643" s="680"/>
      <c r="V643" s="680"/>
      <c r="W643" s="680"/>
      <c r="X643" s="680"/>
      <c r="Y643" s="680"/>
      <c r="Z643" s="680"/>
      <c r="AA643" s="680"/>
      <c r="AB643" s="680"/>
      <c r="AC643" s="680"/>
      <c r="AD643" s="680"/>
      <c r="AE643" s="680"/>
      <c r="AF643" s="680"/>
      <c r="AG643" s="680"/>
      <c r="AH643" s="680"/>
      <c r="AI643" s="680"/>
      <c r="AJ643" s="680"/>
      <c r="AK643" s="680"/>
      <c r="AL643" s="680"/>
      <c r="AM643" s="680"/>
      <c r="AN643" s="680"/>
      <c r="AO643" s="680"/>
      <c r="AP643" s="680"/>
      <c r="AQ643" s="680"/>
      <c r="AR643" s="680"/>
      <c r="AS643" s="680"/>
      <c r="AT643" s="680"/>
      <c r="AU643" s="680"/>
      <c r="AV643" s="680"/>
      <c r="AW643" s="680"/>
      <c r="AX643" s="680"/>
      <c r="AY643" s="680"/>
      <c r="AZ643" s="680"/>
      <c r="BA643" s="680"/>
      <c r="BB643" s="680"/>
      <c r="BC643" s="680"/>
      <c r="BD643" s="680"/>
      <c r="BE643" s="680"/>
      <c r="BF643" s="680"/>
      <c r="BG643" s="680"/>
      <c r="BH643" s="680"/>
      <c r="BI643" s="680"/>
      <c r="BJ643" s="681"/>
    </row>
    <row r="644" spans="2:62">
      <c r="B644" s="675"/>
      <c r="C644" s="676" t="s">
        <v>218</v>
      </c>
      <c r="D644" s="677" t="s">
        <v>927</v>
      </c>
      <c r="E644" s="740">
        <f t="shared" ref="E644:E645" si="441">T644</f>
        <v>0</v>
      </c>
      <c r="F644" s="741"/>
      <c r="G644" s="680">
        <f t="shared" si="425"/>
        <v>0</v>
      </c>
      <c r="H644" s="679"/>
      <c r="I644" s="679"/>
      <c r="J644" s="679"/>
      <c r="K644" s="679"/>
      <c r="L644" s="679"/>
      <c r="M644" s="679"/>
      <c r="N644" s="679"/>
      <c r="O644" s="679"/>
      <c r="P644" s="679"/>
      <c r="Q644" s="679"/>
      <c r="R644" s="679"/>
      <c r="S644" s="679"/>
      <c r="T644" s="673">
        <f t="shared" si="426"/>
        <v>0</v>
      </c>
      <c r="U644" s="679"/>
      <c r="V644" s="679"/>
      <c r="W644" s="679"/>
      <c r="X644" s="680">
        <f t="shared" si="427"/>
        <v>0</v>
      </c>
      <c r="Y644" s="679"/>
      <c r="Z644" s="679"/>
      <c r="AA644" s="679"/>
      <c r="AB644" s="680">
        <f t="shared" si="428"/>
        <v>0</v>
      </c>
      <c r="AC644" s="679"/>
      <c r="AD644" s="679"/>
      <c r="AE644" s="679"/>
      <c r="AF644" s="680">
        <f t="shared" si="429"/>
        <v>0</v>
      </c>
      <c r="AG644" s="679"/>
      <c r="AH644" s="679"/>
      <c r="AI644" s="679"/>
      <c r="AJ644" s="680">
        <f t="shared" si="430"/>
        <v>0</v>
      </c>
      <c r="AK644" s="679"/>
      <c r="AL644" s="679"/>
      <c r="AM644" s="679"/>
      <c r="AN644" s="680">
        <f t="shared" si="431"/>
        <v>0</v>
      </c>
      <c r="AO644" s="680">
        <f t="shared" si="432"/>
        <v>0</v>
      </c>
      <c r="AP644" s="679"/>
      <c r="AQ644" s="679"/>
      <c r="AR644" s="679"/>
      <c r="AS644" s="680">
        <f t="shared" si="433"/>
        <v>0</v>
      </c>
      <c r="AT644" s="679"/>
      <c r="AU644" s="679"/>
      <c r="AV644" s="679"/>
      <c r="AW644" s="680">
        <f t="shared" si="434"/>
        <v>0</v>
      </c>
      <c r="AX644" s="679"/>
      <c r="AY644" s="679"/>
      <c r="AZ644" s="679"/>
      <c r="BA644" s="680">
        <f t="shared" si="435"/>
        <v>0</v>
      </c>
      <c r="BB644" s="679"/>
      <c r="BC644" s="679"/>
      <c r="BD644" s="679"/>
      <c r="BE644" s="680">
        <f t="shared" si="436"/>
        <v>0</v>
      </c>
      <c r="BF644" s="680">
        <f t="shared" si="437"/>
        <v>0</v>
      </c>
      <c r="BG644" s="680">
        <f t="shared" si="438"/>
        <v>0</v>
      </c>
      <c r="BH644" s="680">
        <f t="shared" si="439"/>
        <v>0</v>
      </c>
      <c r="BI644" s="680">
        <f t="shared" si="440"/>
        <v>0</v>
      </c>
      <c r="BJ644" s="681"/>
    </row>
    <row r="645" spans="2:62">
      <c r="B645" s="675"/>
      <c r="C645" s="676" t="s">
        <v>220</v>
      </c>
      <c r="D645" s="677" t="s">
        <v>928</v>
      </c>
      <c r="E645" s="740">
        <f t="shared" si="441"/>
        <v>0</v>
      </c>
      <c r="F645" s="741"/>
      <c r="G645" s="680">
        <f t="shared" si="425"/>
        <v>0</v>
      </c>
      <c r="H645" s="679"/>
      <c r="I645" s="679"/>
      <c r="J645" s="679"/>
      <c r="K645" s="679"/>
      <c r="L645" s="679"/>
      <c r="M645" s="679"/>
      <c r="N645" s="679"/>
      <c r="O645" s="679"/>
      <c r="P645" s="679"/>
      <c r="Q645" s="679"/>
      <c r="R645" s="679"/>
      <c r="S645" s="679"/>
      <c r="T645" s="673">
        <f t="shared" si="426"/>
        <v>0</v>
      </c>
      <c r="U645" s="679"/>
      <c r="V645" s="679"/>
      <c r="W645" s="679"/>
      <c r="X645" s="680">
        <f t="shared" si="427"/>
        <v>0</v>
      </c>
      <c r="Y645" s="679"/>
      <c r="Z645" s="679"/>
      <c r="AA645" s="679"/>
      <c r="AB645" s="680">
        <f t="shared" si="428"/>
        <v>0</v>
      </c>
      <c r="AC645" s="679"/>
      <c r="AD645" s="679"/>
      <c r="AE645" s="679"/>
      <c r="AF645" s="680">
        <f t="shared" si="429"/>
        <v>0</v>
      </c>
      <c r="AG645" s="679"/>
      <c r="AH645" s="679"/>
      <c r="AI645" s="679"/>
      <c r="AJ645" s="680">
        <f t="shared" si="430"/>
        <v>0</v>
      </c>
      <c r="AK645" s="679"/>
      <c r="AL645" s="679"/>
      <c r="AM645" s="679"/>
      <c r="AN645" s="680">
        <f t="shared" si="431"/>
        <v>0</v>
      </c>
      <c r="AO645" s="680">
        <f t="shared" si="432"/>
        <v>0</v>
      </c>
      <c r="AP645" s="679"/>
      <c r="AQ645" s="679"/>
      <c r="AR645" s="679"/>
      <c r="AS645" s="680">
        <f t="shared" si="433"/>
        <v>0</v>
      </c>
      <c r="AT645" s="679"/>
      <c r="AU645" s="679"/>
      <c r="AV645" s="679"/>
      <c r="AW645" s="680">
        <f t="shared" si="434"/>
        <v>0</v>
      </c>
      <c r="AX645" s="679"/>
      <c r="AY645" s="679"/>
      <c r="AZ645" s="679"/>
      <c r="BA645" s="680">
        <f t="shared" si="435"/>
        <v>0</v>
      </c>
      <c r="BB645" s="679"/>
      <c r="BC645" s="679"/>
      <c r="BD645" s="679"/>
      <c r="BE645" s="680">
        <f t="shared" si="436"/>
        <v>0</v>
      </c>
      <c r="BF645" s="680">
        <f t="shared" si="437"/>
        <v>0</v>
      </c>
      <c r="BG645" s="680">
        <f t="shared" si="438"/>
        <v>0</v>
      </c>
      <c r="BH645" s="680">
        <f t="shared" si="439"/>
        <v>0</v>
      </c>
      <c r="BI645" s="680">
        <f t="shared" si="440"/>
        <v>0</v>
      </c>
      <c r="BJ645" s="681"/>
    </row>
    <row r="646" spans="2:62">
      <c r="B646" s="685" t="s">
        <v>929</v>
      </c>
      <c r="C646" s="676"/>
      <c r="D646" s="677"/>
      <c r="E646" s="740"/>
      <c r="F646" s="741"/>
      <c r="G646" s="680">
        <f t="shared" si="425"/>
        <v>0</v>
      </c>
      <c r="H646" s="679"/>
      <c r="I646" s="679"/>
      <c r="J646" s="679"/>
      <c r="K646" s="679"/>
      <c r="L646" s="679"/>
      <c r="M646" s="679"/>
      <c r="N646" s="679"/>
      <c r="O646" s="679"/>
      <c r="P646" s="679"/>
      <c r="Q646" s="679"/>
      <c r="R646" s="679"/>
      <c r="S646" s="679"/>
      <c r="T646" s="673">
        <f t="shared" si="426"/>
        <v>0</v>
      </c>
      <c r="U646" s="679"/>
      <c r="V646" s="679"/>
      <c r="W646" s="679"/>
      <c r="X646" s="680">
        <f t="shared" si="427"/>
        <v>0</v>
      </c>
      <c r="Y646" s="679"/>
      <c r="Z646" s="679"/>
      <c r="AA646" s="679"/>
      <c r="AB646" s="680">
        <f t="shared" si="428"/>
        <v>0</v>
      </c>
      <c r="AC646" s="679"/>
      <c r="AD646" s="679"/>
      <c r="AE646" s="679"/>
      <c r="AF646" s="680">
        <f t="shared" si="429"/>
        <v>0</v>
      </c>
      <c r="AG646" s="679"/>
      <c r="AH646" s="679"/>
      <c r="AI646" s="679"/>
      <c r="AJ646" s="680">
        <f t="shared" si="430"/>
        <v>0</v>
      </c>
      <c r="AK646" s="679"/>
      <c r="AL646" s="679"/>
      <c r="AM646" s="679"/>
      <c r="AN646" s="680">
        <f t="shared" si="431"/>
        <v>0</v>
      </c>
      <c r="AO646" s="680">
        <f t="shared" si="432"/>
        <v>0</v>
      </c>
      <c r="AP646" s="679"/>
      <c r="AQ646" s="679"/>
      <c r="AR646" s="679"/>
      <c r="AS646" s="680">
        <f t="shared" si="433"/>
        <v>0</v>
      </c>
      <c r="AT646" s="679"/>
      <c r="AU646" s="679"/>
      <c r="AV646" s="679"/>
      <c r="AW646" s="680">
        <f t="shared" si="434"/>
        <v>0</v>
      </c>
      <c r="AX646" s="679"/>
      <c r="AY646" s="679"/>
      <c r="AZ646" s="679"/>
      <c r="BA646" s="680">
        <f t="shared" si="435"/>
        <v>0</v>
      </c>
      <c r="BB646" s="679"/>
      <c r="BC646" s="679"/>
      <c r="BD646" s="679"/>
      <c r="BE646" s="680">
        <f t="shared" si="436"/>
        <v>0</v>
      </c>
      <c r="BF646" s="680">
        <f t="shared" si="437"/>
        <v>0</v>
      </c>
      <c r="BG646" s="680">
        <f t="shared" si="438"/>
        <v>0</v>
      </c>
      <c r="BH646" s="680">
        <f t="shared" si="439"/>
        <v>0</v>
      </c>
      <c r="BI646" s="680">
        <f t="shared" si="440"/>
        <v>0</v>
      </c>
      <c r="BJ646" s="681"/>
    </row>
    <row r="647" spans="2:62">
      <c r="B647" s="675"/>
      <c r="C647" s="676" t="s">
        <v>930</v>
      </c>
      <c r="D647" s="677" t="s">
        <v>931</v>
      </c>
      <c r="E647" s="740">
        <f t="shared" ref="E647:E650" si="442">T647</f>
        <v>0</v>
      </c>
      <c r="F647" s="741"/>
      <c r="G647" s="680">
        <f t="shared" si="425"/>
        <v>0</v>
      </c>
      <c r="H647" s="679"/>
      <c r="I647" s="679"/>
      <c r="J647" s="679"/>
      <c r="K647" s="679"/>
      <c r="L647" s="679"/>
      <c r="M647" s="679"/>
      <c r="N647" s="679"/>
      <c r="O647" s="679"/>
      <c r="P647" s="679"/>
      <c r="Q647" s="679"/>
      <c r="R647" s="679"/>
      <c r="S647" s="679"/>
      <c r="T647" s="673">
        <f t="shared" si="426"/>
        <v>0</v>
      </c>
      <c r="U647" s="679"/>
      <c r="V647" s="679"/>
      <c r="W647" s="679"/>
      <c r="X647" s="680">
        <f t="shared" si="427"/>
        <v>0</v>
      </c>
      <c r="Y647" s="679"/>
      <c r="Z647" s="679"/>
      <c r="AA647" s="679"/>
      <c r="AB647" s="680">
        <f t="shared" si="428"/>
        <v>0</v>
      </c>
      <c r="AC647" s="679"/>
      <c r="AD647" s="679"/>
      <c r="AE647" s="679"/>
      <c r="AF647" s="680">
        <f t="shared" si="429"/>
        <v>0</v>
      </c>
      <c r="AG647" s="679"/>
      <c r="AH647" s="679"/>
      <c r="AI647" s="679"/>
      <c r="AJ647" s="680">
        <f t="shared" si="430"/>
        <v>0</v>
      </c>
      <c r="AK647" s="679"/>
      <c r="AL647" s="679"/>
      <c r="AM647" s="679"/>
      <c r="AN647" s="680">
        <f t="shared" si="431"/>
        <v>0</v>
      </c>
      <c r="AO647" s="680">
        <f t="shared" si="432"/>
        <v>0</v>
      </c>
      <c r="AP647" s="679"/>
      <c r="AQ647" s="679"/>
      <c r="AR647" s="679"/>
      <c r="AS647" s="680">
        <f t="shared" si="433"/>
        <v>0</v>
      </c>
      <c r="AT647" s="679"/>
      <c r="AU647" s="679"/>
      <c r="AV647" s="679"/>
      <c r="AW647" s="680">
        <f t="shared" si="434"/>
        <v>0</v>
      </c>
      <c r="AX647" s="679"/>
      <c r="AY647" s="679"/>
      <c r="AZ647" s="679"/>
      <c r="BA647" s="680">
        <f t="shared" si="435"/>
        <v>0</v>
      </c>
      <c r="BB647" s="679"/>
      <c r="BC647" s="679"/>
      <c r="BD647" s="679"/>
      <c r="BE647" s="680">
        <f t="shared" si="436"/>
        <v>0</v>
      </c>
      <c r="BF647" s="680">
        <f t="shared" si="437"/>
        <v>0</v>
      </c>
      <c r="BG647" s="680">
        <f t="shared" si="438"/>
        <v>0</v>
      </c>
      <c r="BH647" s="680">
        <f t="shared" si="439"/>
        <v>0</v>
      </c>
      <c r="BI647" s="680">
        <f t="shared" si="440"/>
        <v>0</v>
      </c>
      <c r="BJ647" s="681"/>
    </row>
    <row r="648" spans="2:62">
      <c r="B648" s="675"/>
      <c r="C648" s="676" t="s">
        <v>226</v>
      </c>
      <c r="D648" s="677" t="s">
        <v>932</v>
      </c>
      <c r="E648" s="740">
        <f t="shared" si="442"/>
        <v>0</v>
      </c>
      <c r="F648" s="741"/>
      <c r="G648" s="680">
        <f t="shared" si="425"/>
        <v>0</v>
      </c>
      <c r="H648" s="679"/>
      <c r="I648" s="679"/>
      <c r="J648" s="679"/>
      <c r="K648" s="679"/>
      <c r="L648" s="679"/>
      <c r="M648" s="679"/>
      <c r="N648" s="679"/>
      <c r="O648" s="679"/>
      <c r="P648" s="679"/>
      <c r="Q648" s="679"/>
      <c r="R648" s="679"/>
      <c r="S648" s="679"/>
      <c r="T648" s="673">
        <f t="shared" si="426"/>
        <v>0</v>
      </c>
      <c r="U648" s="679"/>
      <c r="V648" s="679"/>
      <c r="W648" s="679"/>
      <c r="X648" s="680">
        <f t="shared" si="427"/>
        <v>0</v>
      </c>
      <c r="Y648" s="679"/>
      <c r="Z648" s="679"/>
      <c r="AA648" s="679"/>
      <c r="AB648" s="680">
        <f t="shared" si="428"/>
        <v>0</v>
      </c>
      <c r="AC648" s="679"/>
      <c r="AD648" s="679"/>
      <c r="AE648" s="679"/>
      <c r="AF648" s="680">
        <f t="shared" si="429"/>
        <v>0</v>
      </c>
      <c r="AG648" s="679"/>
      <c r="AH648" s="679"/>
      <c r="AI648" s="679"/>
      <c r="AJ648" s="680">
        <f t="shared" si="430"/>
        <v>0</v>
      </c>
      <c r="AK648" s="679"/>
      <c r="AL648" s="679"/>
      <c r="AM648" s="679"/>
      <c r="AN648" s="680">
        <f t="shared" si="431"/>
        <v>0</v>
      </c>
      <c r="AO648" s="680">
        <f t="shared" si="432"/>
        <v>0</v>
      </c>
      <c r="AP648" s="679"/>
      <c r="AQ648" s="679"/>
      <c r="AR648" s="679"/>
      <c r="AS648" s="680">
        <f t="shared" si="433"/>
        <v>0</v>
      </c>
      <c r="AT648" s="679"/>
      <c r="AU648" s="679"/>
      <c r="AV648" s="679"/>
      <c r="AW648" s="680">
        <f t="shared" si="434"/>
        <v>0</v>
      </c>
      <c r="AX648" s="679"/>
      <c r="AY648" s="679"/>
      <c r="AZ648" s="679"/>
      <c r="BA648" s="680">
        <f t="shared" si="435"/>
        <v>0</v>
      </c>
      <c r="BB648" s="679"/>
      <c r="BC648" s="679"/>
      <c r="BD648" s="679"/>
      <c r="BE648" s="680">
        <f t="shared" si="436"/>
        <v>0</v>
      </c>
      <c r="BF648" s="680">
        <f t="shared" si="437"/>
        <v>0</v>
      </c>
      <c r="BG648" s="680">
        <f t="shared" si="438"/>
        <v>0</v>
      </c>
      <c r="BH648" s="680">
        <f t="shared" si="439"/>
        <v>0</v>
      </c>
      <c r="BI648" s="680">
        <f t="shared" si="440"/>
        <v>0</v>
      </c>
      <c r="BJ648" s="681"/>
    </row>
    <row r="649" spans="2:62">
      <c r="B649" s="675"/>
      <c r="C649" s="676" t="s">
        <v>240</v>
      </c>
      <c r="D649" s="677" t="s">
        <v>933</v>
      </c>
      <c r="E649" s="740">
        <f t="shared" si="442"/>
        <v>0</v>
      </c>
      <c r="F649" s="741"/>
      <c r="G649" s="680">
        <f t="shared" si="425"/>
        <v>0</v>
      </c>
      <c r="H649" s="679"/>
      <c r="I649" s="679"/>
      <c r="J649" s="679"/>
      <c r="K649" s="679"/>
      <c r="L649" s="679"/>
      <c r="M649" s="679"/>
      <c r="N649" s="679"/>
      <c r="O649" s="679"/>
      <c r="P649" s="679"/>
      <c r="Q649" s="679"/>
      <c r="R649" s="679"/>
      <c r="S649" s="679"/>
      <c r="T649" s="673">
        <f t="shared" si="426"/>
        <v>0</v>
      </c>
      <c r="U649" s="679"/>
      <c r="V649" s="679"/>
      <c r="W649" s="679"/>
      <c r="X649" s="680">
        <f t="shared" si="427"/>
        <v>0</v>
      </c>
      <c r="Y649" s="679"/>
      <c r="Z649" s="679"/>
      <c r="AA649" s="679"/>
      <c r="AB649" s="680">
        <f t="shared" si="428"/>
        <v>0</v>
      </c>
      <c r="AC649" s="679"/>
      <c r="AD649" s="679"/>
      <c r="AE649" s="679"/>
      <c r="AF649" s="680">
        <f t="shared" si="429"/>
        <v>0</v>
      </c>
      <c r="AG649" s="679"/>
      <c r="AH649" s="679"/>
      <c r="AI649" s="679"/>
      <c r="AJ649" s="680">
        <f t="shared" si="430"/>
        <v>0</v>
      </c>
      <c r="AK649" s="679"/>
      <c r="AL649" s="679"/>
      <c r="AM649" s="679"/>
      <c r="AN649" s="680">
        <f t="shared" si="431"/>
        <v>0</v>
      </c>
      <c r="AO649" s="680">
        <f t="shared" si="432"/>
        <v>0</v>
      </c>
      <c r="AP649" s="679"/>
      <c r="AQ649" s="679"/>
      <c r="AR649" s="679"/>
      <c r="AS649" s="680">
        <f t="shared" si="433"/>
        <v>0</v>
      </c>
      <c r="AT649" s="679"/>
      <c r="AU649" s="679"/>
      <c r="AV649" s="679"/>
      <c r="AW649" s="680">
        <f t="shared" si="434"/>
        <v>0</v>
      </c>
      <c r="AX649" s="679"/>
      <c r="AY649" s="679"/>
      <c r="AZ649" s="679"/>
      <c r="BA649" s="680">
        <f t="shared" si="435"/>
        <v>0</v>
      </c>
      <c r="BB649" s="679"/>
      <c r="BC649" s="679"/>
      <c r="BD649" s="679"/>
      <c r="BE649" s="680">
        <f t="shared" si="436"/>
        <v>0</v>
      </c>
      <c r="BF649" s="680">
        <f t="shared" si="437"/>
        <v>0</v>
      </c>
      <c r="BG649" s="680">
        <f t="shared" si="438"/>
        <v>0</v>
      </c>
      <c r="BH649" s="680">
        <f t="shared" si="439"/>
        <v>0</v>
      </c>
      <c r="BI649" s="680">
        <f t="shared" si="440"/>
        <v>0</v>
      </c>
      <c r="BJ649" s="681"/>
    </row>
    <row r="650" spans="2:62">
      <c r="B650" s="675"/>
      <c r="C650" s="676" t="s">
        <v>242</v>
      </c>
      <c r="D650" s="677" t="s">
        <v>934</v>
      </c>
      <c r="E650" s="678">
        <f t="shared" si="442"/>
        <v>0</v>
      </c>
      <c r="F650" s="679"/>
      <c r="G650" s="680">
        <f t="shared" si="425"/>
        <v>0</v>
      </c>
      <c r="H650" s="679"/>
      <c r="I650" s="679"/>
      <c r="J650" s="679"/>
      <c r="K650" s="679"/>
      <c r="L650" s="679"/>
      <c r="M650" s="679"/>
      <c r="N650" s="679"/>
      <c r="O650" s="679"/>
      <c r="P650" s="679"/>
      <c r="Q650" s="679"/>
      <c r="R650" s="679"/>
      <c r="S650" s="679"/>
      <c r="T650" s="673">
        <f t="shared" si="426"/>
        <v>0</v>
      </c>
      <c r="U650" s="679"/>
      <c r="V650" s="679"/>
      <c r="W650" s="679"/>
      <c r="X650" s="680">
        <f t="shared" si="427"/>
        <v>0</v>
      </c>
      <c r="Y650" s="679"/>
      <c r="Z650" s="679"/>
      <c r="AA650" s="679"/>
      <c r="AB650" s="680">
        <f t="shared" si="428"/>
        <v>0</v>
      </c>
      <c r="AC650" s="679"/>
      <c r="AD650" s="679"/>
      <c r="AE650" s="679"/>
      <c r="AF650" s="680">
        <f t="shared" si="429"/>
        <v>0</v>
      </c>
      <c r="AG650" s="679"/>
      <c r="AH650" s="679"/>
      <c r="AI650" s="679"/>
      <c r="AJ650" s="680">
        <f t="shared" si="430"/>
        <v>0</v>
      </c>
      <c r="AK650" s="679"/>
      <c r="AL650" s="679"/>
      <c r="AM650" s="679"/>
      <c r="AN650" s="680">
        <f t="shared" si="431"/>
        <v>0</v>
      </c>
      <c r="AO650" s="680">
        <f t="shared" si="432"/>
        <v>0</v>
      </c>
      <c r="AP650" s="679"/>
      <c r="AQ650" s="679"/>
      <c r="AR650" s="679"/>
      <c r="AS650" s="680">
        <f t="shared" si="433"/>
        <v>0</v>
      </c>
      <c r="AT650" s="679"/>
      <c r="AU650" s="679"/>
      <c r="AV650" s="679"/>
      <c r="AW650" s="680">
        <f t="shared" si="434"/>
        <v>0</v>
      </c>
      <c r="AX650" s="679"/>
      <c r="AY650" s="679"/>
      <c r="AZ650" s="679"/>
      <c r="BA650" s="680">
        <f t="shared" si="435"/>
        <v>0</v>
      </c>
      <c r="BB650" s="679"/>
      <c r="BC650" s="679"/>
      <c r="BD650" s="679"/>
      <c r="BE650" s="680">
        <f t="shared" si="436"/>
        <v>0</v>
      </c>
      <c r="BF650" s="680">
        <f t="shared" si="437"/>
        <v>0</v>
      </c>
      <c r="BG650" s="680">
        <f t="shared" si="438"/>
        <v>0</v>
      </c>
      <c r="BH650" s="680">
        <f t="shared" si="439"/>
        <v>0</v>
      </c>
      <c r="BI650" s="680">
        <f t="shared" si="440"/>
        <v>0</v>
      </c>
      <c r="BJ650" s="681"/>
    </row>
    <row r="651" spans="2:62">
      <c r="B651" s="675" t="s">
        <v>935</v>
      </c>
      <c r="C651" s="676"/>
      <c r="D651" s="677"/>
      <c r="E651" s="678"/>
      <c r="F651" s="679"/>
      <c r="G651" s="680">
        <f t="shared" si="425"/>
        <v>0</v>
      </c>
      <c r="H651" s="679"/>
      <c r="I651" s="679"/>
      <c r="J651" s="679"/>
      <c r="K651" s="679"/>
      <c r="L651" s="679"/>
      <c r="M651" s="679"/>
      <c r="N651" s="679"/>
      <c r="O651" s="679"/>
      <c r="P651" s="679"/>
      <c r="Q651" s="679"/>
      <c r="R651" s="679"/>
      <c r="S651" s="679"/>
      <c r="T651" s="673">
        <f t="shared" si="426"/>
        <v>0</v>
      </c>
      <c r="U651" s="679"/>
      <c r="V651" s="679"/>
      <c r="W651" s="679"/>
      <c r="X651" s="680">
        <f t="shared" si="427"/>
        <v>0</v>
      </c>
      <c r="Y651" s="679"/>
      <c r="Z651" s="679"/>
      <c r="AA651" s="679"/>
      <c r="AB651" s="680">
        <f t="shared" si="428"/>
        <v>0</v>
      </c>
      <c r="AC651" s="679"/>
      <c r="AD651" s="679"/>
      <c r="AE651" s="679"/>
      <c r="AF651" s="680">
        <f t="shared" si="429"/>
        <v>0</v>
      </c>
      <c r="AG651" s="679"/>
      <c r="AH651" s="679"/>
      <c r="AI651" s="679"/>
      <c r="AJ651" s="680">
        <f t="shared" si="430"/>
        <v>0</v>
      </c>
      <c r="AK651" s="679"/>
      <c r="AL651" s="679"/>
      <c r="AM651" s="679"/>
      <c r="AN651" s="680">
        <f t="shared" si="431"/>
        <v>0</v>
      </c>
      <c r="AO651" s="680">
        <f t="shared" si="432"/>
        <v>0</v>
      </c>
      <c r="AP651" s="679"/>
      <c r="AQ651" s="679"/>
      <c r="AR651" s="679"/>
      <c r="AS651" s="680">
        <f t="shared" si="433"/>
        <v>0</v>
      </c>
      <c r="AT651" s="679"/>
      <c r="AU651" s="679"/>
      <c r="AV651" s="679"/>
      <c r="AW651" s="680">
        <f t="shared" si="434"/>
        <v>0</v>
      </c>
      <c r="AX651" s="679"/>
      <c r="AY651" s="679"/>
      <c r="AZ651" s="679"/>
      <c r="BA651" s="680">
        <f t="shared" si="435"/>
        <v>0</v>
      </c>
      <c r="BB651" s="679"/>
      <c r="BC651" s="679"/>
      <c r="BD651" s="679"/>
      <c r="BE651" s="680">
        <f t="shared" si="436"/>
        <v>0</v>
      </c>
      <c r="BF651" s="680">
        <f t="shared" si="437"/>
        <v>0</v>
      </c>
      <c r="BG651" s="680">
        <f t="shared" si="438"/>
        <v>0</v>
      </c>
      <c r="BH651" s="680">
        <f t="shared" si="439"/>
        <v>0</v>
      </c>
      <c r="BI651" s="680">
        <f t="shared" si="440"/>
        <v>0</v>
      </c>
      <c r="BJ651" s="681"/>
    </row>
    <row r="652" spans="2:62">
      <c r="B652" s="675"/>
      <c r="C652" s="676" t="s">
        <v>248</v>
      </c>
      <c r="D652" s="677" t="s">
        <v>936</v>
      </c>
      <c r="E652" s="678">
        <f t="shared" ref="E652" si="443">T652</f>
        <v>0</v>
      </c>
      <c r="F652" s="679"/>
      <c r="G652" s="680">
        <f t="shared" si="425"/>
        <v>0</v>
      </c>
      <c r="H652" s="679"/>
      <c r="I652" s="679"/>
      <c r="J652" s="679"/>
      <c r="K652" s="679"/>
      <c r="L652" s="679"/>
      <c r="M652" s="679"/>
      <c r="N652" s="679"/>
      <c r="O652" s="679"/>
      <c r="P652" s="679"/>
      <c r="Q652" s="679"/>
      <c r="R652" s="679"/>
      <c r="S652" s="679"/>
      <c r="T652" s="673">
        <f t="shared" si="426"/>
        <v>0</v>
      </c>
      <c r="U652" s="679"/>
      <c r="V652" s="679"/>
      <c r="W652" s="679"/>
      <c r="X652" s="680">
        <f t="shared" si="427"/>
        <v>0</v>
      </c>
      <c r="Y652" s="679"/>
      <c r="Z652" s="679"/>
      <c r="AA652" s="679"/>
      <c r="AB652" s="680">
        <f t="shared" si="428"/>
        <v>0</v>
      </c>
      <c r="AC652" s="679"/>
      <c r="AD652" s="679"/>
      <c r="AE652" s="679"/>
      <c r="AF652" s="680">
        <f t="shared" si="429"/>
        <v>0</v>
      </c>
      <c r="AG652" s="679"/>
      <c r="AH652" s="679"/>
      <c r="AI652" s="679"/>
      <c r="AJ652" s="680">
        <f t="shared" si="430"/>
        <v>0</v>
      </c>
      <c r="AK652" s="679"/>
      <c r="AL652" s="679"/>
      <c r="AM652" s="679"/>
      <c r="AN652" s="680">
        <f t="shared" si="431"/>
        <v>0</v>
      </c>
      <c r="AO652" s="680">
        <f t="shared" si="432"/>
        <v>0</v>
      </c>
      <c r="AP652" s="679"/>
      <c r="AQ652" s="679"/>
      <c r="AR652" s="679"/>
      <c r="AS652" s="680">
        <f t="shared" si="433"/>
        <v>0</v>
      </c>
      <c r="AT652" s="679"/>
      <c r="AU652" s="679"/>
      <c r="AV652" s="679"/>
      <c r="AW652" s="680">
        <f t="shared" si="434"/>
        <v>0</v>
      </c>
      <c r="AX652" s="679"/>
      <c r="AY652" s="679"/>
      <c r="AZ652" s="679"/>
      <c r="BA652" s="680">
        <f t="shared" si="435"/>
        <v>0</v>
      </c>
      <c r="BB652" s="679"/>
      <c r="BC652" s="679"/>
      <c r="BD652" s="679"/>
      <c r="BE652" s="680">
        <f t="shared" si="436"/>
        <v>0</v>
      </c>
      <c r="BF652" s="680">
        <f t="shared" si="437"/>
        <v>0</v>
      </c>
      <c r="BG652" s="680">
        <f t="shared" si="438"/>
        <v>0</v>
      </c>
      <c r="BH652" s="680">
        <f t="shared" si="439"/>
        <v>0</v>
      </c>
      <c r="BI652" s="680">
        <f t="shared" si="440"/>
        <v>0</v>
      </c>
      <c r="BJ652" s="681"/>
    </row>
    <row r="653" spans="2:62">
      <c r="B653" s="685" t="s">
        <v>937</v>
      </c>
      <c r="C653" s="676"/>
      <c r="D653" s="677"/>
      <c r="E653" s="740"/>
      <c r="F653" s="741"/>
      <c r="G653" s="680">
        <f t="shared" si="425"/>
        <v>0</v>
      </c>
      <c r="H653" s="679"/>
      <c r="I653" s="679"/>
      <c r="J653" s="679"/>
      <c r="K653" s="679"/>
      <c r="L653" s="679"/>
      <c r="M653" s="679"/>
      <c r="N653" s="679"/>
      <c r="O653" s="679"/>
      <c r="P653" s="679"/>
      <c r="Q653" s="679"/>
      <c r="R653" s="679"/>
      <c r="S653" s="679"/>
      <c r="T653" s="673">
        <f t="shared" si="426"/>
        <v>0</v>
      </c>
      <c r="U653" s="679"/>
      <c r="V653" s="679"/>
      <c r="W653" s="679"/>
      <c r="X653" s="680">
        <f t="shared" si="427"/>
        <v>0</v>
      </c>
      <c r="Y653" s="679"/>
      <c r="Z653" s="679"/>
      <c r="AA653" s="679"/>
      <c r="AB653" s="680">
        <f t="shared" si="428"/>
        <v>0</v>
      </c>
      <c r="AC653" s="679"/>
      <c r="AD653" s="679"/>
      <c r="AE653" s="679"/>
      <c r="AF653" s="680">
        <f t="shared" si="429"/>
        <v>0</v>
      </c>
      <c r="AG653" s="679"/>
      <c r="AH653" s="679"/>
      <c r="AI653" s="679"/>
      <c r="AJ653" s="680">
        <f t="shared" si="430"/>
        <v>0</v>
      </c>
      <c r="AK653" s="679"/>
      <c r="AL653" s="679"/>
      <c r="AM653" s="679"/>
      <c r="AN653" s="680">
        <f t="shared" si="431"/>
        <v>0</v>
      </c>
      <c r="AO653" s="680">
        <f t="shared" si="432"/>
        <v>0</v>
      </c>
      <c r="AP653" s="679"/>
      <c r="AQ653" s="679"/>
      <c r="AR653" s="679"/>
      <c r="AS653" s="680">
        <f t="shared" si="433"/>
        <v>0</v>
      </c>
      <c r="AT653" s="679"/>
      <c r="AU653" s="679"/>
      <c r="AV653" s="679"/>
      <c r="AW653" s="680">
        <f t="shared" si="434"/>
        <v>0</v>
      </c>
      <c r="AX653" s="679"/>
      <c r="AY653" s="679"/>
      <c r="AZ653" s="679"/>
      <c r="BA653" s="680">
        <f t="shared" si="435"/>
        <v>0</v>
      </c>
      <c r="BB653" s="679"/>
      <c r="BC653" s="679"/>
      <c r="BD653" s="679"/>
      <c r="BE653" s="680">
        <f t="shared" si="436"/>
        <v>0</v>
      </c>
      <c r="BF653" s="680">
        <f t="shared" si="437"/>
        <v>0</v>
      </c>
      <c r="BG653" s="680">
        <f t="shared" si="438"/>
        <v>0</v>
      </c>
      <c r="BH653" s="680">
        <f t="shared" si="439"/>
        <v>0</v>
      </c>
      <c r="BI653" s="680">
        <f t="shared" si="440"/>
        <v>0</v>
      </c>
      <c r="BJ653" s="681"/>
    </row>
    <row r="654" spans="2:62">
      <c r="B654" s="675"/>
      <c r="C654" s="676" t="s">
        <v>252</v>
      </c>
      <c r="D654" s="677" t="s">
        <v>938</v>
      </c>
      <c r="E654" s="740">
        <f t="shared" ref="E654:E655" si="444">T654</f>
        <v>0</v>
      </c>
      <c r="F654" s="741"/>
      <c r="G654" s="680">
        <f t="shared" si="425"/>
        <v>0</v>
      </c>
      <c r="H654" s="679"/>
      <c r="I654" s="679"/>
      <c r="J654" s="679"/>
      <c r="K654" s="679"/>
      <c r="L654" s="679"/>
      <c r="M654" s="679"/>
      <c r="N654" s="679"/>
      <c r="O654" s="679"/>
      <c r="P654" s="679"/>
      <c r="Q654" s="679"/>
      <c r="R654" s="679"/>
      <c r="S654" s="679"/>
      <c r="T654" s="673">
        <f t="shared" si="426"/>
        <v>0</v>
      </c>
      <c r="U654" s="679"/>
      <c r="V654" s="679"/>
      <c r="W654" s="679"/>
      <c r="X654" s="680">
        <f t="shared" si="427"/>
        <v>0</v>
      </c>
      <c r="Y654" s="679"/>
      <c r="Z654" s="679"/>
      <c r="AA654" s="679"/>
      <c r="AB654" s="680">
        <f t="shared" si="428"/>
        <v>0</v>
      </c>
      <c r="AC654" s="679"/>
      <c r="AD654" s="679"/>
      <c r="AE654" s="679"/>
      <c r="AF654" s="680">
        <f t="shared" si="429"/>
        <v>0</v>
      </c>
      <c r="AG654" s="679"/>
      <c r="AH654" s="679"/>
      <c r="AI654" s="679"/>
      <c r="AJ654" s="680">
        <f t="shared" si="430"/>
        <v>0</v>
      </c>
      <c r="AK654" s="679"/>
      <c r="AL654" s="679"/>
      <c r="AM654" s="679"/>
      <c r="AN654" s="680">
        <f t="shared" si="431"/>
        <v>0</v>
      </c>
      <c r="AO654" s="680">
        <f t="shared" si="432"/>
        <v>0</v>
      </c>
      <c r="AP654" s="679"/>
      <c r="AQ654" s="679"/>
      <c r="AR654" s="679"/>
      <c r="AS654" s="680">
        <f t="shared" si="433"/>
        <v>0</v>
      </c>
      <c r="AT654" s="679"/>
      <c r="AU654" s="679"/>
      <c r="AV654" s="679"/>
      <c r="AW654" s="680">
        <f t="shared" si="434"/>
        <v>0</v>
      </c>
      <c r="AX654" s="679"/>
      <c r="AY654" s="679"/>
      <c r="AZ654" s="679"/>
      <c r="BA654" s="680">
        <f t="shared" si="435"/>
        <v>0</v>
      </c>
      <c r="BB654" s="679"/>
      <c r="BC654" s="679"/>
      <c r="BD654" s="679"/>
      <c r="BE654" s="680">
        <f t="shared" si="436"/>
        <v>0</v>
      </c>
      <c r="BF654" s="680">
        <f t="shared" si="437"/>
        <v>0</v>
      </c>
      <c r="BG654" s="680">
        <f t="shared" si="438"/>
        <v>0</v>
      </c>
      <c r="BH654" s="680">
        <f t="shared" si="439"/>
        <v>0</v>
      </c>
      <c r="BI654" s="680">
        <f t="shared" si="440"/>
        <v>0</v>
      </c>
      <c r="BJ654" s="681"/>
    </row>
    <row r="655" spans="2:62">
      <c r="B655" s="675"/>
      <c r="C655" s="676" t="s">
        <v>254</v>
      </c>
      <c r="D655" s="677" t="s">
        <v>939</v>
      </c>
      <c r="E655" s="740">
        <f t="shared" si="444"/>
        <v>0</v>
      </c>
      <c r="F655" s="741"/>
      <c r="G655" s="680">
        <f t="shared" si="425"/>
        <v>0</v>
      </c>
      <c r="H655" s="679"/>
      <c r="I655" s="679"/>
      <c r="J655" s="679"/>
      <c r="K655" s="679"/>
      <c r="L655" s="679"/>
      <c r="M655" s="679"/>
      <c r="N655" s="679"/>
      <c r="O655" s="679"/>
      <c r="P655" s="679"/>
      <c r="Q655" s="679"/>
      <c r="R655" s="679"/>
      <c r="S655" s="679"/>
      <c r="T655" s="673">
        <f t="shared" si="426"/>
        <v>0</v>
      </c>
      <c r="U655" s="679"/>
      <c r="V655" s="679"/>
      <c r="W655" s="679"/>
      <c r="X655" s="680">
        <f t="shared" si="427"/>
        <v>0</v>
      </c>
      <c r="Y655" s="679"/>
      <c r="Z655" s="679"/>
      <c r="AA655" s="679"/>
      <c r="AB655" s="680">
        <f t="shared" si="428"/>
        <v>0</v>
      </c>
      <c r="AC655" s="679"/>
      <c r="AD655" s="679"/>
      <c r="AE655" s="679"/>
      <c r="AF655" s="680">
        <f t="shared" si="429"/>
        <v>0</v>
      </c>
      <c r="AG655" s="679"/>
      <c r="AH655" s="679"/>
      <c r="AI655" s="679"/>
      <c r="AJ655" s="680">
        <f t="shared" si="430"/>
        <v>0</v>
      </c>
      <c r="AK655" s="679"/>
      <c r="AL655" s="679"/>
      <c r="AM655" s="679"/>
      <c r="AN655" s="680">
        <f t="shared" si="431"/>
        <v>0</v>
      </c>
      <c r="AO655" s="680">
        <f t="shared" si="432"/>
        <v>0</v>
      </c>
      <c r="AP655" s="679"/>
      <c r="AQ655" s="679"/>
      <c r="AR655" s="679"/>
      <c r="AS655" s="680">
        <f t="shared" si="433"/>
        <v>0</v>
      </c>
      <c r="AT655" s="679"/>
      <c r="AU655" s="679"/>
      <c r="AV655" s="679"/>
      <c r="AW655" s="680">
        <f t="shared" si="434"/>
        <v>0</v>
      </c>
      <c r="AX655" s="679"/>
      <c r="AY655" s="679"/>
      <c r="AZ655" s="679"/>
      <c r="BA655" s="680">
        <f t="shared" si="435"/>
        <v>0</v>
      </c>
      <c r="BB655" s="679"/>
      <c r="BC655" s="679"/>
      <c r="BD655" s="679"/>
      <c r="BE655" s="680">
        <f t="shared" si="436"/>
        <v>0</v>
      </c>
      <c r="BF655" s="680">
        <f t="shared" si="437"/>
        <v>0</v>
      </c>
      <c r="BG655" s="680">
        <f t="shared" si="438"/>
        <v>0</v>
      </c>
      <c r="BH655" s="680">
        <f t="shared" si="439"/>
        <v>0</v>
      </c>
      <c r="BI655" s="680">
        <f t="shared" si="440"/>
        <v>0</v>
      </c>
      <c r="BJ655" s="681"/>
    </row>
    <row r="656" spans="2:62">
      <c r="B656" s="685" t="s">
        <v>940</v>
      </c>
      <c r="C656" s="676"/>
      <c r="D656" s="677"/>
      <c r="E656" s="740"/>
      <c r="F656" s="741"/>
      <c r="G656" s="680">
        <f t="shared" si="425"/>
        <v>0</v>
      </c>
      <c r="H656" s="679"/>
      <c r="I656" s="679"/>
      <c r="J656" s="679"/>
      <c r="K656" s="679"/>
      <c r="L656" s="679"/>
      <c r="M656" s="679"/>
      <c r="N656" s="679"/>
      <c r="O656" s="679"/>
      <c r="P656" s="679"/>
      <c r="Q656" s="679"/>
      <c r="R656" s="679"/>
      <c r="S656" s="679"/>
      <c r="T656" s="673">
        <f t="shared" si="426"/>
        <v>0</v>
      </c>
      <c r="U656" s="679"/>
      <c r="V656" s="679"/>
      <c r="W656" s="679"/>
      <c r="X656" s="680">
        <f t="shared" si="427"/>
        <v>0</v>
      </c>
      <c r="Y656" s="679"/>
      <c r="Z656" s="679"/>
      <c r="AA656" s="679"/>
      <c r="AB656" s="680">
        <f t="shared" si="428"/>
        <v>0</v>
      </c>
      <c r="AC656" s="679"/>
      <c r="AD656" s="679"/>
      <c r="AE656" s="679"/>
      <c r="AF656" s="680">
        <f t="shared" si="429"/>
        <v>0</v>
      </c>
      <c r="AG656" s="679"/>
      <c r="AH656" s="679"/>
      <c r="AI656" s="679"/>
      <c r="AJ656" s="680">
        <f t="shared" si="430"/>
        <v>0</v>
      </c>
      <c r="AK656" s="679"/>
      <c r="AL656" s="679"/>
      <c r="AM656" s="679"/>
      <c r="AN656" s="680">
        <f t="shared" si="431"/>
        <v>0</v>
      </c>
      <c r="AO656" s="680">
        <f t="shared" si="432"/>
        <v>0</v>
      </c>
      <c r="AP656" s="679"/>
      <c r="AQ656" s="679"/>
      <c r="AR656" s="679"/>
      <c r="AS656" s="680">
        <f t="shared" si="433"/>
        <v>0</v>
      </c>
      <c r="AT656" s="679"/>
      <c r="AU656" s="679"/>
      <c r="AV656" s="679"/>
      <c r="AW656" s="680">
        <f t="shared" si="434"/>
        <v>0</v>
      </c>
      <c r="AX656" s="679"/>
      <c r="AY656" s="679"/>
      <c r="AZ656" s="679"/>
      <c r="BA656" s="680">
        <f t="shared" si="435"/>
        <v>0</v>
      </c>
      <c r="BB656" s="679"/>
      <c r="BC656" s="679"/>
      <c r="BD656" s="679"/>
      <c r="BE656" s="680">
        <f t="shared" si="436"/>
        <v>0</v>
      </c>
      <c r="BF656" s="680">
        <f t="shared" si="437"/>
        <v>0</v>
      </c>
      <c r="BG656" s="680">
        <f t="shared" si="438"/>
        <v>0</v>
      </c>
      <c r="BH656" s="680">
        <f t="shared" si="439"/>
        <v>0</v>
      </c>
      <c r="BI656" s="680">
        <f t="shared" si="440"/>
        <v>0</v>
      </c>
      <c r="BJ656" s="681"/>
    </row>
    <row r="657" spans="2:62">
      <c r="B657" s="675"/>
      <c r="C657" s="676" t="s">
        <v>941</v>
      </c>
      <c r="D657" s="677" t="s">
        <v>942</v>
      </c>
      <c r="E657" s="740">
        <f t="shared" ref="E657" si="445">T657</f>
        <v>0</v>
      </c>
      <c r="F657" s="741"/>
      <c r="G657" s="680">
        <f t="shared" si="425"/>
        <v>0</v>
      </c>
      <c r="H657" s="679"/>
      <c r="I657" s="679"/>
      <c r="J657" s="679"/>
      <c r="K657" s="679"/>
      <c r="L657" s="679"/>
      <c r="M657" s="679"/>
      <c r="N657" s="679"/>
      <c r="O657" s="679"/>
      <c r="P657" s="679"/>
      <c r="Q657" s="679"/>
      <c r="R657" s="679"/>
      <c r="S657" s="679"/>
      <c r="T657" s="673">
        <f t="shared" si="426"/>
        <v>0</v>
      </c>
      <c r="U657" s="679"/>
      <c r="V657" s="679"/>
      <c r="W657" s="679"/>
      <c r="X657" s="680">
        <f t="shared" si="427"/>
        <v>0</v>
      </c>
      <c r="Y657" s="679"/>
      <c r="Z657" s="679"/>
      <c r="AA657" s="679"/>
      <c r="AB657" s="680">
        <f t="shared" si="428"/>
        <v>0</v>
      </c>
      <c r="AC657" s="679"/>
      <c r="AD657" s="679"/>
      <c r="AE657" s="679"/>
      <c r="AF657" s="680">
        <f t="shared" si="429"/>
        <v>0</v>
      </c>
      <c r="AG657" s="679"/>
      <c r="AH657" s="679"/>
      <c r="AI657" s="679"/>
      <c r="AJ657" s="680">
        <f t="shared" si="430"/>
        <v>0</v>
      </c>
      <c r="AK657" s="679"/>
      <c r="AL657" s="679"/>
      <c r="AM657" s="679"/>
      <c r="AN657" s="680">
        <f t="shared" si="431"/>
        <v>0</v>
      </c>
      <c r="AO657" s="680">
        <f t="shared" si="432"/>
        <v>0</v>
      </c>
      <c r="AP657" s="679"/>
      <c r="AQ657" s="679"/>
      <c r="AR657" s="679"/>
      <c r="AS657" s="680">
        <f t="shared" si="433"/>
        <v>0</v>
      </c>
      <c r="AT657" s="679"/>
      <c r="AU657" s="679"/>
      <c r="AV657" s="679"/>
      <c r="AW657" s="680">
        <f t="shared" si="434"/>
        <v>0</v>
      </c>
      <c r="AX657" s="679"/>
      <c r="AY657" s="679"/>
      <c r="AZ657" s="679"/>
      <c r="BA657" s="680">
        <f t="shared" si="435"/>
        <v>0</v>
      </c>
      <c r="BB657" s="679"/>
      <c r="BC657" s="679"/>
      <c r="BD657" s="679"/>
      <c r="BE657" s="680">
        <f t="shared" si="436"/>
        <v>0</v>
      </c>
      <c r="BF657" s="680">
        <f t="shared" si="437"/>
        <v>0</v>
      </c>
      <c r="BG657" s="680">
        <f t="shared" si="438"/>
        <v>0</v>
      </c>
      <c r="BH657" s="680">
        <f t="shared" si="439"/>
        <v>0</v>
      </c>
      <c r="BI657" s="680">
        <f t="shared" si="440"/>
        <v>0</v>
      </c>
      <c r="BJ657" s="681"/>
    </row>
    <row r="658" spans="2:62">
      <c r="B658" s="685" t="s">
        <v>943</v>
      </c>
      <c r="C658" s="676"/>
      <c r="D658" s="677"/>
      <c r="E658" s="738"/>
      <c r="F658" s="739"/>
      <c r="G658" s="680"/>
      <c r="H658" s="680"/>
      <c r="I658" s="680"/>
      <c r="J658" s="680"/>
      <c r="K658" s="680"/>
      <c r="L658" s="680"/>
      <c r="M658" s="680"/>
      <c r="N658" s="680"/>
      <c r="O658" s="680"/>
      <c r="P658" s="680"/>
      <c r="Q658" s="680"/>
      <c r="R658" s="680"/>
      <c r="S658" s="680"/>
      <c r="T658" s="673"/>
      <c r="U658" s="680"/>
      <c r="V658" s="680"/>
      <c r="W658" s="680"/>
      <c r="X658" s="680"/>
      <c r="Y658" s="680"/>
      <c r="Z658" s="680"/>
      <c r="AA658" s="680"/>
      <c r="AB658" s="680"/>
      <c r="AC658" s="680"/>
      <c r="AD658" s="680"/>
      <c r="AE658" s="680"/>
      <c r="AF658" s="680"/>
      <c r="AG658" s="680"/>
      <c r="AH658" s="680"/>
      <c r="AI658" s="680"/>
      <c r="AJ658" s="680"/>
      <c r="AK658" s="680"/>
      <c r="AL658" s="680"/>
      <c r="AM658" s="680"/>
      <c r="AN658" s="680"/>
      <c r="AO658" s="680"/>
      <c r="AP658" s="680"/>
      <c r="AQ658" s="680"/>
      <c r="AR658" s="680"/>
      <c r="AS658" s="680"/>
      <c r="AT658" s="680"/>
      <c r="AU658" s="680"/>
      <c r="AV658" s="680"/>
      <c r="AW658" s="680"/>
      <c r="AX658" s="680"/>
      <c r="AY658" s="680"/>
      <c r="AZ658" s="680"/>
      <c r="BA658" s="680"/>
      <c r="BB658" s="680"/>
      <c r="BC658" s="680"/>
      <c r="BD658" s="680"/>
      <c r="BE658" s="680"/>
      <c r="BF658" s="680"/>
      <c r="BG658" s="680"/>
      <c r="BH658" s="680"/>
      <c r="BI658" s="680"/>
      <c r="BJ658" s="681"/>
    </row>
    <row r="659" spans="2:62">
      <c r="B659" s="675"/>
      <c r="C659" s="676" t="s">
        <v>944</v>
      </c>
      <c r="D659" s="677" t="s">
        <v>945</v>
      </c>
      <c r="E659" s="740">
        <f t="shared" ref="E659:E662" si="446">T659</f>
        <v>0</v>
      </c>
      <c r="F659" s="741"/>
      <c r="G659" s="680">
        <f t="shared" si="425"/>
        <v>0</v>
      </c>
      <c r="H659" s="679"/>
      <c r="I659" s="679"/>
      <c r="J659" s="679"/>
      <c r="K659" s="679"/>
      <c r="L659" s="679"/>
      <c r="M659" s="679"/>
      <c r="N659" s="679"/>
      <c r="O659" s="679"/>
      <c r="P659" s="679"/>
      <c r="Q659" s="679"/>
      <c r="R659" s="679"/>
      <c r="S659" s="679"/>
      <c r="T659" s="673">
        <f t="shared" si="426"/>
        <v>0</v>
      </c>
      <c r="U659" s="679"/>
      <c r="V659" s="679"/>
      <c r="W659" s="679"/>
      <c r="X659" s="680">
        <f t="shared" si="427"/>
        <v>0</v>
      </c>
      <c r="Y659" s="679"/>
      <c r="Z659" s="679"/>
      <c r="AA659" s="679"/>
      <c r="AB659" s="680">
        <f t="shared" si="428"/>
        <v>0</v>
      </c>
      <c r="AC659" s="679"/>
      <c r="AD659" s="679"/>
      <c r="AE659" s="679"/>
      <c r="AF659" s="680">
        <f t="shared" si="429"/>
        <v>0</v>
      </c>
      <c r="AG659" s="679"/>
      <c r="AH659" s="679"/>
      <c r="AI659" s="679"/>
      <c r="AJ659" s="680">
        <f t="shared" si="430"/>
        <v>0</v>
      </c>
      <c r="AK659" s="679"/>
      <c r="AL659" s="679"/>
      <c r="AM659" s="679"/>
      <c r="AN659" s="680">
        <f t="shared" si="431"/>
        <v>0</v>
      </c>
      <c r="AO659" s="680">
        <f t="shared" si="432"/>
        <v>0</v>
      </c>
      <c r="AP659" s="679"/>
      <c r="AQ659" s="679"/>
      <c r="AR659" s="679"/>
      <c r="AS659" s="680">
        <f t="shared" si="433"/>
        <v>0</v>
      </c>
      <c r="AT659" s="679"/>
      <c r="AU659" s="679"/>
      <c r="AV659" s="679"/>
      <c r="AW659" s="680">
        <f t="shared" si="434"/>
        <v>0</v>
      </c>
      <c r="AX659" s="679"/>
      <c r="AY659" s="679"/>
      <c r="AZ659" s="679"/>
      <c r="BA659" s="680">
        <f t="shared" si="435"/>
        <v>0</v>
      </c>
      <c r="BB659" s="679"/>
      <c r="BC659" s="679"/>
      <c r="BD659" s="679"/>
      <c r="BE659" s="680">
        <f t="shared" si="436"/>
        <v>0</v>
      </c>
      <c r="BF659" s="680">
        <f t="shared" si="437"/>
        <v>0</v>
      </c>
      <c r="BG659" s="680">
        <f t="shared" si="438"/>
        <v>0</v>
      </c>
      <c r="BH659" s="680">
        <f t="shared" si="439"/>
        <v>0</v>
      </c>
      <c r="BI659" s="680">
        <f t="shared" si="440"/>
        <v>0</v>
      </c>
      <c r="BJ659" s="681"/>
    </row>
    <row r="660" spans="2:62">
      <c r="B660" s="675"/>
      <c r="C660" s="676" t="s">
        <v>946</v>
      </c>
      <c r="D660" s="677" t="s">
        <v>947</v>
      </c>
      <c r="E660" s="740">
        <f t="shared" si="446"/>
        <v>0</v>
      </c>
      <c r="F660" s="741"/>
      <c r="G660" s="680">
        <f t="shared" si="425"/>
        <v>0</v>
      </c>
      <c r="H660" s="679"/>
      <c r="I660" s="679"/>
      <c r="J660" s="679"/>
      <c r="K660" s="679"/>
      <c r="L660" s="679"/>
      <c r="M660" s="679"/>
      <c r="N660" s="679"/>
      <c r="O660" s="679"/>
      <c r="P660" s="679"/>
      <c r="Q660" s="679"/>
      <c r="R660" s="679"/>
      <c r="S660" s="679"/>
      <c r="T660" s="673">
        <f t="shared" si="426"/>
        <v>0</v>
      </c>
      <c r="U660" s="679"/>
      <c r="V660" s="679"/>
      <c r="W660" s="679"/>
      <c r="X660" s="680">
        <f t="shared" si="427"/>
        <v>0</v>
      </c>
      <c r="Y660" s="679"/>
      <c r="Z660" s="679"/>
      <c r="AA660" s="679"/>
      <c r="AB660" s="680">
        <f t="shared" si="428"/>
        <v>0</v>
      </c>
      <c r="AC660" s="679"/>
      <c r="AD660" s="679"/>
      <c r="AE660" s="679"/>
      <c r="AF660" s="680">
        <f t="shared" si="429"/>
        <v>0</v>
      </c>
      <c r="AG660" s="679"/>
      <c r="AH660" s="679"/>
      <c r="AI660" s="679"/>
      <c r="AJ660" s="680">
        <f t="shared" si="430"/>
        <v>0</v>
      </c>
      <c r="AK660" s="679"/>
      <c r="AL660" s="679"/>
      <c r="AM660" s="679"/>
      <c r="AN660" s="680">
        <f t="shared" si="431"/>
        <v>0</v>
      </c>
      <c r="AO660" s="680">
        <f t="shared" si="432"/>
        <v>0</v>
      </c>
      <c r="AP660" s="679"/>
      <c r="AQ660" s="679"/>
      <c r="AR660" s="679"/>
      <c r="AS660" s="680">
        <f t="shared" si="433"/>
        <v>0</v>
      </c>
      <c r="AT660" s="679"/>
      <c r="AU660" s="679"/>
      <c r="AV660" s="679"/>
      <c r="AW660" s="680">
        <f t="shared" si="434"/>
        <v>0</v>
      </c>
      <c r="AX660" s="679"/>
      <c r="AY660" s="679"/>
      <c r="AZ660" s="679"/>
      <c r="BA660" s="680">
        <f t="shared" si="435"/>
        <v>0</v>
      </c>
      <c r="BB660" s="679"/>
      <c r="BC660" s="679"/>
      <c r="BD660" s="679"/>
      <c r="BE660" s="680">
        <f t="shared" si="436"/>
        <v>0</v>
      </c>
      <c r="BF660" s="680">
        <f t="shared" si="437"/>
        <v>0</v>
      </c>
      <c r="BG660" s="680">
        <f t="shared" si="438"/>
        <v>0</v>
      </c>
      <c r="BH660" s="680">
        <f t="shared" si="439"/>
        <v>0</v>
      </c>
      <c r="BI660" s="680">
        <f t="shared" si="440"/>
        <v>0</v>
      </c>
      <c r="BJ660" s="681"/>
    </row>
    <row r="661" spans="2:62">
      <c r="B661" s="675"/>
      <c r="C661" s="676" t="s">
        <v>264</v>
      </c>
      <c r="D661" s="677" t="s">
        <v>948</v>
      </c>
      <c r="E661" s="740">
        <f t="shared" si="446"/>
        <v>0</v>
      </c>
      <c r="F661" s="741"/>
      <c r="G661" s="680">
        <f t="shared" si="425"/>
        <v>0</v>
      </c>
      <c r="H661" s="679"/>
      <c r="I661" s="679"/>
      <c r="J661" s="679"/>
      <c r="K661" s="679"/>
      <c r="L661" s="679"/>
      <c r="M661" s="679"/>
      <c r="N661" s="679"/>
      <c r="O661" s="679"/>
      <c r="P661" s="679"/>
      <c r="Q661" s="679"/>
      <c r="R661" s="679"/>
      <c r="S661" s="679"/>
      <c r="T661" s="673">
        <f t="shared" si="426"/>
        <v>0</v>
      </c>
      <c r="U661" s="679"/>
      <c r="V661" s="679"/>
      <c r="W661" s="679"/>
      <c r="X661" s="680">
        <f t="shared" si="427"/>
        <v>0</v>
      </c>
      <c r="Y661" s="679"/>
      <c r="Z661" s="679"/>
      <c r="AA661" s="679"/>
      <c r="AB661" s="680">
        <f t="shared" si="428"/>
        <v>0</v>
      </c>
      <c r="AC661" s="679"/>
      <c r="AD661" s="679"/>
      <c r="AE661" s="679"/>
      <c r="AF661" s="680">
        <f t="shared" si="429"/>
        <v>0</v>
      </c>
      <c r="AG661" s="679"/>
      <c r="AH661" s="679"/>
      <c r="AI661" s="679"/>
      <c r="AJ661" s="680">
        <f t="shared" si="430"/>
        <v>0</v>
      </c>
      <c r="AK661" s="679"/>
      <c r="AL661" s="679"/>
      <c r="AM661" s="679"/>
      <c r="AN661" s="680">
        <f t="shared" si="431"/>
        <v>0</v>
      </c>
      <c r="AO661" s="680">
        <f t="shared" si="432"/>
        <v>0</v>
      </c>
      <c r="AP661" s="679"/>
      <c r="AQ661" s="679"/>
      <c r="AR661" s="679"/>
      <c r="AS661" s="680">
        <f t="shared" si="433"/>
        <v>0</v>
      </c>
      <c r="AT661" s="679"/>
      <c r="AU661" s="679"/>
      <c r="AV661" s="679"/>
      <c r="AW661" s="680">
        <f t="shared" si="434"/>
        <v>0</v>
      </c>
      <c r="AX661" s="679"/>
      <c r="AY661" s="679"/>
      <c r="AZ661" s="679"/>
      <c r="BA661" s="680">
        <f t="shared" si="435"/>
        <v>0</v>
      </c>
      <c r="BB661" s="679"/>
      <c r="BC661" s="679"/>
      <c r="BD661" s="679"/>
      <c r="BE661" s="680">
        <f t="shared" si="436"/>
        <v>0</v>
      </c>
      <c r="BF661" s="680">
        <f t="shared" si="437"/>
        <v>0</v>
      </c>
      <c r="BG661" s="680">
        <f t="shared" si="438"/>
        <v>0</v>
      </c>
      <c r="BH661" s="680">
        <f t="shared" si="439"/>
        <v>0</v>
      </c>
      <c r="BI661" s="680">
        <f t="shared" si="440"/>
        <v>0</v>
      </c>
      <c r="BJ661" s="681"/>
    </row>
    <row r="662" spans="2:62">
      <c r="B662" s="675"/>
      <c r="C662" s="676" t="s">
        <v>949</v>
      </c>
      <c r="D662" s="677" t="s">
        <v>950</v>
      </c>
      <c r="E662" s="740">
        <f t="shared" si="446"/>
        <v>0</v>
      </c>
      <c r="F662" s="741"/>
      <c r="G662" s="680">
        <f t="shared" si="425"/>
        <v>0</v>
      </c>
      <c r="H662" s="679"/>
      <c r="I662" s="679"/>
      <c r="J662" s="679"/>
      <c r="K662" s="679"/>
      <c r="L662" s="679"/>
      <c r="M662" s="679"/>
      <c r="N662" s="679"/>
      <c r="O662" s="679"/>
      <c r="P662" s="679"/>
      <c r="Q662" s="679"/>
      <c r="R662" s="679"/>
      <c r="S662" s="679"/>
      <c r="T662" s="673">
        <f t="shared" si="426"/>
        <v>0</v>
      </c>
      <c r="U662" s="679"/>
      <c r="V662" s="679"/>
      <c r="W662" s="679"/>
      <c r="X662" s="680">
        <f t="shared" si="427"/>
        <v>0</v>
      </c>
      <c r="Y662" s="679"/>
      <c r="Z662" s="679"/>
      <c r="AA662" s="679"/>
      <c r="AB662" s="680">
        <f t="shared" si="428"/>
        <v>0</v>
      </c>
      <c r="AC662" s="679"/>
      <c r="AD662" s="679"/>
      <c r="AE662" s="679"/>
      <c r="AF662" s="680">
        <f t="shared" si="429"/>
        <v>0</v>
      </c>
      <c r="AG662" s="679"/>
      <c r="AH662" s="679"/>
      <c r="AI662" s="679"/>
      <c r="AJ662" s="680">
        <f t="shared" si="430"/>
        <v>0</v>
      </c>
      <c r="AK662" s="679"/>
      <c r="AL662" s="679"/>
      <c r="AM662" s="679"/>
      <c r="AN662" s="680">
        <f t="shared" si="431"/>
        <v>0</v>
      </c>
      <c r="AO662" s="680">
        <f t="shared" si="432"/>
        <v>0</v>
      </c>
      <c r="AP662" s="679"/>
      <c r="AQ662" s="679"/>
      <c r="AR662" s="679"/>
      <c r="AS662" s="680">
        <f t="shared" si="433"/>
        <v>0</v>
      </c>
      <c r="AT662" s="679"/>
      <c r="AU662" s="679"/>
      <c r="AV662" s="679"/>
      <c r="AW662" s="680">
        <f t="shared" si="434"/>
        <v>0</v>
      </c>
      <c r="AX662" s="679"/>
      <c r="AY662" s="679"/>
      <c r="AZ662" s="679"/>
      <c r="BA662" s="680">
        <f t="shared" si="435"/>
        <v>0</v>
      </c>
      <c r="BB662" s="679"/>
      <c r="BC662" s="679"/>
      <c r="BD662" s="679"/>
      <c r="BE662" s="680">
        <f t="shared" si="436"/>
        <v>0</v>
      </c>
      <c r="BF662" s="680">
        <f t="shared" si="437"/>
        <v>0</v>
      </c>
      <c r="BG662" s="680">
        <f t="shared" si="438"/>
        <v>0</v>
      </c>
      <c r="BH662" s="680">
        <f t="shared" si="439"/>
        <v>0</v>
      </c>
      <c r="BI662" s="680">
        <f t="shared" si="440"/>
        <v>0</v>
      </c>
      <c r="BJ662" s="681"/>
    </row>
    <row r="663" spans="2:62">
      <c r="B663" s="675" t="s">
        <v>951</v>
      </c>
      <c r="C663" s="676"/>
      <c r="D663" s="677"/>
      <c r="E663" s="740"/>
      <c r="F663" s="741"/>
      <c r="G663" s="680">
        <f t="shared" si="425"/>
        <v>0</v>
      </c>
      <c r="H663" s="679"/>
      <c r="I663" s="679"/>
      <c r="J663" s="679"/>
      <c r="K663" s="679"/>
      <c r="L663" s="679"/>
      <c r="M663" s="679"/>
      <c r="N663" s="679"/>
      <c r="O663" s="679"/>
      <c r="P663" s="679"/>
      <c r="Q663" s="679"/>
      <c r="R663" s="679"/>
      <c r="S663" s="679"/>
      <c r="T663" s="673">
        <f t="shared" si="426"/>
        <v>0</v>
      </c>
      <c r="U663" s="679"/>
      <c r="V663" s="679"/>
      <c r="W663" s="679"/>
      <c r="X663" s="680">
        <f t="shared" si="427"/>
        <v>0</v>
      </c>
      <c r="Y663" s="679"/>
      <c r="Z663" s="679"/>
      <c r="AA663" s="679"/>
      <c r="AB663" s="680">
        <f t="shared" si="428"/>
        <v>0</v>
      </c>
      <c r="AC663" s="679"/>
      <c r="AD663" s="679"/>
      <c r="AE663" s="679"/>
      <c r="AF663" s="680">
        <f t="shared" si="429"/>
        <v>0</v>
      </c>
      <c r="AG663" s="679"/>
      <c r="AH663" s="679"/>
      <c r="AI663" s="679"/>
      <c r="AJ663" s="680">
        <f t="shared" si="430"/>
        <v>0</v>
      </c>
      <c r="AK663" s="679"/>
      <c r="AL663" s="679"/>
      <c r="AM663" s="679"/>
      <c r="AN663" s="680">
        <f t="shared" si="431"/>
        <v>0</v>
      </c>
      <c r="AO663" s="680">
        <f t="shared" si="432"/>
        <v>0</v>
      </c>
      <c r="AP663" s="679"/>
      <c r="AQ663" s="679"/>
      <c r="AR663" s="679"/>
      <c r="AS663" s="680">
        <f t="shared" si="433"/>
        <v>0</v>
      </c>
      <c r="AT663" s="679"/>
      <c r="AU663" s="679"/>
      <c r="AV663" s="679"/>
      <c r="AW663" s="680">
        <f t="shared" si="434"/>
        <v>0</v>
      </c>
      <c r="AX663" s="679"/>
      <c r="AY663" s="679"/>
      <c r="AZ663" s="679"/>
      <c r="BA663" s="680">
        <f t="shared" si="435"/>
        <v>0</v>
      </c>
      <c r="BB663" s="679"/>
      <c r="BC663" s="679"/>
      <c r="BD663" s="679"/>
      <c r="BE663" s="680">
        <f t="shared" si="436"/>
        <v>0</v>
      </c>
      <c r="BF663" s="680">
        <f t="shared" si="437"/>
        <v>0</v>
      </c>
      <c r="BG663" s="680">
        <f t="shared" si="438"/>
        <v>0</v>
      </c>
      <c r="BH663" s="680">
        <f t="shared" si="439"/>
        <v>0</v>
      </c>
      <c r="BI663" s="680">
        <f t="shared" si="440"/>
        <v>0</v>
      </c>
      <c r="BJ663" s="681"/>
    </row>
    <row r="664" spans="2:62">
      <c r="B664" s="675"/>
      <c r="C664" s="676" t="s">
        <v>276</v>
      </c>
      <c r="D664" s="677" t="s">
        <v>952</v>
      </c>
      <c r="E664" s="740">
        <f t="shared" ref="E664" si="447">T664</f>
        <v>0</v>
      </c>
      <c r="F664" s="741"/>
      <c r="G664" s="680">
        <f t="shared" si="425"/>
        <v>0</v>
      </c>
      <c r="H664" s="679"/>
      <c r="I664" s="679"/>
      <c r="J664" s="679"/>
      <c r="K664" s="679"/>
      <c r="L664" s="679"/>
      <c r="M664" s="679"/>
      <c r="N664" s="679"/>
      <c r="O664" s="679"/>
      <c r="P664" s="679"/>
      <c r="Q664" s="679"/>
      <c r="R664" s="679"/>
      <c r="S664" s="679"/>
      <c r="T664" s="673">
        <f t="shared" si="426"/>
        <v>0</v>
      </c>
      <c r="U664" s="679"/>
      <c r="V664" s="679"/>
      <c r="W664" s="679"/>
      <c r="X664" s="680">
        <f t="shared" si="427"/>
        <v>0</v>
      </c>
      <c r="Y664" s="679"/>
      <c r="Z664" s="679"/>
      <c r="AA664" s="679"/>
      <c r="AB664" s="680">
        <f t="shared" si="428"/>
        <v>0</v>
      </c>
      <c r="AC664" s="679"/>
      <c r="AD664" s="679"/>
      <c r="AE664" s="679"/>
      <c r="AF664" s="680">
        <f t="shared" si="429"/>
        <v>0</v>
      </c>
      <c r="AG664" s="679"/>
      <c r="AH664" s="679"/>
      <c r="AI664" s="679"/>
      <c r="AJ664" s="680">
        <f t="shared" si="430"/>
        <v>0</v>
      </c>
      <c r="AK664" s="679"/>
      <c r="AL664" s="679"/>
      <c r="AM664" s="679"/>
      <c r="AN664" s="680">
        <f t="shared" si="431"/>
        <v>0</v>
      </c>
      <c r="AO664" s="680">
        <f t="shared" si="432"/>
        <v>0</v>
      </c>
      <c r="AP664" s="679"/>
      <c r="AQ664" s="679"/>
      <c r="AR664" s="679"/>
      <c r="AS664" s="680">
        <f t="shared" si="433"/>
        <v>0</v>
      </c>
      <c r="AT664" s="679"/>
      <c r="AU664" s="679"/>
      <c r="AV664" s="679"/>
      <c r="AW664" s="680">
        <f t="shared" si="434"/>
        <v>0</v>
      </c>
      <c r="AX664" s="679"/>
      <c r="AY664" s="679"/>
      <c r="AZ664" s="679"/>
      <c r="BA664" s="680">
        <f t="shared" si="435"/>
        <v>0</v>
      </c>
      <c r="BB664" s="679"/>
      <c r="BC664" s="679"/>
      <c r="BD664" s="679"/>
      <c r="BE664" s="680">
        <f t="shared" si="436"/>
        <v>0</v>
      </c>
      <c r="BF664" s="680">
        <f t="shared" si="437"/>
        <v>0</v>
      </c>
      <c r="BG664" s="680">
        <f t="shared" si="438"/>
        <v>0</v>
      </c>
      <c r="BH664" s="680">
        <f t="shared" si="439"/>
        <v>0</v>
      </c>
      <c r="BI664" s="680">
        <f t="shared" si="440"/>
        <v>0</v>
      </c>
      <c r="BJ664" s="681"/>
    </row>
    <row r="665" spans="2:62">
      <c r="B665" s="685" t="s">
        <v>953</v>
      </c>
      <c r="C665" s="676"/>
      <c r="D665" s="677"/>
      <c r="E665" s="740"/>
      <c r="F665" s="741"/>
      <c r="G665" s="680">
        <f t="shared" si="425"/>
        <v>0</v>
      </c>
      <c r="H665" s="679"/>
      <c r="I665" s="679"/>
      <c r="J665" s="679"/>
      <c r="K665" s="679"/>
      <c r="L665" s="679"/>
      <c r="M665" s="679"/>
      <c r="N665" s="679"/>
      <c r="O665" s="679"/>
      <c r="P665" s="679"/>
      <c r="Q665" s="679"/>
      <c r="R665" s="679"/>
      <c r="S665" s="679"/>
      <c r="T665" s="673">
        <f t="shared" si="426"/>
        <v>0</v>
      </c>
      <c r="U665" s="679"/>
      <c r="V665" s="679"/>
      <c r="W665" s="679"/>
      <c r="X665" s="680">
        <f t="shared" si="427"/>
        <v>0</v>
      </c>
      <c r="Y665" s="679"/>
      <c r="Z665" s="679"/>
      <c r="AA665" s="679"/>
      <c r="AB665" s="680">
        <f t="shared" si="428"/>
        <v>0</v>
      </c>
      <c r="AC665" s="679"/>
      <c r="AD665" s="679"/>
      <c r="AE665" s="679"/>
      <c r="AF665" s="680">
        <f t="shared" si="429"/>
        <v>0</v>
      </c>
      <c r="AG665" s="679"/>
      <c r="AH665" s="679"/>
      <c r="AI665" s="679"/>
      <c r="AJ665" s="680">
        <f t="shared" si="430"/>
        <v>0</v>
      </c>
      <c r="AK665" s="679"/>
      <c r="AL665" s="679"/>
      <c r="AM665" s="679"/>
      <c r="AN665" s="680">
        <f t="shared" si="431"/>
        <v>0</v>
      </c>
      <c r="AO665" s="680">
        <f t="shared" si="432"/>
        <v>0</v>
      </c>
      <c r="AP665" s="679"/>
      <c r="AQ665" s="679"/>
      <c r="AR665" s="679"/>
      <c r="AS665" s="680">
        <f t="shared" si="433"/>
        <v>0</v>
      </c>
      <c r="AT665" s="679"/>
      <c r="AU665" s="679"/>
      <c r="AV665" s="679"/>
      <c r="AW665" s="680">
        <f t="shared" si="434"/>
        <v>0</v>
      </c>
      <c r="AX665" s="679"/>
      <c r="AY665" s="679"/>
      <c r="AZ665" s="679"/>
      <c r="BA665" s="680">
        <f t="shared" si="435"/>
        <v>0</v>
      </c>
      <c r="BB665" s="679"/>
      <c r="BC665" s="679"/>
      <c r="BD665" s="679"/>
      <c r="BE665" s="680">
        <f t="shared" si="436"/>
        <v>0</v>
      </c>
      <c r="BF665" s="680">
        <f t="shared" si="437"/>
        <v>0</v>
      </c>
      <c r="BG665" s="680">
        <f t="shared" si="438"/>
        <v>0</v>
      </c>
      <c r="BH665" s="680">
        <f t="shared" si="439"/>
        <v>0</v>
      </c>
      <c r="BI665" s="680">
        <f t="shared" si="440"/>
        <v>0</v>
      </c>
      <c r="BJ665" s="681"/>
    </row>
    <row r="666" spans="2:62">
      <c r="B666" s="675"/>
      <c r="C666" s="676" t="s">
        <v>299</v>
      </c>
      <c r="D666" s="677" t="s">
        <v>954</v>
      </c>
      <c r="E666" s="740">
        <f t="shared" ref="E666" si="448">T666</f>
        <v>0</v>
      </c>
      <c r="F666" s="741"/>
      <c r="G666" s="680">
        <f t="shared" si="425"/>
        <v>0</v>
      </c>
      <c r="H666" s="679"/>
      <c r="I666" s="679"/>
      <c r="J666" s="679"/>
      <c r="K666" s="679"/>
      <c r="L666" s="679"/>
      <c r="M666" s="679"/>
      <c r="N666" s="679"/>
      <c r="O666" s="679"/>
      <c r="P666" s="679"/>
      <c r="Q666" s="679"/>
      <c r="R666" s="679"/>
      <c r="S666" s="679"/>
      <c r="T666" s="673">
        <f t="shared" si="426"/>
        <v>0</v>
      </c>
      <c r="U666" s="679"/>
      <c r="V666" s="679"/>
      <c r="W666" s="679"/>
      <c r="X666" s="680">
        <f t="shared" si="427"/>
        <v>0</v>
      </c>
      <c r="Y666" s="679"/>
      <c r="Z666" s="679"/>
      <c r="AA666" s="679"/>
      <c r="AB666" s="680">
        <f t="shared" si="428"/>
        <v>0</v>
      </c>
      <c r="AC666" s="679"/>
      <c r="AD666" s="679"/>
      <c r="AE666" s="679"/>
      <c r="AF666" s="680">
        <f t="shared" si="429"/>
        <v>0</v>
      </c>
      <c r="AG666" s="679"/>
      <c r="AH666" s="679"/>
      <c r="AI666" s="679"/>
      <c r="AJ666" s="680">
        <f t="shared" si="430"/>
        <v>0</v>
      </c>
      <c r="AK666" s="679"/>
      <c r="AL666" s="679"/>
      <c r="AM666" s="679"/>
      <c r="AN666" s="680">
        <f t="shared" si="431"/>
        <v>0</v>
      </c>
      <c r="AO666" s="680">
        <f t="shared" si="432"/>
        <v>0</v>
      </c>
      <c r="AP666" s="679"/>
      <c r="AQ666" s="679"/>
      <c r="AR666" s="679"/>
      <c r="AS666" s="680">
        <f t="shared" si="433"/>
        <v>0</v>
      </c>
      <c r="AT666" s="679"/>
      <c r="AU666" s="679"/>
      <c r="AV666" s="679"/>
      <c r="AW666" s="680">
        <f t="shared" si="434"/>
        <v>0</v>
      </c>
      <c r="AX666" s="679"/>
      <c r="AY666" s="679"/>
      <c r="AZ666" s="679"/>
      <c r="BA666" s="680">
        <f t="shared" si="435"/>
        <v>0</v>
      </c>
      <c r="BB666" s="679"/>
      <c r="BC666" s="679"/>
      <c r="BD666" s="679"/>
      <c r="BE666" s="680">
        <f t="shared" si="436"/>
        <v>0</v>
      </c>
      <c r="BF666" s="680">
        <f t="shared" si="437"/>
        <v>0</v>
      </c>
      <c r="BG666" s="680">
        <f t="shared" si="438"/>
        <v>0</v>
      </c>
      <c r="BH666" s="680">
        <f t="shared" si="439"/>
        <v>0</v>
      </c>
      <c r="BI666" s="680">
        <f t="shared" si="440"/>
        <v>0</v>
      </c>
      <c r="BJ666" s="681"/>
    </row>
    <row r="667" spans="2:62">
      <c r="B667" s="685" t="s">
        <v>955</v>
      </c>
      <c r="C667" s="676"/>
      <c r="D667" s="677"/>
      <c r="E667" s="740"/>
      <c r="F667" s="741"/>
      <c r="G667" s="680">
        <f t="shared" si="425"/>
        <v>0</v>
      </c>
      <c r="H667" s="679"/>
      <c r="I667" s="679"/>
      <c r="J667" s="679"/>
      <c r="K667" s="679"/>
      <c r="L667" s="679"/>
      <c r="M667" s="679"/>
      <c r="N667" s="679"/>
      <c r="O667" s="679"/>
      <c r="P667" s="679"/>
      <c r="Q667" s="679"/>
      <c r="R667" s="679"/>
      <c r="S667" s="679"/>
      <c r="T667" s="673">
        <f t="shared" si="426"/>
        <v>0</v>
      </c>
      <c r="U667" s="679"/>
      <c r="V667" s="679"/>
      <c r="W667" s="679"/>
      <c r="X667" s="680">
        <f t="shared" si="427"/>
        <v>0</v>
      </c>
      <c r="Y667" s="679"/>
      <c r="Z667" s="679"/>
      <c r="AA667" s="679"/>
      <c r="AB667" s="680">
        <f t="shared" si="428"/>
        <v>0</v>
      </c>
      <c r="AC667" s="679"/>
      <c r="AD667" s="679"/>
      <c r="AE667" s="679"/>
      <c r="AF667" s="680">
        <f t="shared" si="429"/>
        <v>0</v>
      </c>
      <c r="AG667" s="679"/>
      <c r="AH667" s="679"/>
      <c r="AI667" s="679"/>
      <c r="AJ667" s="680">
        <f t="shared" si="430"/>
        <v>0</v>
      </c>
      <c r="AK667" s="679"/>
      <c r="AL667" s="679"/>
      <c r="AM667" s="679"/>
      <c r="AN667" s="680">
        <f t="shared" si="431"/>
        <v>0</v>
      </c>
      <c r="AO667" s="680">
        <f t="shared" si="432"/>
        <v>0</v>
      </c>
      <c r="AP667" s="679"/>
      <c r="AQ667" s="679"/>
      <c r="AR667" s="679"/>
      <c r="AS667" s="680">
        <f t="shared" si="433"/>
        <v>0</v>
      </c>
      <c r="AT667" s="679"/>
      <c r="AU667" s="679"/>
      <c r="AV667" s="679"/>
      <c r="AW667" s="680">
        <f t="shared" si="434"/>
        <v>0</v>
      </c>
      <c r="AX667" s="679"/>
      <c r="AY667" s="679"/>
      <c r="AZ667" s="679"/>
      <c r="BA667" s="680">
        <f t="shared" si="435"/>
        <v>0</v>
      </c>
      <c r="BB667" s="679"/>
      <c r="BC667" s="679"/>
      <c r="BD667" s="679"/>
      <c r="BE667" s="680">
        <f t="shared" si="436"/>
        <v>0</v>
      </c>
      <c r="BF667" s="680">
        <f t="shared" si="437"/>
        <v>0</v>
      </c>
      <c r="BG667" s="680">
        <f t="shared" si="438"/>
        <v>0</v>
      </c>
      <c r="BH667" s="680">
        <f t="shared" si="439"/>
        <v>0</v>
      </c>
      <c r="BI667" s="680">
        <f t="shared" si="440"/>
        <v>0</v>
      </c>
      <c r="BJ667" s="681"/>
    </row>
    <row r="668" spans="2:62">
      <c r="B668" s="675"/>
      <c r="C668" s="676" t="s">
        <v>303</v>
      </c>
      <c r="D668" s="677" t="s">
        <v>956</v>
      </c>
      <c r="E668" s="740">
        <f t="shared" ref="E668:E669" si="449">T668</f>
        <v>0</v>
      </c>
      <c r="F668" s="741"/>
      <c r="G668" s="680">
        <f t="shared" si="425"/>
        <v>0</v>
      </c>
      <c r="H668" s="679"/>
      <c r="I668" s="679"/>
      <c r="J668" s="679"/>
      <c r="K668" s="679"/>
      <c r="L668" s="679"/>
      <c r="M668" s="679"/>
      <c r="N668" s="679"/>
      <c r="O668" s="679"/>
      <c r="P668" s="679"/>
      <c r="Q668" s="679"/>
      <c r="R668" s="679"/>
      <c r="S668" s="679"/>
      <c r="T668" s="673">
        <f t="shared" si="426"/>
        <v>0</v>
      </c>
      <c r="U668" s="679"/>
      <c r="V668" s="679"/>
      <c r="W668" s="679"/>
      <c r="X668" s="680">
        <f t="shared" si="427"/>
        <v>0</v>
      </c>
      <c r="Y668" s="679"/>
      <c r="Z668" s="679"/>
      <c r="AA668" s="679"/>
      <c r="AB668" s="680">
        <f t="shared" si="428"/>
        <v>0</v>
      </c>
      <c r="AC668" s="679"/>
      <c r="AD668" s="679"/>
      <c r="AE668" s="679"/>
      <c r="AF668" s="680">
        <f t="shared" si="429"/>
        <v>0</v>
      </c>
      <c r="AG668" s="679"/>
      <c r="AH668" s="679"/>
      <c r="AI668" s="679"/>
      <c r="AJ668" s="680">
        <f t="shared" si="430"/>
        <v>0</v>
      </c>
      <c r="AK668" s="679"/>
      <c r="AL668" s="679"/>
      <c r="AM668" s="679"/>
      <c r="AN668" s="680">
        <f t="shared" si="431"/>
        <v>0</v>
      </c>
      <c r="AO668" s="680">
        <f t="shared" si="432"/>
        <v>0</v>
      </c>
      <c r="AP668" s="679"/>
      <c r="AQ668" s="679"/>
      <c r="AR668" s="679"/>
      <c r="AS668" s="680">
        <f t="shared" si="433"/>
        <v>0</v>
      </c>
      <c r="AT668" s="679"/>
      <c r="AU668" s="679"/>
      <c r="AV668" s="679"/>
      <c r="AW668" s="680">
        <f t="shared" si="434"/>
        <v>0</v>
      </c>
      <c r="AX668" s="679"/>
      <c r="AY668" s="679"/>
      <c r="AZ668" s="679"/>
      <c r="BA668" s="680">
        <f t="shared" si="435"/>
        <v>0</v>
      </c>
      <c r="BB668" s="679"/>
      <c r="BC668" s="679"/>
      <c r="BD668" s="679"/>
      <c r="BE668" s="680">
        <f t="shared" si="436"/>
        <v>0</v>
      </c>
      <c r="BF668" s="680">
        <f t="shared" si="437"/>
        <v>0</v>
      </c>
      <c r="BG668" s="680">
        <f t="shared" si="438"/>
        <v>0</v>
      </c>
      <c r="BH668" s="680">
        <f t="shared" si="439"/>
        <v>0</v>
      </c>
      <c r="BI668" s="680">
        <f t="shared" si="440"/>
        <v>0</v>
      </c>
      <c r="BJ668" s="681"/>
    </row>
    <row r="669" spans="2:62">
      <c r="B669" s="675"/>
      <c r="C669" s="676" t="s">
        <v>305</v>
      </c>
      <c r="D669" s="677" t="s">
        <v>957</v>
      </c>
      <c r="E669" s="740">
        <f t="shared" si="449"/>
        <v>0</v>
      </c>
      <c r="F669" s="741"/>
      <c r="G669" s="680">
        <f t="shared" si="425"/>
        <v>0</v>
      </c>
      <c r="H669" s="679"/>
      <c r="I669" s="679"/>
      <c r="J669" s="679"/>
      <c r="K669" s="679"/>
      <c r="L669" s="679"/>
      <c r="M669" s="679"/>
      <c r="N669" s="679"/>
      <c r="O669" s="679"/>
      <c r="P669" s="679"/>
      <c r="Q669" s="679"/>
      <c r="R669" s="679"/>
      <c r="S669" s="679"/>
      <c r="T669" s="673">
        <f t="shared" si="426"/>
        <v>0</v>
      </c>
      <c r="U669" s="679"/>
      <c r="V669" s="679"/>
      <c r="W669" s="679"/>
      <c r="X669" s="680">
        <f t="shared" si="427"/>
        <v>0</v>
      </c>
      <c r="Y669" s="679"/>
      <c r="Z669" s="679"/>
      <c r="AA669" s="679"/>
      <c r="AB669" s="680">
        <f t="shared" si="428"/>
        <v>0</v>
      </c>
      <c r="AC669" s="679"/>
      <c r="AD669" s="679"/>
      <c r="AE669" s="679"/>
      <c r="AF669" s="680">
        <f t="shared" si="429"/>
        <v>0</v>
      </c>
      <c r="AG669" s="679"/>
      <c r="AH669" s="679"/>
      <c r="AI669" s="679"/>
      <c r="AJ669" s="680">
        <f t="shared" si="430"/>
        <v>0</v>
      </c>
      <c r="AK669" s="679"/>
      <c r="AL669" s="679"/>
      <c r="AM669" s="679"/>
      <c r="AN669" s="680">
        <f t="shared" si="431"/>
        <v>0</v>
      </c>
      <c r="AO669" s="680">
        <f t="shared" si="432"/>
        <v>0</v>
      </c>
      <c r="AP669" s="679"/>
      <c r="AQ669" s="679"/>
      <c r="AR669" s="679"/>
      <c r="AS669" s="680">
        <f t="shared" si="433"/>
        <v>0</v>
      </c>
      <c r="AT669" s="679"/>
      <c r="AU669" s="679"/>
      <c r="AV669" s="679"/>
      <c r="AW669" s="680">
        <f t="shared" si="434"/>
        <v>0</v>
      </c>
      <c r="AX669" s="679"/>
      <c r="AY669" s="679"/>
      <c r="AZ669" s="679"/>
      <c r="BA669" s="680">
        <f t="shared" si="435"/>
        <v>0</v>
      </c>
      <c r="BB669" s="679"/>
      <c r="BC669" s="679"/>
      <c r="BD669" s="679"/>
      <c r="BE669" s="680">
        <f t="shared" si="436"/>
        <v>0</v>
      </c>
      <c r="BF669" s="680">
        <f t="shared" si="437"/>
        <v>0</v>
      </c>
      <c r="BG669" s="680">
        <f t="shared" si="438"/>
        <v>0</v>
      </c>
      <c r="BH669" s="680">
        <f t="shared" si="439"/>
        <v>0</v>
      </c>
      <c r="BI669" s="680">
        <f t="shared" si="440"/>
        <v>0</v>
      </c>
      <c r="BJ669" s="681"/>
    </row>
    <row r="670" spans="2:62">
      <c r="B670" s="685" t="s">
        <v>958</v>
      </c>
      <c r="C670" s="676"/>
      <c r="D670" s="677"/>
      <c r="E670" s="740"/>
      <c r="F670" s="741"/>
      <c r="G670" s="680">
        <f t="shared" si="425"/>
        <v>0</v>
      </c>
      <c r="H670" s="679"/>
      <c r="I670" s="679"/>
      <c r="J670" s="679"/>
      <c r="K670" s="679"/>
      <c r="L670" s="679"/>
      <c r="M670" s="679"/>
      <c r="N670" s="679"/>
      <c r="O670" s="679"/>
      <c r="P670" s="679"/>
      <c r="Q670" s="679"/>
      <c r="R670" s="679"/>
      <c r="S670" s="679"/>
      <c r="T670" s="673">
        <f t="shared" si="426"/>
        <v>0</v>
      </c>
      <c r="U670" s="679"/>
      <c r="V670" s="679"/>
      <c r="W670" s="679"/>
      <c r="X670" s="680">
        <f t="shared" si="427"/>
        <v>0</v>
      </c>
      <c r="Y670" s="679"/>
      <c r="Z670" s="679"/>
      <c r="AA670" s="679"/>
      <c r="AB670" s="680">
        <f t="shared" si="428"/>
        <v>0</v>
      </c>
      <c r="AC670" s="679"/>
      <c r="AD670" s="679"/>
      <c r="AE670" s="679"/>
      <c r="AF670" s="680">
        <f t="shared" si="429"/>
        <v>0</v>
      </c>
      <c r="AG670" s="679"/>
      <c r="AH670" s="679"/>
      <c r="AI670" s="679"/>
      <c r="AJ670" s="680">
        <f t="shared" si="430"/>
        <v>0</v>
      </c>
      <c r="AK670" s="679"/>
      <c r="AL670" s="679"/>
      <c r="AM670" s="679"/>
      <c r="AN670" s="680">
        <f t="shared" si="431"/>
        <v>0</v>
      </c>
      <c r="AO670" s="680">
        <f t="shared" si="432"/>
        <v>0</v>
      </c>
      <c r="AP670" s="679"/>
      <c r="AQ670" s="679"/>
      <c r="AR670" s="679"/>
      <c r="AS670" s="680">
        <f t="shared" si="433"/>
        <v>0</v>
      </c>
      <c r="AT670" s="679"/>
      <c r="AU670" s="679"/>
      <c r="AV670" s="679"/>
      <c r="AW670" s="680">
        <f t="shared" si="434"/>
        <v>0</v>
      </c>
      <c r="AX670" s="679"/>
      <c r="AY670" s="679"/>
      <c r="AZ670" s="679"/>
      <c r="BA670" s="680">
        <f t="shared" si="435"/>
        <v>0</v>
      </c>
      <c r="BB670" s="679"/>
      <c r="BC670" s="679"/>
      <c r="BD670" s="679"/>
      <c r="BE670" s="680">
        <f t="shared" si="436"/>
        <v>0</v>
      </c>
      <c r="BF670" s="680">
        <f t="shared" si="437"/>
        <v>0</v>
      </c>
      <c r="BG670" s="680">
        <f t="shared" si="438"/>
        <v>0</v>
      </c>
      <c r="BH670" s="680">
        <f t="shared" si="439"/>
        <v>0</v>
      </c>
      <c r="BI670" s="680">
        <f t="shared" si="440"/>
        <v>0</v>
      </c>
      <c r="BJ670" s="681"/>
    </row>
    <row r="671" spans="2:62">
      <c r="B671" s="675"/>
      <c r="C671" s="676" t="s">
        <v>307</v>
      </c>
      <c r="D671" s="677" t="s">
        <v>959</v>
      </c>
      <c r="E671" s="740">
        <f t="shared" ref="E671:E672" si="450">T671</f>
        <v>0</v>
      </c>
      <c r="F671" s="741"/>
      <c r="G671" s="680">
        <f t="shared" si="425"/>
        <v>0</v>
      </c>
      <c r="H671" s="679"/>
      <c r="I671" s="679"/>
      <c r="J671" s="679"/>
      <c r="K671" s="679"/>
      <c r="L671" s="679"/>
      <c r="M671" s="679"/>
      <c r="N671" s="679"/>
      <c r="O671" s="679"/>
      <c r="P671" s="679"/>
      <c r="Q671" s="679"/>
      <c r="R671" s="679"/>
      <c r="S671" s="679"/>
      <c r="T671" s="673">
        <f t="shared" si="426"/>
        <v>0</v>
      </c>
      <c r="U671" s="679"/>
      <c r="V671" s="679"/>
      <c r="W671" s="679"/>
      <c r="X671" s="680">
        <f t="shared" si="427"/>
        <v>0</v>
      </c>
      <c r="Y671" s="679"/>
      <c r="Z671" s="679"/>
      <c r="AA671" s="679"/>
      <c r="AB671" s="680">
        <f t="shared" si="428"/>
        <v>0</v>
      </c>
      <c r="AC671" s="679"/>
      <c r="AD671" s="679"/>
      <c r="AE671" s="679"/>
      <c r="AF671" s="680">
        <f t="shared" si="429"/>
        <v>0</v>
      </c>
      <c r="AG671" s="679"/>
      <c r="AH671" s="679"/>
      <c r="AI671" s="679"/>
      <c r="AJ671" s="680">
        <f t="shared" si="430"/>
        <v>0</v>
      </c>
      <c r="AK671" s="679"/>
      <c r="AL671" s="679"/>
      <c r="AM671" s="679"/>
      <c r="AN671" s="680">
        <f t="shared" si="431"/>
        <v>0</v>
      </c>
      <c r="AO671" s="680">
        <f t="shared" si="432"/>
        <v>0</v>
      </c>
      <c r="AP671" s="679"/>
      <c r="AQ671" s="679"/>
      <c r="AR671" s="679"/>
      <c r="AS671" s="680">
        <f t="shared" si="433"/>
        <v>0</v>
      </c>
      <c r="AT671" s="679"/>
      <c r="AU671" s="679"/>
      <c r="AV671" s="679"/>
      <c r="AW671" s="680">
        <f t="shared" si="434"/>
        <v>0</v>
      </c>
      <c r="AX671" s="679"/>
      <c r="AY671" s="679"/>
      <c r="AZ671" s="679"/>
      <c r="BA671" s="680">
        <f t="shared" si="435"/>
        <v>0</v>
      </c>
      <c r="BB671" s="679"/>
      <c r="BC671" s="679"/>
      <c r="BD671" s="679"/>
      <c r="BE671" s="680">
        <f t="shared" si="436"/>
        <v>0</v>
      </c>
      <c r="BF671" s="680">
        <f t="shared" si="437"/>
        <v>0</v>
      </c>
      <c r="BG671" s="680">
        <f t="shared" si="438"/>
        <v>0</v>
      </c>
      <c r="BH671" s="680">
        <f t="shared" si="439"/>
        <v>0</v>
      </c>
      <c r="BI671" s="680">
        <f t="shared" si="440"/>
        <v>0</v>
      </c>
      <c r="BJ671" s="681"/>
    </row>
    <row r="672" spans="2:62">
      <c r="B672" s="675"/>
      <c r="C672" s="676" t="s">
        <v>309</v>
      </c>
      <c r="D672" s="677" t="s">
        <v>960</v>
      </c>
      <c r="E672" s="740">
        <f t="shared" si="450"/>
        <v>0</v>
      </c>
      <c r="F672" s="741"/>
      <c r="G672" s="680">
        <f t="shared" si="425"/>
        <v>0</v>
      </c>
      <c r="H672" s="679"/>
      <c r="I672" s="679"/>
      <c r="J672" s="679"/>
      <c r="K672" s="679"/>
      <c r="L672" s="679"/>
      <c r="M672" s="679"/>
      <c r="N672" s="679"/>
      <c r="O672" s="679"/>
      <c r="P672" s="679"/>
      <c r="Q672" s="679"/>
      <c r="R672" s="679"/>
      <c r="S672" s="679"/>
      <c r="T672" s="673">
        <f t="shared" si="426"/>
        <v>0</v>
      </c>
      <c r="U672" s="679"/>
      <c r="V672" s="679"/>
      <c r="W672" s="679"/>
      <c r="X672" s="680">
        <f t="shared" si="427"/>
        <v>0</v>
      </c>
      <c r="Y672" s="679"/>
      <c r="Z672" s="679"/>
      <c r="AA672" s="679"/>
      <c r="AB672" s="680">
        <f t="shared" si="428"/>
        <v>0</v>
      </c>
      <c r="AC672" s="679"/>
      <c r="AD672" s="679"/>
      <c r="AE672" s="679"/>
      <c r="AF672" s="680">
        <f t="shared" si="429"/>
        <v>0</v>
      </c>
      <c r="AG672" s="679"/>
      <c r="AH672" s="679"/>
      <c r="AI672" s="679"/>
      <c r="AJ672" s="680">
        <f t="shared" si="430"/>
        <v>0</v>
      </c>
      <c r="AK672" s="679"/>
      <c r="AL672" s="679"/>
      <c r="AM672" s="679"/>
      <c r="AN672" s="680">
        <f t="shared" si="431"/>
        <v>0</v>
      </c>
      <c r="AO672" s="680">
        <f t="shared" si="432"/>
        <v>0</v>
      </c>
      <c r="AP672" s="679"/>
      <c r="AQ672" s="679"/>
      <c r="AR672" s="679"/>
      <c r="AS672" s="680">
        <f t="shared" si="433"/>
        <v>0</v>
      </c>
      <c r="AT672" s="679"/>
      <c r="AU672" s="679"/>
      <c r="AV672" s="679"/>
      <c r="AW672" s="680">
        <f t="shared" si="434"/>
        <v>0</v>
      </c>
      <c r="AX672" s="679"/>
      <c r="AY672" s="679"/>
      <c r="AZ672" s="679"/>
      <c r="BA672" s="680">
        <f t="shared" si="435"/>
        <v>0</v>
      </c>
      <c r="BB672" s="679"/>
      <c r="BC672" s="679"/>
      <c r="BD672" s="679"/>
      <c r="BE672" s="680">
        <f t="shared" si="436"/>
        <v>0</v>
      </c>
      <c r="BF672" s="680">
        <f t="shared" si="437"/>
        <v>0</v>
      </c>
      <c r="BG672" s="680">
        <f t="shared" si="438"/>
        <v>0</v>
      </c>
      <c r="BH672" s="680">
        <f t="shared" si="439"/>
        <v>0</v>
      </c>
      <c r="BI672" s="680">
        <f t="shared" si="440"/>
        <v>0</v>
      </c>
      <c r="BJ672" s="681"/>
    </row>
    <row r="673" spans="2:62">
      <c r="B673" s="685" t="s">
        <v>961</v>
      </c>
      <c r="C673" s="676"/>
      <c r="D673" s="677"/>
      <c r="E673" s="740"/>
      <c r="F673" s="741"/>
      <c r="G673" s="680">
        <f t="shared" si="425"/>
        <v>0</v>
      </c>
      <c r="H673" s="679"/>
      <c r="I673" s="679"/>
      <c r="J673" s="679"/>
      <c r="K673" s="679"/>
      <c r="L673" s="679"/>
      <c r="M673" s="679"/>
      <c r="N673" s="679"/>
      <c r="O673" s="679"/>
      <c r="P673" s="679"/>
      <c r="Q673" s="679"/>
      <c r="R673" s="679"/>
      <c r="S673" s="679"/>
      <c r="T673" s="673">
        <f t="shared" si="426"/>
        <v>0</v>
      </c>
      <c r="U673" s="679"/>
      <c r="V673" s="679"/>
      <c r="W673" s="679"/>
      <c r="X673" s="680">
        <f t="shared" si="427"/>
        <v>0</v>
      </c>
      <c r="Y673" s="679"/>
      <c r="Z673" s="679"/>
      <c r="AA673" s="679"/>
      <c r="AB673" s="680">
        <f t="shared" si="428"/>
        <v>0</v>
      </c>
      <c r="AC673" s="679"/>
      <c r="AD673" s="679"/>
      <c r="AE673" s="679"/>
      <c r="AF673" s="680">
        <f t="shared" si="429"/>
        <v>0</v>
      </c>
      <c r="AG673" s="679"/>
      <c r="AH673" s="679"/>
      <c r="AI673" s="679"/>
      <c r="AJ673" s="680">
        <f t="shared" si="430"/>
        <v>0</v>
      </c>
      <c r="AK673" s="679"/>
      <c r="AL673" s="679"/>
      <c r="AM673" s="679"/>
      <c r="AN673" s="680">
        <f t="shared" si="431"/>
        <v>0</v>
      </c>
      <c r="AO673" s="680">
        <f t="shared" si="432"/>
        <v>0</v>
      </c>
      <c r="AP673" s="679"/>
      <c r="AQ673" s="679"/>
      <c r="AR673" s="679"/>
      <c r="AS673" s="680">
        <f t="shared" si="433"/>
        <v>0</v>
      </c>
      <c r="AT673" s="679"/>
      <c r="AU673" s="679"/>
      <c r="AV673" s="679"/>
      <c r="AW673" s="680">
        <f t="shared" si="434"/>
        <v>0</v>
      </c>
      <c r="AX673" s="679"/>
      <c r="AY673" s="679"/>
      <c r="AZ673" s="679"/>
      <c r="BA673" s="680">
        <f t="shared" si="435"/>
        <v>0</v>
      </c>
      <c r="BB673" s="679"/>
      <c r="BC673" s="679"/>
      <c r="BD673" s="679"/>
      <c r="BE673" s="680">
        <f t="shared" si="436"/>
        <v>0</v>
      </c>
      <c r="BF673" s="680">
        <f t="shared" si="437"/>
        <v>0</v>
      </c>
      <c r="BG673" s="680">
        <f t="shared" si="438"/>
        <v>0</v>
      </c>
      <c r="BH673" s="680">
        <f t="shared" si="439"/>
        <v>0</v>
      </c>
      <c r="BI673" s="680">
        <f t="shared" si="440"/>
        <v>0</v>
      </c>
      <c r="BJ673" s="681"/>
    </row>
    <row r="674" spans="2:62">
      <c r="B674" s="675"/>
      <c r="C674" s="676" t="s">
        <v>315</v>
      </c>
      <c r="D674" s="677" t="s">
        <v>962</v>
      </c>
      <c r="E674" s="740">
        <f t="shared" ref="E674:E675" si="451">T674</f>
        <v>0</v>
      </c>
      <c r="F674" s="741"/>
      <c r="G674" s="680">
        <f t="shared" si="425"/>
        <v>0</v>
      </c>
      <c r="H674" s="679"/>
      <c r="I674" s="679"/>
      <c r="J674" s="679"/>
      <c r="K674" s="679"/>
      <c r="L674" s="679"/>
      <c r="M674" s="679"/>
      <c r="N674" s="679"/>
      <c r="O674" s="679"/>
      <c r="P674" s="679"/>
      <c r="Q674" s="679"/>
      <c r="R674" s="679"/>
      <c r="S674" s="679"/>
      <c r="T674" s="673">
        <f t="shared" si="426"/>
        <v>0</v>
      </c>
      <c r="U674" s="679"/>
      <c r="V674" s="679"/>
      <c r="W674" s="679"/>
      <c r="X674" s="680">
        <f t="shared" si="427"/>
        <v>0</v>
      </c>
      <c r="Y674" s="679"/>
      <c r="Z674" s="679"/>
      <c r="AA674" s="679"/>
      <c r="AB674" s="680">
        <f t="shared" si="428"/>
        <v>0</v>
      </c>
      <c r="AC674" s="679"/>
      <c r="AD674" s="679"/>
      <c r="AE674" s="679"/>
      <c r="AF674" s="680">
        <f t="shared" si="429"/>
        <v>0</v>
      </c>
      <c r="AG674" s="679"/>
      <c r="AH674" s="679"/>
      <c r="AI674" s="679"/>
      <c r="AJ674" s="680">
        <f t="shared" si="430"/>
        <v>0</v>
      </c>
      <c r="AK674" s="679"/>
      <c r="AL674" s="679"/>
      <c r="AM674" s="679"/>
      <c r="AN674" s="680">
        <f t="shared" si="431"/>
        <v>0</v>
      </c>
      <c r="AO674" s="680">
        <f t="shared" si="432"/>
        <v>0</v>
      </c>
      <c r="AP674" s="679"/>
      <c r="AQ674" s="679"/>
      <c r="AR674" s="679"/>
      <c r="AS674" s="680">
        <f t="shared" si="433"/>
        <v>0</v>
      </c>
      <c r="AT674" s="679"/>
      <c r="AU674" s="679"/>
      <c r="AV674" s="679"/>
      <c r="AW674" s="680">
        <f t="shared" si="434"/>
        <v>0</v>
      </c>
      <c r="AX674" s="679"/>
      <c r="AY674" s="679"/>
      <c r="AZ674" s="679"/>
      <c r="BA674" s="680">
        <f t="shared" si="435"/>
        <v>0</v>
      </c>
      <c r="BB674" s="679"/>
      <c r="BC674" s="679"/>
      <c r="BD674" s="679"/>
      <c r="BE674" s="680">
        <f t="shared" si="436"/>
        <v>0</v>
      </c>
      <c r="BF674" s="680">
        <f t="shared" si="437"/>
        <v>0</v>
      </c>
      <c r="BG674" s="680">
        <f t="shared" si="438"/>
        <v>0</v>
      </c>
      <c r="BH674" s="680">
        <f t="shared" si="439"/>
        <v>0</v>
      </c>
      <c r="BI674" s="680">
        <f t="shared" si="440"/>
        <v>0</v>
      </c>
      <c r="BJ674" s="681"/>
    </row>
    <row r="675" spans="2:62">
      <c r="B675" s="675"/>
      <c r="C675" s="676" t="s">
        <v>317</v>
      </c>
      <c r="D675" s="677" t="s">
        <v>963</v>
      </c>
      <c r="E675" s="678">
        <f t="shared" si="451"/>
        <v>0</v>
      </c>
      <c r="F675" s="679"/>
      <c r="G675" s="680">
        <f t="shared" si="425"/>
        <v>0</v>
      </c>
      <c r="H675" s="679"/>
      <c r="I675" s="679"/>
      <c r="J675" s="679"/>
      <c r="K675" s="679"/>
      <c r="L675" s="679"/>
      <c r="M675" s="679"/>
      <c r="N675" s="679"/>
      <c r="O675" s="679"/>
      <c r="P675" s="679"/>
      <c r="Q675" s="679"/>
      <c r="R675" s="679"/>
      <c r="S675" s="679"/>
      <c r="T675" s="673">
        <f t="shared" si="426"/>
        <v>0</v>
      </c>
      <c r="U675" s="679"/>
      <c r="V675" s="679"/>
      <c r="W675" s="679"/>
      <c r="X675" s="680">
        <f t="shared" si="427"/>
        <v>0</v>
      </c>
      <c r="Y675" s="679"/>
      <c r="Z675" s="679"/>
      <c r="AA675" s="679"/>
      <c r="AB675" s="680">
        <f t="shared" si="428"/>
        <v>0</v>
      </c>
      <c r="AC675" s="679"/>
      <c r="AD675" s="679"/>
      <c r="AE675" s="679"/>
      <c r="AF675" s="680">
        <f t="shared" si="429"/>
        <v>0</v>
      </c>
      <c r="AG675" s="679"/>
      <c r="AH675" s="679"/>
      <c r="AI675" s="679"/>
      <c r="AJ675" s="680">
        <f t="shared" si="430"/>
        <v>0</v>
      </c>
      <c r="AK675" s="679"/>
      <c r="AL675" s="679"/>
      <c r="AM675" s="679"/>
      <c r="AN675" s="680">
        <f t="shared" si="431"/>
        <v>0</v>
      </c>
      <c r="AO675" s="680">
        <f t="shared" si="432"/>
        <v>0</v>
      </c>
      <c r="AP675" s="679"/>
      <c r="AQ675" s="679"/>
      <c r="AR675" s="679"/>
      <c r="AS675" s="680">
        <f t="shared" si="433"/>
        <v>0</v>
      </c>
      <c r="AT675" s="679"/>
      <c r="AU675" s="679"/>
      <c r="AV675" s="679"/>
      <c r="AW675" s="680">
        <f t="shared" si="434"/>
        <v>0</v>
      </c>
      <c r="AX675" s="679"/>
      <c r="AY675" s="679"/>
      <c r="AZ675" s="679"/>
      <c r="BA675" s="680">
        <f t="shared" si="435"/>
        <v>0</v>
      </c>
      <c r="BB675" s="679"/>
      <c r="BC675" s="679"/>
      <c r="BD675" s="679"/>
      <c r="BE675" s="680">
        <f t="shared" si="436"/>
        <v>0</v>
      </c>
      <c r="BF675" s="680">
        <f t="shared" si="437"/>
        <v>0</v>
      </c>
      <c r="BG675" s="680">
        <f t="shared" si="438"/>
        <v>0</v>
      </c>
      <c r="BH675" s="680">
        <f t="shared" si="439"/>
        <v>0</v>
      </c>
      <c r="BI675" s="680">
        <f t="shared" si="440"/>
        <v>0</v>
      </c>
      <c r="BJ675" s="681"/>
    </row>
    <row r="676" spans="2:62">
      <c r="B676" s="685" t="s">
        <v>964</v>
      </c>
      <c r="C676" s="676"/>
      <c r="D676" s="677"/>
      <c r="E676" s="678"/>
      <c r="F676" s="679"/>
      <c r="G676" s="680">
        <f t="shared" si="425"/>
        <v>0</v>
      </c>
      <c r="H676" s="679"/>
      <c r="I676" s="679"/>
      <c r="J676" s="679"/>
      <c r="K676" s="679"/>
      <c r="L676" s="679"/>
      <c r="M676" s="679"/>
      <c r="N676" s="679"/>
      <c r="O676" s="679"/>
      <c r="P676" s="679"/>
      <c r="Q676" s="679"/>
      <c r="R676" s="679"/>
      <c r="S676" s="679"/>
      <c r="T676" s="673">
        <f t="shared" si="426"/>
        <v>0</v>
      </c>
      <c r="U676" s="679"/>
      <c r="V676" s="679"/>
      <c r="W676" s="679"/>
      <c r="X676" s="680">
        <f t="shared" si="427"/>
        <v>0</v>
      </c>
      <c r="Y676" s="679"/>
      <c r="Z676" s="679"/>
      <c r="AA676" s="679"/>
      <c r="AB676" s="680">
        <f t="shared" si="428"/>
        <v>0</v>
      </c>
      <c r="AC676" s="679"/>
      <c r="AD676" s="679"/>
      <c r="AE676" s="679"/>
      <c r="AF676" s="680">
        <f t="shared" si="429"/>
        <v>0</v>
      </c>
      <c r="AG676" s="679"/>
      <c r="AH676" s="679"/>
      <c r="AI676" s="679"/>
      <c r="AJ676" s="680">
        <f t="shared" si="430"/>
        <v>0</v>
      </c>
      <c r="AK676" s="679"/>
      <c r="AL676" s="679"/>
      <c r="AM676" s="679"/>
      <c r="AN676" s="680">
        <f t="shared" si="431"/>
        <v>0</v>
      </c>
      <c r="AO676" s="680">
        <f t="shared" si="432"/>
        <v>0</v>
      </c>
      <c r="AP676" s="679"/>
      <c r="AQ676" s="679"/>
      <c r="AR676" s="679"/>
      <c r="AS676" s="680">
        <f t="shared" si="433"/>
        <v>0</v>
      </c>
      <c r="AT676" s="679"/>
      <c r="AU676" s="679"/>
      <c r="AV676" s="679"/>
      <c r="AW676" s="680">
        <f t="shared" si="434"/>
        <v>0</v>
      </c>
      <c r="AX676" s="679"/>
      <c r="AY676" s="679"/>
      <c r="AZ676" s="679"/>
      <c r="BA676" s="680">
        <f t="shared" si="435"/>
        <v>0</v>
      </c>
      <c r="BB676" s="679"/>
      <c r="BC676" s="679"/>
      <c r="BD676" s="679"/>
      <c r="BE676" s="680">
        <f t="shared" si="436"/>
        <v>0</v>
      </c>
      <c r="BF676" s="680">
        <f t="shared" si="437"/>
        <v>0</v>
      </c>
      <c r="BG676" s="680">
        <f t="shared" si="438"/>
        <v>0</v>
      </c>
      <c r="BH676" s="680">
        <f t="shared" si="439"/>
        <v>0</v>
      </c>
      <c r="BI676" s="680">
        <f t="shared" si="440"/>
        <v>0</v>
      </c>
      <c r="BJ676" s="681"/>
    </row>
    <row r="677" spans="2:62">
      <c r="B677" s="675"/>
      <c r="C677" s="676" t="s">
        <v>319</v>
      </c>
      <c r="D677" s="677" t="s">
        <v>965</v>
      </c>
      <c r="E677" s="678">
        <f t="shared" ref="E677" si="452">T677</f>
        <v>0</v>
      </c>
      <c r="F677" s="679"/>
      <c r="G677" s="680">
        <f t="shared" si="425"/>
        <v>0</v>
      </c>
      <c r="H677" s="679"/>
      <c r="I677" s="679"/>
      <c r="J677" s="679"/>
      <c r="K677" s="679"/>
      <c r="L677" s="679"/>
      <c r="M677" s="679"/>
      <c r="N677" s="679"/>
      <c r="O677" s="679"/>
      <c r="P677" s="679"/>
      <c r="Q677" s="679"/>
      <c r="R677" s="679"/>
      <c r="S677" s="679"/>
      <c r="T677" s="673">
        <f t="shared" si="426"/>
        <v>0</v>
      </c>
      <c r="U677" s="679"/>
      <c r="V677" s="679"/>
      <c r="W677" s="679"/>
      <c r="X677" s="680">
        <f t="shared" si="427"/>
        <v>0</v>
      </c>
      <c r="Y677" s="679"/>
      <c r="Z677" s="679"/>
      <c r="AA677" s="679"/>
      <c r="AB677" s="680">
        <f t="shared" si="428"/>
        <v>0</v>
      </c>
      <c r="AC677" s="679"/>
      <c r="AD677" s="679"/>
      <c r="AE677" s="679"/>
      <c r="AF677" s="680">
        <f t="shared" si="429"/>
        <v>0</v>
      </c>
      <c r="AG677" s="679"/>
      <c r="AH677" s="679"/>
      <c r="AI677" s="679"/>
      <c r="AJ677" s="680">
        <f t="shared" si="430"/>
        <v>0</v>
      </c>
      <c r="AK677" s="679"/>
      <c r="AL677" s="679"/>
      <c r="AM677" s="679"/>
      <c r="AN677" s="680">
        <f t="shared" si="431"/>
        <v>0</v>
      </c>
      <c r="AO677" s="680">
        <f t="shared" si="432"/>
        <v>0</v>
      </c>
      <c r="AP677" s="679"/>
      <c r="AQ677" s="679"/>
      <c r="AR677" s="679"/>
      <c r="AS677" s="680">
        <f t="shared" si="433"/>
        <v>0</v>
      </c>
      <c r="AT677" s="679"/>
      <c r="AU677" s="679"/>
      <c r="AV677" s="679"/>
      <c r="AW677" s="680">
        <f t="shared" si="434"/>
        <v>0</v>
      </c>
      <c r="AX677" s="679"/>
      <c r="AY677" s="679"/>
      <c r="AZ677" s="679"/>
      <c r="BA677" s="680">
        <f t="shared" si="435"/>
        <v>0</v>
      </c>
      <c r="BB677" s="679"/>
      <c r="BC677" s="679"/>
      <c r="BD677" s="679"/>
      <c r="BE677" s="680">
        <f t="shared" si="436"/>
        <v>0</v>
      </c>
      <c r="BF677" s="680">
        <f t="shared" si="437"/>
        <v>0</v>
      </c>
      <c r="BG677" s="680">
        <f t="shared" si="438"/>
        <v>0</v>
      </c>
      <c r="BH677" s="680">
        <f t="shared" si="439"/>
        <v>0</v>
      </c>
      <c r="BI677" s="680">
        <f t="shared" si="440"/>
        <v>0</v>
      </c>
      <c r="BJ677" s="681"/>
    </row>
    <row r="678" spans="2:62">
      <c r="B678" s="685" t="s">
        <v>966</v>
      </c>
      <c r="C678" s="676"/>
      <c r="D678" s="677"/>
      <c r="E678" s="678"/>
      <c r="F678" s="679"/>
      <c r="G678" s="680">
        <f t="shared" si="425"/>
        <v>0</v>
      </c>
      <c r="H678" s="679"/>
      <c r="I678" s="679"/>
      <c r="J678" s="679"/>
      <c r="K678" s="679"/>
      <c r="L678" s="679"/>
      <c r="M678" s="679"/>
      <c r="N678" s="679"/>
      <c r="O678" s="679"/>
      <c r="P678" s="679"/>
      <c r="Q678" s="679"/>
      <c r="R678" s="679"/>
      <c r="S678" s="679"/>
      <c r="T678" s="673">
        <f t="shared" si="426"/>
        <v>0</v>
      </c>
      <c r="U678" s="679"/>
      <c r="V678" s="679"/>
      <c r="W678" s="679"/>
      <c r="X678" s="680">
        <f t="shared" si="427"/>
        <v>0</v>
      </c>
      <c r="Y678" s="679"/>
      <c r="Z678" s="679"/>
      <c r="AA678" s="679"/>
      <c r="AB678" s="680">
        <f t="shared" si="428"/>
        <v>0</v>
      </c>
      <c r="AC678" s="679"/>
      <c r="AD678" s="679"/>
      <c r="AE678" s="679"/>
      <c r="AF678" s="680">
        <f t="shared" si="429"/>
        <v>0</v>
      </c>
      <c r="AG678" s="679"/>
      <c r="AH678" s="679"/>
      <c r="AI678" s="679"/>
      <c r="AJ678" s="680">
        <f t="shared" si="430"/>
        <v>0</v>
      </c>
      <c r="AK678" s="679"/>
      <c r="AL678" s="679"/>
      <c r="AM678" s="679"/>
      <c r="AN678" s="680">
        <f t="shared" si="431"/>
        <v>0</v>
      </c>
      <c r="AO678" s="680">
        <f t="shared" si="432"/>
        <v>0</v>
      </c>
      <c r="AP678" s="679"/>
      <c r="AQ678" s="679"/>
      <c r="AR678" s="679"/>
      <c r="AS678" s="680">
        <f t="shared" si="433"/>
        <v>0</v>
      </c>
      <c r="AT678" s="679"/>
      <c r="AU678" s="679"/>
      <c r="AV678" s="679"/>
      <c r="AW678" s="680">
        <f t="shared" si="434"/>
        <v>0</v>
      </c>
      <c r="AX678" s="679"/>
      <c r="AY678" s="679"/>
      <c r="AZ678" s="679"/>
      <c r="BA678" s="680">
        <f t="shared" si="435"/>
        <v>0</v>
      </c>
      <c r="BB678" s="679"/>
      <c r="BC678" s="679"/>
      <c r="BD678" s="679"/>
      <c r="BE678" s="680">
        <f t="shared" si="436"/>
        <v>0</v>
      </c>
      <c r="BF678" s="680">
        <f t="shared" si="437"/>
        <v>0</v>
      </c>
      <c r="BG678" s="680">
        <f t="shared" si="438"/>
        <v>0</v>
      </c>
      <c r="BH678" s="680">
        <f t="shared" si="439"/>
        <v>0</v>
      </c>
      <c r="BI678" s="680">
        <f t="shared" si="440"/>
        <v>0</v>
      </c>
      <c r="BJ678" s="681"/>
    </row>
    <row r="679" spans="2:62">
      <c r="B679" s="675"/>
      <c r="C679" s="676" t="s">
        <v>967</v>
      </c>
      <c r="D679" s="677" t="s">
        <v>968</v>
      </c>
      <c r="E679" s="678">
        <f t="shared" ref="E679:E689" si="453">T679</f>
        <v>0</v>
      </c>
      <c r="F679" s="679"/>
      <c r="G679" s="680">
        <f t="shared" si="425"/>
        <v>0</v>
      </c>
      <c r="H679" s="679"/>
      <c r="I679" s="679"/>
      <c r="J679" s="679"/>
      <c r="K679" s="679"/>
      <c r="L679" s="679"/>
      <c r="M679" s="679"/>
      <c r="N679" s="679"/>
      <c r="O679" s="679"/>
      <c r="P679" s="679"/>
      <c r="Q679" s="679"/>
      <c r="R679" s="679"/>
      <c r="S679" s="679"/>
      <c r="T679" s="673">
        <f t="shared" si="426"/>
        <v>0</v>
      </c>
      <c r="U679" s="679"/>
      <c r="V679" s="679"/>
      <c r="W679" s="679"/>
      <c r="X679" s="680">
        <f t="shared" si="427"/>
        <v>0</v>
      </c>
      <c r="Y679" s="679"/>
      <c r="Z679" s="679"/>
      <c r="AA679" s="679"/>
      <c r="AB679" s="680">
        <f t="shared" si="428"/>
        <v>0</v>
      </c>
      <c r="AC679" s="679"/>
      <c r="AD679" s="679"/>
      <c r="AE679" s="679"/>
      <c r="AF679" s="680">
        <f t="shared" si="429"/>
        <v>0</v>
      </c>
      <c r="AG679" s="679"/>
      <c r="AH679" s="679"/>
      <c r="AI679" s="679"/>
      <c r="AJ679" s="680">
        <f t="shared" si="430"/>
        <v>0</v>
      </c>
      <c r="AK679" s="679"/>
      <c r="AL679" s="679"/>
      <c r="AM679" s="679"/>
      <c r="AN679" s="680">
        <f t="shared" si="431"/>
        <v>0</v>
      </c>
      <c r="AO679" s="680">
        <f t="shared" si="432"/>
        <v>0</v>
      </c>
      <c r="AP679" s="679"/>
      <c r="AQ679" s="679"/>
      <c r="AR679" s="679"/>
      <c r="AS679" s="680">
        <f t="shared" si="433"/>
        <v>0</v>
      </c>
      <c r="AT679" s="679"/>
      <c r="AU679" s="679"/>
      <c r="AV679" s="679"/>
      <c r="AW679" s="680">
        <f t="shared" si="434"/>
        <v>0</v>
      </c>
      <c r="AX679" s="679"/>
      <c r="AY679" s="679"/>
      <c r="AZ679" s="679"/>
      <c r="BA679" s="680">
        <f t="shared" si="435"/>
        <v>0</v>
      </c>
      <c r="BB679" s="679"/>
      <c r="BC679" s="679"/>
      <c r="BD679" s="679"/>
      <c r="BE679" s="680">
        <f t="shared" si="436"/>
        <v>0</v>
      </c>
      <c r="BF679" s="680">
        <f t="shared" si="437"/>
        <v>0</v>
      </c>
      <c r="BG679" s="680">
        <f t="shared" si="438"/>
        <v>0</v>
      </c>
      <c r="BH679" s="680">
        <f t="shared" si="439"/>
        <v>0</v>
      </c>
      <c r="BI679" s="680">
        <f t="shared" si="440"/>
        <v>0</v>
      </c>
      <c r="BJ679" s="681"/>
    </row>
    <row r="680" spans="2:62">
      <c r="B680" s="675"/>
      <c r="C680" s="676" t="s">
        <v>969</v>
      </c>
      <c r="D680" s="677" t="s">
        <v>970</v>
      </c>
      <c r="E680" s="678">
        <f t="shared" si="453"/>
        <v>0</v>
      </c>
      <c r="F680" s="679"/>
      <c r="G680" s="680">
        <f t="shared" si="425"/>
        <v>0</v>
      </c>
      <c r="H680" s="679"/>
      <c r="I680" s="679"/>
      <c r="J680" s="679"/>
      <c r="K680" s="679"/>
      <c r="L680" s="679"/>
      <c r="M680" s="679"/>
      <c r="N680" s="679"/>
      <c r="O680" s="679"/>
      <c r="P680" s="679"/>
      <c r="Q680" s="679"/>
      <c r="R680" s="679"/>
      <c r="S680" s="679"/>
      <c r="T680" s="673">
        <f t="shared" si="426"/>
        <v>0</v>
      </c>
      <c r="U680" s="679"/>
      <c r="V680" s="679"/>
      <c r="W680" s="679"/>
      <c r="X680" s="680">
        <f t="shared" si="427"/>
        <v>0</v>
      </c>
      <c r="Y680" s="679"/>
      <c r="Z680" s="679"/>
      <c r="AA680" s="679"/>
      <c r="AB680" s="680">
        <f t="shared" si="428"/>
        <v>0</v>
      </c>
      <c r="AC680" s="679"/>
      <c r="AD680" s="679"/>
      <c r="AE680" s="679"/>
      <c r="AF680" s="680">
        <f t="shared" si="429"/>
        <v>0</v>
      </c>
      <c r="AG680" s="679"/>
      <c r="AH680" s="679"/>
      <c r="AI680" s="679"/>
      <c r="AJ680" s="680">
        <f t="shared" si="430"/>
        <v>0</v>
      </c>
      <c r="AK680" s="679"/>
      <c r="AL680" s="679"/>
      <c r="AM680" s="679"/>
      <c r="AN680" s="680">
        <f t="shared" si="431"/>
        <v>0</v>
      </c>
      <c r="AO680" s="680">
        <f t="shared" si="432"/>
        <v>0</v>
      </c>
      <c r="AP680" s="679"/>
      <c r="AQ680" s="679"/>
      <c r="AR680" s="679"/>
      <c r="AS680" s="680">
        <f t="shared" si="433"/>
        <v>0</v>
      </c>
      <c r="AT680" s="679"/>
      <c r="AU680" s="679"/>
      <c r="AV680" s="679"/>
      <c r="AW680" s="680">
        <f t="shared" si="434"/>
        <v>0</v>
      </c>
      <c r="AX680" s="679"/>
      <c r="AY680" s="679"/>
      <c r="AZ680" s="679"/>
      <c r="BA680" s="680">
        <f t="shared" si="435"/>
        <v>0</v>
      </c>
      <c r="BB680" s="679"/>
      <c r="BC680" s="679"/>
      <c r="BD680" s="679"/>
      <c r="BE680" s="680">
        <f t="shared" si="436"/>
        <v>0</v>
      </c>
      <c r="BF680" s="680">
        <f t="shared" si="437"/>
        <v>0</v>
      </c>
      <c r="BG680" s="680">
        <f t="shared" si="438"/>
        <v>0</v>
      </c>
      <c r="BH680" s="680">
        <f t="shared" si="439"/>
        <v>0</v>
      </c>
      <c r="BI680" s="680">
        <f t="shared" si="440"/>
        <v>0</v>
      </c>
      <c r="BJ680" s="681"/>
    </row>
    <row r="681" spans="2:62">
      <c r="B681" s="675"/>
      <c r="C681" s="676" t="s">
        <v>971</v>
      </c>
      <c r="D681" s="677" t="s">
        <v>972</v>
      </c>
      <c r="E681" s="678">
        <f t="shared" si="453"/>
        <v>0</v>
      </c>
      <c r="F681" s="679"/>
      <c r="G681" s="680">
        <f t="shared" si="425"/>
        <v>0</v>
      </c>
      <c r="H681" s="679"/>
      <c r="I681" s="679"/>
      <c r="J681" s="679"/>
      <c r="K681" s="679"/>
      <c r="L681" s="679"/>
      <c r="M681" s="679"/>
      <c r="N681" s="679"/>
      <c r="O681" s="679"/>
      <c r="P681" s="679"/>
      <c r="Q681" s="679"/>
      <c r="R681" s="679"/>
      <c r="S681" s="679"/>
      <c r="T681" s="673">
        <f t="shared" si="426"/>
        <v>0</v>
      </c>
      <c r="U681" s="679"/>
      <c r="V681" s="679"/>
      <c r="W681" s="679"/>
      <c r="X681" s="680">
        <f t="shared" si="427"/>
        <v>0</v>
      </c>
      <c r="Y681" s="679"/>
      <c r="Z681" s="679"/>
      <c r="AA681" s="679"/>
      <c r="AB681" s="680">
        <f t="shared" si="428"/>
        <v>0</v>
      </c>
      <c r="AC681" s="679"/>
      <c r="AD681" s="679"/>
      <c r="AE681" s="679"/>
      <c r="AF681" s="680">
        <f t="shared" si="429"/>
        <v>0</v>
      </c>
      <c r="AG681" s="679"/>
      <c r="AH681" s="679"/>
      <c r="AI681" s="679"/>
      <c r="AJ681" s="680">
        <f t="shared" si="430"/>
        <v>0</v>
      </c>
      <c r="AK681" s="679"/>
      <c r="AL681" s="679"/>
      <c r="AM681" s="679"/>
      <c r="AN681" s="680">
        <f t="shared" si="431"/>
        <v>0</v>
      </c>
      <c r="AO681" s="680">
        <f t="shared" si="432"/>
        <v>0</v>
      </c>
      <c r="AP681" s="679"/>
      <c r="AQ681" s="679"/>
      <c r="AR681" s="679"/>
      <c r="AS681" s="680">
        <f t="shared" si="433"/>
        <v>0</v>
      </c>
      <c r="AT681" s="679"/>
      <c r="AU681" s="679"/>
      <c r="AV681" s="679"/>
      <c r="AW681" s="680">
        <f t="shared" si="434"/>
        <v>0</v>
      </c>
      <c r="AX681" s="679"/>
      <c r="AY681" s="679"/>
      <c r="AZ681" s="679"/>
      <c r="BA681" s="680">
        <f t="shared" si="435"/>
        <v>0</v>
      </c>
      <c r="BB681" s="679"/>
      <c r="BC681" s="679"/>
      <c r="BD681" s="679"/>
      <c r="BE681" s="680">
        <f t="shared" si="436"/>
        <v>0</v>
      </c>
      <c r="BF681" s="680">
        <f t="shared" si="437"/>
        <v>0</v>
      </c>
      <c r="BG681" s="680">
        <f t="shared" si="438"/>
        <v>0</v>
      </c>
      <c r="BH681" s="680">
        <f t="shared" si="439"/>
        <v>0</v>
      </c>
      <c r="BI681" s="680">
        <f t="shared" si="440"/>
        <v>0</v>
      </c>
      <c r="BJ681" s="681"/>
    </row>
    <row r="682" spans="2:62">
      <c r="B682" s="675"/>
      <c r="C682" s="676" t="s">
        <v>973</v>
      </c>
      <c r="D682" s="677" t="s">
        <v>974</v>
      </c>
      <c r="E682" s="678">
        <f t="shared" si="453"/>
        <v>0</v>
      </c>
      <c r="F682" s="679"/>
      <c r="G682" s="680">
        <f t="shared" si="425"/>
        <v>0</v>
      </c>
      <c r="H682" s="679"/>
      <c r="I682" s="679"/>
      <c r="J682" s="679"/>
      <c r="K682" s="679"/>
      <c r="L682" s="679"/>
      <c r="M682" s="679"/>
      <c r="N682" s="679"/>
      <c r="O682" s="679"/>
      <c r="P682" s="679"/>
      <c r="Q682" s="679"/>
      <c r="R682" s="679"/>
      <c r="S682" s="679"/>
      <c r="T682" s="673">
        <f t="shared" si="426"/>
        <v>0</v>
      </c>
      <c r="U682" s="679"/>
      <c r="V682" s="679"/>
      <c r="W682" s="679"/>
      <c r="X682" s="680">
        <f t="shared" si="427"/>
        <v>0</v>
      </c>
      <c r="Y682" s="679"/>
      <c r="Z682" s="679"/>
      <c r="AA682" s="679"/>
      <c r="AB682" s="680">
        <f t="shared" si="428"/>
        <v>0</v>
      </c>
      <c r="AC682" s="679"/>
      <c r="AD682" s="679"/>
      <c r="AE682" s="679"/>
      <c r="AF682" s="680">
        <f t="shared" si="429"/>
        <v>0</v>
      </c>
      <c r="AG682" s="679"/>
      <c r="AH682" s="679"/>
      <c r="AI682" s="679"/>
      <c r="AJ682" s="680">
        <f t="shared" si="430"/>
        <v>0</v>
      </c>
      <c r="AK682" s="679"/>
      <c r="AL682" s="679"/>
      <c r="AM682" s="679"/>
      <c r="AN682" s="680">
        <f t="shared" si="431"/>
        <v>0</v>
      </c>
      <c r="AO682" s="680">
        <f t="shared" si="432"/>
        <v>0</v>
      </c>
      <c r="AP682" s="679"/>
      <c r="AQ682" s="679"/>
      <c r="AR682" s="679"/>
      <c r="AS682" s="680">
        <f t="shared" si="433"/>
        <v>0</v>
      </c>
      <c r="AT682" s="679"/>
      <c r="AU682" s="679"/>
      <c r="AV682" s="679"/>
      <c r="AW682" s="680">
        <f t="shared" si="434"/>
        <v>0</v>
      </c>
      <c r="AX682" s="679"/>
      <c r="AY682" s="679"/>
      <c r="AZ682" s="679"/>
      <c r="BA682" s="680">
        <f t="shared" si="435"/>
        <v>0</v>
      </c>
      <c r="BB682" s="679"/>
      <c r="BC682" s="679"/>
      <c r="BD682" s="679"/>
      <c r="BE682" s="680">
        <f t="shared" si="436"/>
        <v>0</v>
      </c>
      <c r="BF682" s="680">
        <f t="shared" si="437"/>
        <v>0</v>
      </c>
      <c r="BG682" s="680">
        <f t="shared" si="438"/>
        <v>0</v>
      </c>
      <c r="BH682" s="680">
        <f t="shared" si="439"/>
        <v>0</v>
      </c>
      <c r="BI682" s="680">
        <f t="shared" si="440"/>
        <v>0</v>
      </c>
      <c r="BJ682" s="681"/>
    </row>
    <row r="683" spans="2:62">
      <c r="B683" s="675"/>
      <c r="C683" s="676" t="s">
        <v>975</v>
      </c>
      <c r="D683" s="677" t="s">
        <v>976</v>
      </c>
      <c r="E683" s="678">
        <f t="shared" si="453"/>
        <v>0</v>
      </c>
      <c r="F683" s="679"/>
      <c r="G683" s="680">
        <f t="shared" si="425"/>
        <v>0</v>
      </c>
      <c r="H683" s="679"/>
      <c r="I683" s="679"/>
      <c r="J683" s="679"/>
      <c r="K683" s="679"/>
      <c r="L683" s="679"/>
      <c r="M683" s="679"/>
      <c r="N683" s="679"/>
      <c r="O683" s="679"/>
      <c r="P683" s="679"/>
      <c r="Q683" s="679"/>
      <c r="R683" s="679"/>
      <c r="S683" s="679"/>
      <c r="T683" s="673">
        <f t="shared" si="426"/>
        <v>0</v>
      </c>
      <c r="U683" s="679"/>
      <c r="V683" s="679"/>
      <c r="W683" s="679"/>
      <c r="X683" s="680">
        <f t="shared" si="427"/>
        <v>0</v>
      </c>
      <c r="Y683" s="679"/>
      <c r="Z683" s="679"/>
      <c r="AA683" s="679"/>
      <c r="AB683" s="680">
        <f t="shared" si="428"/>
        <v>0</v>
      </c>
      <c r="AC683" s="679"/>
      <c r="AD683" s="679"/>
      <c r="AE683" s="679"/>
      <c r="AF683" s="680">
        <f t="shared" si="429"/>
        <v>0</v>
      </c>
      <c r="AG683" s="679"/>
      <c r="AH683" s="679"/>
      <c r="AI683" s="679"/>
      <c r="AJ683" s="680">
        <f t="shared" si="430"/>
        <v>0</v>
      </c>
      <c r="AK683" s="679"/>
      <c r="AL683" s="679"/>
      <c r="AM683" s="679"/>
      <c r="AN683" s="680">
        <f t="shared" si="431"/>
        <v>0</v>
      </c>
      <c r="AO683" s="680">
        <f t="shared" si="432"/>
        <v>0</v>
      </c>
      <c r="AP683" s="679"/>
      <c r="AQ683" s="679"/>
      <c r="AR683" s="679"/>
      <c r="AS683" s="680">
        <f t="shared" si="433"/>
        <v>0</v>
      </c>
      <c r="AT683" s="679"/>
      <c r="AU683" s="679"/>
      <c r="AV683" s="679"/>
      <c r="AW683" s="680">
        <f t="shared" si="434"/>
        <v>0</v>
      </c>
      <c r="AX683" s="679"/>
      <c r="AY683" s="679"/>
      <c r="AZ683" s="679"/>
      <c r="BA683" s="680">
        <f t="shared" si="435"/>
        <v>0</v>
      </c>
      <c r="BB683" s="679"/>
      <c r="BC683" s="679"/>
      <c r="BD683" s="679"/>
      <c r="BE683" s="680">
        <f t="shared" si="436"/>
        <v>0</v>
      </c>
      <c r="BF683" s="680">
        <f t="shared" si="437"/>
        <v>0</v>
      </c>
      <c r="BG683" s="680">
        <f t="shared" si="438"/>
        <v>0</v>
      </c>
      <c r="BH683" s="680">
        <f t="shared" si="439"/>
        <v>0</v>
      </c>
      <c r="BI683" s="680">
        <f t="shared" si="440"/>
        <v>0</v>
      </c>
      <c r="BJ683" s="681"/>
    </row>
    <row r="684" spans="2:62">
      <c r="B684" s="675"/>
      <c r="C684" s="676" t="s">
        <v>977</v>
      </c>
      <c r="D684" s="677" t="s">
        <v>978</v>
      </c>
      <c r="E684" s="678">
        <f t="shared" si="453"/>
        <v>0</v>
      </c>
      <c r="F684" s="679"/>
      <c r="G684" s="680">
        <f t="shared" si="425"/>
        <v>0</v>
      </c>
      <c r="H684" s="679"/>
      <c r="I684" s="679"/>
      <c r="J684" s="679"/>
      <c r="K684" s="679"/>
      <c r="L684" s="679"/>
      <c r="M684" s="679"/>
      <c r="N684" s="679"/>
      <c r="O684" s="679"/>
      <c r="P684" s="679"/>
      <c r="Q684" s="679"/>
      <c r="R684" s="679"/>
      <c r="S684" s="679"/>
      <c r="T684" s="673">
        <f t="shared" si="426"/>
        <v>0</v>
      </c>
      <c r="U684" s="679"/>
      <c r="V684" s="679"/>
      <c r="W684" s="679"/>
      <c r="X684" s="680">
        <f t="shared" si="427"/>
        <v>0</v>
      </c>
      <c r="Y684" s="679"/>
      <c r="Z684" s="679"/>
      <c r="AA684" s="679"/>
      <c r="AB684" s="680">
        <f t="shared" si="428"/>
        <v>0</v>
      </c>
      <c r="AC684" s="679"/>
      <c r="AD684" s="679"/>
      <c r="AE684" s="679"/>
      <c r="AF684" s="680">
        <f t="shared" si="429"/>
        <v>0</v>
      </c>
      <c r="AG684" s="679"/>
      <c r="AH684" s="679"/>
      <c r="AI684" s="679"/>
      <c r="AJ684" s="680">
        <f t="shared" si="430"/>
        <v>0</v>
      </c>
      <c r="AK684" s="679"/>
      <c r="AL684" s="679"/>
      <c r="AM684" s="679"/>
      <c r="AN684" s="680">
        <f t="shared" si="431"/>
        <v>0</v>
      </c>
      <c r="AO684" s="680">
        <f t="shared" si="432"/>
        <v>0</v>
      </c>
      <c r="AP684" s="679"/>
      <c r="AQ684" s="679"/>
      <c r="AR684" s="679"/>
      <c r="AS684" s="680">
        <f t="shared" si="433"/>
        <v>0</v>
      </c>
      <c r="AT684" s="679"/>
      <c r="AU684" s="679"/>
      <c r="AV684" s="679"/>
      <c r="AW684" s="680">
        <f t="shared" si="434"/>
        <v>0</v>
      </c>
      <c r="AX684" s="679"/>
      <c r="AY684" s="679"/>
      <c r="AZ684" s="679"/>
      <c r="BA684" s="680">
        <f t="shared" si="435"/>
        <v>0</v>
      </c>
      <c r="BB684" s="679"/>
      <c r="BC684" s="679"/>
      <c r="BD684" s="679"/>
      <c r="BE684" s="680">
        <f t="shared" si="436"/>
        <v>0</v>
      </c>
      <c r="BF684" s="680">
        <f t="shared" si="437"/>
        <v>0</v>
      </c>
      <c r="BG684" s="680">
        <f t="shared" si="438"/>
        <v>0</v>
      </c>
      <c r="BH684" s="680">
        <f t="shared" si="439"/>
        <v>0</v>
      </c>
      <c r="BI684" s="680">
        <f t="shared" si="440"/>
        <v>0</v>
      </c>
      <c r="BJ684" s="681"/>
    </row>
    <row r="685" spans="2:62">
      <c r="B685" s="675"/>
      <c r="C685" s="676" t="s">
        <v>979</v>
      </c>
      <c r="D685" s="677" t="s">
        <v>980</v>
      </c>
      <c r="E685" s="678">
        <f t="shared" si="453"/>
        <v>0</v>
      </c>
      <c r="F685" s="679"/>
      <c r="G685" s="680">
        <f t="shared" si="425"/>
        <v>0</v>
      </c>
      <c r="H685" s="679"/>
      <c r="I685" s="679"/>
      <c r="J685" s="679"/>
      <c r="K685" s="679"/>
      <c r="L685" s="679"/>
      <c r="M685" s="679"/>
      <c r="N685" s="679"/>
      <c r="O685" s="679"/>
      <c r="P685" s="679"/>
      <c r="Q685" s="679"/>
      <c r="R685" s="679"/>
      <c r="S685" s="679"/>
      <c r="T685" s="673">
        <f t="shared" si="426"/>
        <v>0</v>
      </c>
      <c r="U685" s="679"/>
      <c r="V685" s="679"/>
      <c r="W685" s="679"/>
      <c r="X685" s="680">
        <f t="shared" si="427"/>
        <v>0</v>
      </c>
      <c r="Y685" s="679"/>
      <c r="Z685" s="679"/>
      <c r="AA685" s="679"/>
      <c r="AB685" s="680">
        <f t="shared" si="428"/>
        <v>0</v>
      </c>
      <c r="AC685" s="679"/>
      <c r="AD685" s="679"/>
      <c r="AE685" s="679"/>
      <c r="AF685" s="680">
        <f t="shared" si="429"/>
        <v>0</v>
      </c>
      <c r="AG685" s="679"/>
      <c r="AH685" s="679"/>
      <c r="AI685" s="679"/>
      <c r="AJ685" s="680">
        <f t="shared" si="430"/>
        <v>0</v>
      </c>
      <c r="AK685" s="679"/>
      <c r="AL685" s="679"/>
      <c r="AM685" s="679"/>
      <c r="AN685" s="680">
        <f t="shared" si="431"/>
        <v>0</v>
      </c>
      <c r="AO685" s="680">
        <f t="shared" si="432"/>
        <v>0</v>
      </c>
      <c r="AP685" s="679"/>
      <c r="AQ685" s="679"/>
      <c r="AR685" s="679"/>
      <c r="AS685" s="680">
        <f t="shared" si="433"/>
        <v>0</v>
      </c>
      <c r="AT685" s="679"/>
      <c r="AU685" s="679"/>
      <c r="AV685" s="679"/>
      <c r="AW685" s="680">
        <f t="shared" si="434"/>
        <v>0</v>
      </c>
      <c r="AX685" s="679"/>
      <c r="AY685" s="679"/>
      <c r="AZ685" s="679"/>
      <c r="BA685" s="680">
        <f t="shared" si="435"/>
        <v>0</v>
      </c>
      <c r="BB685" s="679"/>
      <c r="BC685" s="679"/>
      <c r="BD685" s="679"/>
      <c r="BE685" s="680">
        <f t="shared" si="436"/>
        <v>0</v>
      </c>
      <c r="BF685" s="680">
        <f t="shared" si="437"/>
        <v>0</v>
      </c>
      <c r="BG685" s="680">
        <f t="shared" si="438"/>
        <v>0</v>
      </c>
      <c r="BH685" s="680">
        <f t="shared" si="439"/>
        <v>0</v>
      </c>
      <c r="BI685" s="680">
        <f t="shared" si="440"/>
        <v>0</v>
      </c>
      <c r="BJ685" s="681"/>
    </row>
    <row r="686" spans="2:62">
      <c r="B686" s="675"/>
      <c r="C686" s="676" t="s">
        <v>981</v>
      </c>
      <c r="D686" s="677" t="s">
        <v>982</v>
      </c>
      <c r="E686" s="678">
        <f t="shared" si="453"/>
        <v>0</v>
      </c>
      <c r="F686" s="679"/>
      <c r="G686" s="680">
        <f t="shared" si="425"/>
        <v>0</v>
      </c>
      <c r="H686" s="679"/>
      <c r="I686" s="679"/>
      <c r="J686" s="679"/>
      <c r="K686" s="679"/>
      <c r="L686" s="679"/>
      <c r="M686" s="679"/>
      <c r="N686" s="679"/>
      <c r="O686" s="679"/>
      <c r="P686" s="679"/>
      <c r="Q686" s="679"/>
      <c r="R686" s="679"/>
      <c r="S686" s="679"/>
      <c r="T686" s="673">
        <f t="shared" si="426"/>
        <v>0</v>
      </c>
      <c r="U686" s="679"/>
      <c r="V686" s="679"/>
      <c r="W686" s="679"/>
      <c r="X686" s="680">
        <f t="shared" si="427"/>
        <v>0</v>
      </c>
      <c r="Y686" s="679"/>
      <c r="Z686" s="679"/>
      <c r="AA686" s="679"/>
      <c r="AB686" s="680">
        <f t="shared" si="428"/>
        <v>0</v>
      </c>
      <c r="AC686" s="679"/>
      <c r="AD686" s="679"/>
      <c r="AE686" s="679"/>
      <c r="AF686" s="680">
        <f t="shared" si="429"/>
        <v>0</v>
      </c>
      <c r="AG686" s="679"/>
      <c r="AH686" s="679"/>
      <c r="AI686" s="679"/>
      <c r="AJ686" s="680">
        <f t="shared" si="430"/>
        <v>0</v>
      </c>
      <c r="AK686" s="679"/>
      <c r="AL686" s="679"/>
      <c r="AM686" s="679"/>
      <c r="AN686" s="680">
        <f t="shared" si="431"/>
        <v>0</v>
      </c>
      <c r="AO686" s="680">
        <f t="shared" si="432"/>
        <v>0</v>
      </c>
      <c r="AP686" s="679"/>
      <c r="AQ686" s="679"/>
      <c r="AR686" s="679"/>
      <c r="AS686" s="680">
        <f t="shared" si="433"/>
        <v>0</v>
      </c>
      <c r="AT686" s="679"/>
      <c r="AU686" s="679"/>
      <c r="AV686" s="679"/>
      <c r="AW686" s="680">
        <f t="shared" si="434"/>
        <v>0</v>
      </c>
      <c r="AX686" s="679"/>
      <c r="AY686" s="679"/>
      <c r="AZ686" s="679"/>
      <c r="BA686" s="680">
        <f t="shared" si="435"/>
        <v>0</v>
      </c>
      <c r="BB686" s="679"/>
      <c r="BC686" s="679"/>
      <c r="BD686" s="679"/>
      <c r="BE686" s="680">
        <f t="shared" si="436"/>
        <v>0</v>
      </c>
      <c r="BF686" s="680">
        <f t="shared" si="437"/>
        <v>0</v>
      </c>
      <c r="BG686" s="680">
        <f t="shared" si="438"/>
        <v>0</v>
      </c>
      <c r="BH686" s="680">
        <f t="shared" si="439"/>
        <v>0</v>
      </c>
      <c r="BI686" s="680">
        <f t="shared" si="440"/>
        <v>0</v>
      </c>
      <c r="BJ686" s="681"/>
    </row>
    <row r="687" spans="2:62">
      <c r="B687" s="675"/>
      <c r="C687" s="676" t="s">
        <v>983</v>
      </c>
      <c r="D687" s="677" t="s">
        <v>984</v>
      </c>
      <c r="E687" s="678">
        <f t="shared" si="453"/>
        <v>0</v>
      </c>
      <c r="F687" s="679"/>
      <c r="G687" s="680">
        <f t="shared" si="425"/>
        <v>0</v>
      </c>
      <c r="H687" s="679"/>
      <c r="I687" s="679"/>
      <c r="J687" s="679"/>
      <c r="K687" s="679"/>
      <c r="L687" s="679"/>
      <c r="M687" s="679"/>
      <c r="N687" s="679"/>
      <c r="O687" s="679"/>
      <c r="P687" s="679"/>
      <c r="Q687" s="679"/>
      <c r="R687" s="679"/>
      <c r="S687" s="679"/>
      <c r="T687" s="673">
        <f t="shared" si="426"/>
        <v>0</v>
      </c>
      <c r="U687" s="679"/>
      <c r="V687" s="679"/>
      <c r="W687" s="679"/>
      <c r="X687" s="680">
        <f t="shared" si="427"/>
        <v>0</v>
      </c>
      <c r="Y687" s="679"/>
      <c r="Z687" s="679"/>
      <c r="AA687" s="679"/>
      <c r="AB687" s="680">
        <f t="shared" si="428"/>
        <v>0</v>
      </c>
      <c r="AC687" s="679"/>
      <c r="AD687" s="679"/>
      <c r="AE687" s="679"/>
      <c r="AF687" s="680">
        <f t="shared" si="429"/>
        <v>0</v>
      </c>
      <c r="AG687" s="679"/>
      <c r="AH687" s="679"/>
      <c r="AI687" s="679"/>
      <c r="AJ687" s="680">
        <f t="shared" si="430"/>
        <v>0</v>
      </c>
      <c r="AK687" s="679"/>
      <c r="AL687" s="679"/>
      <c r="AM687" s="679"/>
      <c r="AN687" s="680">
        <f t="shared" si="431"/>
        <v>0</v>
      </c>
      <c r="AO687" s="680">
        <f t="shared" si="432"/>
        <v>0</v>
      </c>
      <c r="AP687" s="679"/>
      <c r="AQ687" s="679"/>
      <c r="AR687" s="679"/>
      <c r="AS687" s="680">
        <f t="shared" si="433"/>
        <v>0</v>
      </c>
      <c r="AT687" s="679"/>
      <c r="AU687" s="679"/>
      <c r="AV687" s="679"/>
      <c r="AW687" s="680">
        <f t="shared" si="434"/>
        <v>0</v>
      </c>
      <c r="AX687" s="679"/>
      <c r="AY687" s="679"/>
      <c r="AZ687" s="679"/>
      <c r="BA687" s="680">
        <f t="shared" si="435"/>
        <v>0</v>
      </c>
      <c r="BB687" s="679"/>
      <c r="BC687" s="679"/>
      <c r="BD687" s="679"/>
      <c r="BE687" s="680">
        <f t="shared" si="436"/>
        <v>0</v>
      </c>
      <c r="BF687" s="680">
        <f t="shared" si="437"/>
        <v>0</v>
      </c>
      <c r="BG687" s="680">
        <f t="shared" si="438"/>
        <v>0</v>
      </c>
      <c r="BH687" s="680">
        <f t="shared" si="439"/>
        <v>0</v>
      </c>
      <c r="BI687" s="680">
        <f t="shared" si="440"/>
        <v>0</v>
      </c>
      <c r="BJ687" s="681"/>
    </row>
    <row r="688" spans="2:62">
      <c r="B688" s="675"/>
      <c r="C688" s="676" t="s">
        <v>985</v>
      </c>
      <c r="D688" s="677" t="s">
        <v>986</v>
      </c>
      <c r="E688" s="678">
        <f t="shared" si="453"/>
        <v>0</v>
      </c>
      <c r="F688" s="679"/>
      <c r="G688" s="680">
        <f t="shared" si="425"/>
        <v>0</v>
      </c>
      <c r="H688" s="679"/>
      <c r="I688" s="679"/>
      <c r="J688" s="679"/>
      <c r="K688" s="679"/>
      <c r="L688" s="679"/>
      <c r="M688" s="679"/>
      <c r="N688" s="679"/>
      <c r="O688" s="679"/>
      <c r="P688" s="679"/>
      <c r="Q688" s="679"/>
      <c r="R688" s="679"/>
      <c r="S688" s="679"/>
      <c r="T688" s="673">
        <f t="shared" si="426"/>
        <v>0</v>
      </c>
      <c r="U688" s="679"/>
      <c r="V688" s="679"/>
      <c r="W688" s="679"/>
      <c r="X688" s="680">
        <f t="shared" si="427"/>
        <v>0</v>
      </c>
      <c r="Y688" s="679"/>
      <c r="Z688" s="679"/>
      <c r="AA688" s="679"/>
      <c r="AB688" s="680">
        <f t="shared" si="428"/>
        <v>0</v>
      </c>
      <c r="AC688" s="679"/>
      <c r="AD688" s="679"/>
      <c r="AE688" s="679"/>
      <c r="AF688" s="680">
        <f t="shared" si="429"/>
        <v>0</v>
      </c>
      <c r="AG688" s="679"/>
      <c r="AH688" s="679"/>
      <c r="AI688" s="679"/>
      <c r="AJ688" s="680">
        <f t="shared" si="430"/>
        <v>0</v>
      </c>
      <c r="AK688" s="679"/>
      <c r="AL688" s="679"/>
      <c r="AM688" s="679"/>
      <c r="AN688" s="680">
        <f t="shared" si="431"/>
        <v>0</v>
      </c>
      <c r="AO688" s="680">
        <f t="shared" si="432"/>
        <v>0</v>
      </c>
      <c r="AP688" s="679"/>
      <c r="AQ688" s="679"/>
      <c r="AR688" s="679"/>
      <c r="AS688" s="680">
        <f t="shared" si="433"/>
        <v>0</v>
      </c>
      <c r="AT688" s="679"/>
      <c r="AU688" s="679"/>
      <c r="AV688" s="679"/>
      <c r="AW688" s="680">
        <f t="shared" si="434"/>
        <v>0</v>
      </c>
      <c r="AX688" s="679"/>
      <c r="AY688" s="679"/>
      <c r="AZ688" s="679"/>
      <c r="BA688" s="680">
        <f t="shared" si="435"/>
        <v>0</v>
      </c>
      <c r="BB688" s="679"/>
      <c r="BC688" s="679"/>
      <c r="BD688" s="679"/>
      <c r="BE688" s="680">
        <f t="shared" si="436"/>
        <v>0</v>
      </c>
      <c r="BF688" s="680">
        <f t="shared" si="437"/>
        <v>0</v>
      </c>
      <c r="BG688" s="680">
        <f t="shared" si="438"/>
        <v>0</v>
      </c>
      <c r="BH688" s="680">
        <f t="shared" si="439"/>
        <v>0</v>
      </c>
      <c r="BI688" s="680">
        <f t="shared" si="440"/>
        <v>0</v>
      </c>
      <c r="BJ688" s="681"/>
    </row>
    <row r="689" spans="2:62">
      <c r="B689" s="675"/>
      <c r="C689" s="676" t="s">
        <v>420</v>
      </c>
      <c r="D689" s="677" t="s">
        <v>987</v>
      </c>
      <c r="E689" s="678">
        <f t="shared" si="453"/>
        <v>0</v>
      </c>
      <c r="F689" s="679"/>
      <c r="G689" s="680">
        <f t="shared" si="425"/>
        <v>0</v>
      </c>
      <c r="H689" s="679"/>
      <c r="I689" s="679"/>
      <c r="J689" s="679"/>
      <c r="K689" s="679"/>
      <c r="L689" s="679"/>
      <c r="M689" s="679"/>
      <c r="N689" s="679"/>
      <c r="O689" s="679"/>
      <c r="P689" s="679"/>
      <c r="Q689" s="679"/>
      <c r="R689" s="679"/>
      <c r="S689" s="679"/>
      <c r="T689" s="673">
        <f t="shared" si="426"/>
        <v>0</v>
      </c>
      <c r="U689" s="679"/>
      <c r="V689" s="679"/>
      <c r="W689" s="679"/>
      <c r="X689" s="680">
        <f t="shared" si="427"/>
        <v>0</v>
      </c>
      <c r="Y689" s="679"/>
      <c r="Z689" s="679"/>
      <c r="AA689" s="679"/>
      <c r="AB689" s="680">
        <f t="shared" si="428"/>
        <v>0</v>
      </c>
      <c r="AC689" s="679"/>
      <c r="AD689" s="679"/>
      <c r="AE689" s="679"/>
      <c r="AF689" s="680">
        <f t="shared" si="429"/>
        <v>0</v>
      </c>
      <c r="AG689" s="679"/>
      <c r="AH689" s="679"/>
      <c r="AI689" s="679"/>
      <c r="AJ689" s="680">
        <f t="shared" si="430"/>
        <v>0</v>
      </c>
      <c r="AK689" s="679"/>
      <c r="AL689" s="679"/>
      <c r="AM689" s="679"/>
      <c r="AN689" s="680">
        <f t="shared" si="431"/>
        <v>0</v>
      </c>
      <c r="AO689" s="680">
        <f t="shared" si="432"/>
        <v>0</v>
      </c>
      <c r="AP689" s="679"/>
      <c r="AQ689" s="679"/>
      <c r="AR689" s="679"/>
      <c r="AS689" s="680">
        <f t="shared" si="433"/>
        <v>0</v>
      </c>
      <c r="AT689" s="679"/>
      <c r="AU689" s="679"/>
      <c r="AV689" s="679"/>
      <c r="AW689" s="680">
        <f t="shared" si="434"/>
        <v>0</v>
      </c>
      <c r="AX689" s="679"/>
      <c r="AY689" s="679"/>
      <c r="AZ689" s="679"/>
      <c r="BA689" s="680">
        <f t="shared" si="435"/>
        <v>0</v>
      </c>
      <c r="BB689" s="679"/>
      <c r="BC689" s="679"/>
      <c r="BD689" s="679"/>
      <c r="BE689" s="680">
        <f t="shared" si="436"/>
        <v>0</v>
      </c>
      <c r="BF689" s="680">
        <f t="shared" si="437"/>
        <v>0</v>
      </c>
      <c r="BG689" s="680">
        <f t="shared" si="438"/>
        <v>0</v>
      </c>
      <c r="BH689" s="680">
        <f t="shared" si="439"/>
        <v>0</v>
      </c>
      <c r="BI689" s="680">
        <f t="shared" si="440"/>
        <v>0</v>
      </c>
      <c r="BJ689" s="681"/>
    </row>
    <row r="690" spans="2:62">
      <c r="B690" s="685" t="s">
        <v>988</v>
      </c>
      <c r="C690" s="676"/>
      <c r="D690" s="677"/>
      <c r="E690" s="678"/>
      <c r="F690" s="679"/>
      <c r="G690" s="680">
        <f t="shared" si="425"/>
        <v>0</v>
      </c>
      <c r="H690" s="679"/>
      <c r="I690" s="679"/>
      <c r="J690" s="679"/>
      <c r="K690" s="679"/>
      <c r="L690" s="679"/>
      <c r="M690" s="679"/>
      <c r="N690" s="679"/>
      <c r="O690" s="679"/>
      <c r="P690" s="679"/>
      <c r="Q690" s="679"/>
      <c r="R690" s="679"/>
      <c r="S690" s="679"/>
      <c r="T690" s="673">
        <f t="shared" si="426"/>
        <v>0</v>
      </c>
      <c r="U690" s="679"/>
      <c r="V690" s="679"/>
      <c r="W690" s="679"/>
      <c r="X690" s="680">
        <f t="shared" si="427"/>
        <v>0</v>
      </c>
      <c r="Y690" s="679"/>
      <c r="Z690" s="679"/>
      <c r="AA690" s="679"/>
      <c r="AB690" s="680">
        <f t="shared" si="428"/>
        <v>0</v>
      </c>
      <c r="AC690" s="679"/>
      <c r="AD690" s="679"/>
      <c r="AE690" s="679"/>
      <c r="AF690" s="680">
        <f t="shared" si="429"/>
        <v>0</v>
      </c>
      <c r="AG690" s="679"/>
      <c r="AH690" s="679"/>
      <c r="AI690" s="679"/>
      <c r="AJ690" s="680">
        <f t="shared" si="430"/>
        <v>0</v>
      </c>
      <c r="AK690" s="679"/>
      <c r="AL690" s="679"/>
      <c r="AM690" s="679"/>
      <c r="AN690" s="680">
        <f t="shared" si="431"/>
        <v>0</v>
      </c>
      <c r="AO690" s="680">
        <f t="shared" si="432"/>
        <v>0</v>
      </c>
      <c r="AP690" s="679"/>
      <c r="AQ690" s="679"/>
      <c r="AR690" s="679"/>
      <c r="AS690" s="680">
        <f t="shared" si="433"/>
        <v>0</v>
      </c>
      <c r="AT690" s="679"/>
      <c r="AU690" s="679"/>
      <c r="AV690" s="679"/>
      <c r="AW690" s="680">
        <f t="shared" si="434"/>
        <v>0</v>
      </c>
      <c r="AX690" s="679"/>
      <c r="AY690" s="679"/>
      <c r="AZ690" s="679"/>
      <c r="BA690" s="680">
        <f t="shared" si="435"/>
        <v>0</v>
      </c>
      <c r="BB690" s="679"/>
      <c r="BC690" s="679"/>
      <c r="BD690" s="679"/>
      <c r="BE690" s="680">
        <f t="shared" si="436"/>
        <v>0</v>
      </c>
      <c r="BF690" s="680">
        <f t="shared" si="437"/>
        <v>0</v>
      </c>
      <c r="BG690" s="680">
        <f t="shared" si="438"/>
        <v>0</v>
      </c>
      <c r="BH690" s="680">
        <f t="shared" si="439"/>
        <v>0</v>
      </c>
      <c r="BI690" s="680">
        <f t="shared" si="440"/>
        <v>0</v>
      </c>
      <c r="BJ690" s="681"/>
    </row>
    <row r="691" spans="2:62">
      <c r="B691" s="675"/>
      <c r="C691" s="676" t="s">
        <v>989</v>
      </c>
      <c r="D691" s="677" t="s">
        <v>990</v>
      </c>
      <c r="E691" s="678">
        <f t="shared" ref="E691" si="454">T691</f>
        <v>0</v>
      </c>
      <c r="F691" s="679"/>
      <c r="G691" s="680">
        <f t="shared" si="425"/>
        <v>0</v>
      </c>
      <c r="H691" s="679"/>
      <c r="I691" s="679"/>
      <c r="J691" s="679"/>
      <c r="K691" s="679"/>
      <c r="L691" s="679"/>
      <c r="M691" s="679"/>
      <c r="N691" s="679"/>
      <c r="O691" s="679"/>
      <c r="P691" s="679"/>
      <c r="Q691" s="679"/>
      <c r="R691" s="679"/>
      <c r="S691" s="679"/>
      <c r="T691" s="673">
        <f t="shared" si="426"/>
        <v>0</v>
      </c>
      <c r="U691" s="679"/>
      <c r="V691" s="679"/>
      <c r="W691" s="679"/>
      <c r="X691" s="680">
        <f t="shared" si="427"/>
        <v>0</v>
      </c>
      <c r="Y691" s="679"/>
      <c r="Z691" s="679"/>
      <c r="AA691" s="679"/>
      <c r="AB691" s="680">
        <f t="shared" si="428"/>
        <v>0</v>
      </c>
      <c r="AC691" s="679"/>
      <c r="AD691" s="679"/>
      <c r="AE691" s="679"/>
      <c r="AF691" s="680">
        <f t="shared" si="429"/>
        <v>0</v>
      </c>
      <c r="AG691" s="679"/>
      <c r="AH691" s="679"/>
      <c r="AI691" s="679"/>
      <c r="AJ691" s="680">
        <f t="shared" si="430"/>
        <v>0</v>
      </c>
      <c r="AK691" s="679"/>
      <c r="AL691" s="679"/>
      <c r="AM691" s="679"/>
      <c r="AN691" s="680">
        <f t="shared" si="431"/>
        <v>0</v>
      </c>
      <c r="AO691" s="680">
        <f t="shared" si="432"/>
        <v>0</v>
      </c>
      <c r="AP691" s="679"/>
      <c r="AQ691" s="679"/>
      <c r="AR691" s="679"/>
      <c r="AS691" s="680">
        <f t="shared" si="433"/>
        <v>0</v>
      </c>
      <c r="AT691" s="679"/>
      <c r="AU691" s="679"/>
      <c r="AV691" s="679"/>
      <c r="AW691" s="680">
        <f t="shared" si="434"/>
        <v>0</v>
      </c>
      <c r="AX691" s="679"/>
      <c r="AY691" s="679"/>
      <c r="AZ691" s="679"/>
      <c r="BA691" s="680">
        <f t="shared" si="435"/>
        <v>0</v>
      </c>
      <c r="BB691" s="679"/>
      <c r="BC691" s="679"/>
      <c r="BD691" s="679"/>
      <c r="BE691" s="680">
        <f t="shared" si="436"/>
        <v>0</v>
      </c>
      <c r="BF691" s="680">
        <f t="shared" si="437"/>
        <v>0</v>
      </c>
      <c r="BG691" s="680">
        <f t="shared" si="438"/>
        <v>0</v>
      </c>
      <c r="BH691" s="680">
        <f t="shared" si="439"/>
        <v>0</v>
      </c>
      <c r="BI691" s="680">
        <f t="shared" si="440"/>
        <v>0</v>
      </c>
      <c r="BJ691" s="681"/>
    </row>
    <row r="692" spans="2:62">
      <c r="B692" s="685" t="s">
        <v>991</v>
      </c>
      <c r="C692" s="676"/>
      <c r="D692" s="677"/>
      <c r="E692" s="678"/>
      <c r="F692" s="679"/>
      <c r="G692" s="680">
        <f t="shared" si="425"/>
        <v>0</v>
      </c>
      <c r="H692" s="679"/>
      <c r="I692" s="679"/>
      <c r="J692" s="679"/>
      <c r="K692" s="679"/>
      <c r="L692" s="679"/>
      <c r="M692" s="679"/>
      <c r="N692" s="679"/>
      <c r="O692" s="679"/>
      <c r="P692" s="679"/>
      <c r="Q692" s="679"/>
      <c r="R692" s="679"/>
      <c r="S692" s="679"/>
      <c r="T692" s="673">
        <f t="shared" si="426"/>
        <v>0</v>
      </c>
      <c r="U692" s="679"/>
      <c r="V692" s="679"/>
      <c r="W692" s="679"/>
      <c r="X692" s="680">
        <f t="shared" si="427"/>
        <v>0</v>
      </c>
      <c r="Y692" s="679"/>
      <c r="Z692" s="679"/>
      <c r="AA692" s="679"/>
      <c r="AB692" s="680">
        <f t="shared" si="428"/>
        <v>0</v>
      </c>
      <c r="AC692" s="679"/>
      <c r="AD692" s="679"/>
      <c r="AE692" s="679"/>
      <c r="AF692" s="680">
        <f t="shared" si="429"/>
        <v>0</v>
      </c>
      <c r="AG692" s="679"/>
      <c r="AH692" s="679"/>
      <c r="AI692" s="679"/>
      <c r="AJ692" s="680">
        <f t="shared" si="430"/>
        <v>0</v>
      </c>
      <c r="AK692" s="679"/>
      <c r="AL692" s="679"/>
      <c r="AM692" s="679"/>
      <c r="AN692" s="680">
        <f t="shared" si="431"/>
        <v>0</v>
      </c>
      <c r="AO692" s="680">
        <f t="shared" si="432"/>
        <v>0</v>
      </c>
      <c r="AP692" s="679"/>
      <c r="AQ692" s="679"/>
      <c r="AR692" s="679"/>
      <c r="AS692" s="680">
        <f t="shared" si="433"/>
        <v>0</v>
      </c>
      <c r="AT692" s="679"/>
      <c r="AU692" s="679"/>
      <c r="AV692" s="679"/>
      <c r="AW692" s="680">
        <f t="shared" si="434"/>
        <v>0</v>
      </c>
      <c r="AX692" s="679"/>
      <c r="AY692" s="679"/>
      <c r="AZ692" s="679"/>
      <c r="BA692" s="680">
        <f t="shared" si="435"/>
        <v>0</v>
      </c>
      <c r="BB692" s="679"/>
      <c r="BC692" s="679"/>
      <c r="BD692" s="679"/>
      <c r="BE692" s="680">
        <f t="shared" si="436"/>
        <v>0</v>
      </c>
      <c r="BF692" s="680">
        <f t="shared" si="437"/>
        <v>0</v>
      </c>
      <c r="BG692" s="680">
        <f t="shared" si="438"/>
        <v>0</v>
      </c>
      <c r="BH692" s="680">
        <f t="shared" si="439"/>
        <v>0</v>
      </c>
      <c r="BI692" s="680">
        <f t="shared" si="440"/>
        <v>0</v>
      </c>
      <c r="BJ692" s="681"/>
    </row>
    <row r="693" spans="2:62">
      <c r="B693" s="675"/>
      <c r="C693" s="676" t="s">
        <v>992</v>
      </c>
      <c r="D693" s="677" t="s">
        <v>993</v>
      </c>
      <c r="E693" s="678">
        <f t="shared" ref="E693" si="455">T693</f>
        <v>0</v>
      </c>
      <c r="F693" s="679"/>
      <c r="G693" s="680">
        <f t="shared" si="425"/>
        <v>0</v>
      </c>
      <c r="H693" s="679"/>
      <c r="I693" s="679"/>
      <c r="J693" s="679"/>
      <c r="K693" s="679"/>
      <c r="L693" s="679"/>
      <c r="M693" s="679"/>
      <c r="N693" s="679"/>
      <c r="O693" s="679"/>
      <c r="P693" s="679"/>
      <c r="Q693" s="679"/>
      <c r="R693" s="679"/>
      <c r="S693" s="679"/>
      <c r="T693" s="673">
        <f t="shared" si="426"/>
        <v>0</v>
      </c>
      <c r="U693" s="679"/>
      <c r="V693" s="679"/>
      <c r="W693" s="679"/>
      <c r="X693" s="680">
        <f t="shared" si="427"/>
        <v>0</v>
      </c>
      <c r="Y693" s="679"/>
      <c r="Z693" s="679"/>
      <c r="AA693" s="679"/>
      <c r="AB693" s="680">
        <f t="shared" si="428"/>
        <v>0</v>
      </c>
      <c r="AC693" s="679"/>
      <c r="AD693" s="679"/>
      <c r="AE693" s="679"/>
      <c r="AF693" s="680">
        <f t="shared" si="429"/>
        <v>0</v>
      </c>
      <c r="AG693" s="679"/>
      <c r="AH693" s="679"/>
      <c r="AI693" s="679"/>
      <c r="AJ693" s="680">
        <f t="shared" si="430"/>
        <v>0</v>
      </c>
      <c r="AK693" s="679"/>
      <c r="AL693" s="679"/>
      <c r="AM693" s="679"/>
      <c r="AN693" s="680">
        <f t="shared" si="431"/>
        <v>0</v>
      </c>
      <c r="AO693" s="680">
        <f t="shared" si="432"/>
        <v>0</v>
      </c>
      <c r="AP693" s="679"/>
      <c r="AQ693" s="679"/>
      <c r="AR693" s="679"/>
      <c r="AS693" s="680">
        <f t="shared" si="433"/>
        <v>0</v>
      </c>
      <c r="AT693" s="679"/>
      <c r="AU693" s="679"/>
      <c r="AV693" s="679"/>
      <c r="AW693" s="680">
        <f t="shared" si="434"/>
        <v>0</v>
      </c>
      <c r="AX693" s="679"/>
      <c r="AY693" s="679"/>
      <c r="AZ693" s="679"/>
      <c r="BA693" s="680">
        <f t="shared" si="435"/>
        <v>0</v>
      </c>
      <c r="BB693" s="679"/>
      <c r="BC693" s="679"/>
      <c r="BD693" s="679"/>
      <c r="BE693" s="680">
        <f t="shared" si="436"/>
        <v>0</v>
      </c>
      <c r="BF693" s="680">
        <f t="shared" si="437"/>
        <v>0</v>
      </c>
      <c r="BG693" s="680">
        <f t="shared" si="438"/>
        <v>0</v>
      </c>
      <c r="BH693" s="680">
        <f t="shared" si="439"/>
        <v>0</v>
      </c>
      <c r="BI693" s="680">
        <f t="shared" si="440"/>
        <v>0</v>
      </c>
      <c r="BJ693" s="681"/>
    </row>
    <row r="694" spans="2:62">
      <c r="B694" s="685" t="s">
        <v>462</v>
      </c>
      <c r="C694" s="676"/>
      <c r="D694" s="677"/>
      <c r="E694" s="678"/>
      <c r="F694" s="679"/>
      <c r="G694" s="680">
        <f t="shared" si="425"/>
        <v>0</v>
      </c>
      <c r="H694" s="679"/>
      <c r="I694" s="679"/>
      <c r="J694" s="679"/>
      <c r="K694" s="679"/>
      <c r="L694" s="679"/>
      <c r="M694" s="679"/>
      <c r="N694" s="679"/>
      <c r="O694" s="679"/>
      <c r="P694" s="679"/>
      <c r="Q694" s="679"/>
      <c r="R694" s="679"/>
      <c r="S694" s="679"/>
      <c r="T694" s="673">
        <f t="shared" si="426"/>
        <v>0</v>
      </c>
      <c r="U694" s="679"/>
      <c r="V694" s="679"/>
      <c r="W694" s="679"/>
      <c r="X694" s="680">
        <f t="shared" si="427"/>
        <v>0</v>
      </c>
      <c r="Y694" s="679"/>
      <c r="Z694" s="679"/>
      <c r="AA694" s="679"/>
      <c r="AB694" s="680">
        <f t="shared" si="428"/>
        <v>0</v>
      </c>
      <c r="AC694" s="679"/>
      <c r="AD694" s="679"/>
      <c r="AE694" s="679"/>
      <c r="AF694" s="680">
        <f t="shared" si="429"/>
        <v>0</v>
      </c>
      <c r="AG694" s="679"/>
      <c r="AH694" s="679"/>
      <c r="AI694" s="679"/>
      <c r="AJ694" s="680">
        <f t="shared" si="430"/>
        <v>0</v>
      </c>
      <c r="AK694" s="679"/>
      <c r="AL694" s="679"/>
      <c r="AM694" s="679"/>
      <c r="AN694" s="680">
        <f t="shared" si="431"/>
        <v>0</v>
      </c>
      <c r="AO694" s="680">
        <f t="shared" si="432"/>
        <v>0</v>
      </c>
      <c r="AP694" s="679"/>
      <c r="AQ694" s="679"/>
      <c r="AR694" s="679"/>
      <c r="AS694" s="680">
        <f t="shared" si="433"/>
        <v>0</v>
      </c>
      <c r="AT694" s="679"/>
      <c r="AU694" s="679"/>
      <c r="AV694" s="679"/>
      <c r="AW694" s="680">
        <f t="shared" si="434"/>
        <v>0</v>
      </c>
      <c r="AX694" s="679"/>
      <c r="AY694" s="679"/>
      <c r="AZ694" s="679"/>
      <c r="BA694" s="680">
        <f t="shared" si="435"/>
        <v>0</v>
      </c>
      <c r="BB694" s="679"/>
      <c r="BC694" s="679"/>
      <c r="BD694" s="679"/>
      <c r="BE694" s="680">
        <f t="shared" si="436"/>
        <v>0</v>
      </c>
      <c r="BF694" s="680">
        <f t="shared" si="437"/>
        <v>0</v>
      </c>
      <c r="BG694" s="680">
        <f t="shared" si="438"/>
        <v>0</v>
      </c>
      <c r="BH694" s="680">
        <f t="shared" si="439"/>
        <v>0</v>
      </c>
      <c r="BI694" s="680">
        <f t="shared" si="440"/>
        <v>0</v>
      </c>
      <c r="BJ694" s="681"/>
    </row>
    <row r="695" spans="2:62">
      <c r="B695" s="675"/>
      <c r="C695" s="676" t="s">
        <v>994</v>
      </c>
      <c r="D695" s="677" t="s">
        <v>995</v>
      </c>
      <c r="E695" s="678">
        <f t="shared" ref="E695:E702" si="456">T695</f>
        <v>0</v>
      </c>
      <c r="F695" s="679"/>
      <c r="G695" s="680">
        <f t="shared" si="425"/>
        <v>0</v>
      </c>
      <c r="H695" s="679"/>
      <c r="I695" s="679"/>
      <c r="J695" s="679"/>
      <c r="K695" s="679"/>
      <c r="L695" s="679"/>
      <c r="M695" s="679"/>
      <c r="N695" s="679"/>
      <c r="O695" s="679"/>
      <c r="P695" s="679"/>
      <c r="Q695" s="679"/>
      <c r="R695" s="679"/>
      <c r="S695" s="679"/>
      <c r="T695" s="673">
        <f t="shared" si="426"/>
        <v>0</v>
      </c>
      <c r="U695" s="679"/>
      <c r="V695" s="679"/>
      <c r="W695" s="679"/>
      <c r="X695" s="680">
        <f t="shared" si="427"/>
        <v>0</v>
      </c>
      <c r="Y695" s="679"/>
      <c r="Z695" s="679"/>
      <c r="AA695" s="679"/>
      <c r="AB695" s="680">
        <f t="shared" si="428"/>
        <v>0</v>
      </c>
      <c r="AC695" s="679"/>
      <c r="AD695" s="679"/>
      <c r="AE695" s="679"/>
      <c r="AF695" s="680">
        <f t="shared" si="429"/>
        <v>0</v>
      </c>
      <c r="AG695" s="679"/>
      <c r="AH695" s="679"/>
      <c r="AI695" s="679"/>
      <c r="AJ695" s="680">
        <f t="shared" si="430"/>
        <v>0</v>
      </c>
      <c r="AK695" s="679"/>
      <c r="AL695" s="679"/>
      <c r="AM695" s="679"/>
      <c r="AN695" s="680">
        <f t="shared" si="431"/>
        <v>0</v>
      </c>
      <c r="AO695" s="680">
        <f t="shared" si="432"/>
        <v>0</v>
      </c>
      <c r="AP695" s="679"/>
      <c r="AQ695" s="679"/>
      <c r="AR695" s="679"/>
      <c r="AS695" s="680">
        <f t="shared" si="433"/>
        <v>0</v>
      </c>
      <c r="AT695" s="679"/>
      <c r="AU695" s="679"/>
      <c r="AV695" s="679"/>
      <c r="AW695" s="680">
        <f t="shared" si="434"/>
        <v>0</v>
      </c>
      <c r="AX695" s="679"/>
      <c r="AY695" s="679"/>
      <c r="AZ695" s="679"/>
      <c r="BA695" s="680">
        <f t="shared" si="435"/>
        <v>0</v>
      </c>
      <c r="BB695" s="679"/>
      <c r="BC695" s="679"/>
      <c r="BD695" s="679"/>
      <c r="BE695" s="680">
        <f t="shared" si="436"/>
        <v>0</v>
      </c>
      <c r="BF695" s="680">
        <f t="shared" si="437"/>
        <v>0</v>
      </c>
      <c r="BG695" s="680">
        <f t="shared" si="438"/>
        <v>0</v>
      </c>
      <c r="BH695" s="680">
        <f t="shared" si="439"/>
        <v>0</v>
      </c>
      <c r="BI695" s="680">
        <f t="shared" si="440"/>
        <v>0</v>
      </c>
      <c r="BJ695" s="681"/>
    </row>
    <row r="696" spans="2:62">
      <c r="B696" s="675"/>
      <c r="C696" s="676" t="s">
        <v>468</v>
      </c>
      <c r="D696" s="677" t="s">
        <v>996</v>
      </c>
      <c r="E696" s="678">
        <f t="shared" si="456"/>
        <v>0</v>
      </c>
      <c r="F696" s="679"/>
      <c r="G696" s="680">
        <f t="shared" si="425"/>
        <v>0</v>
      </c>
      <c r="H696" s="679"/>
      <c r="I696" s="679"/>
      <c r="J696" s="679"/>
      <c r="K696" s="679"/>
      <c r="L696" s="679"/>
      <c r="M696" s="679"/>
      <c r="N696" s="679"/>
      <c r="O696" s="679"/>
      <c r="P696" s="679"/>
      <c r="Q696" s="679"/>
      <c r="R696" s="679"/>
      <c r="S696" s="679"/>
      <c r="T696" s="673">
        <f t="shared" si="426"/>
        <v>0</v>
      </c>
      <c r="U696" s="679"/>
      <c r="V696" s="679"/>
      <c r="W696" s="679"/>
      <c r="X696" s="680">
        <f t="shared" si="427"/>
        <v>0</v>
      </c>
      <c r="Y696" s="679"/>
      <c r="Z696" s="679"/>
      <c r="AA696" s="679"/>
      <c r="AB696" s="680">
        <f t="shared" si="428"/>
        <v>0</v>
      </c>
      <c r="AC696" s="679"/>
      <c r="AD696" s="679"/>
      <c r="AE696" s="679"/>
      <c r="AF696" s="680">
        <f t="shared" si="429"/>
        <v>0</v>
      </c>
      <c r="AG696" s="679"/>
      <c r="AH696" s="679"/>
      <c r="AI696" s="679"/>
      <c r="AJ696" s="680">
        <f t="shared" si="430"/>
        <v>0</v>
      </c>
      <c r="AK696" s="679"/>
      <c r="AL696" s="679"/>
      <c r="AM696" s="679"/>
      <c r="AN696" s="680">
        <f t="shared" si="431"/>
        <v>0</v>
      </c>
      <c r="AO696" s="680">
        <f t="shared" si="432"/>
        <v>0</v>
      </c>
      <c r="AP696" s="679"/>
      <c r="AQ696" s="679"/>
      <c r="AR696" s="679"/>
      <c r="AS696" s="680">
        <f t="shared" si="433"/>
        <v>0</v>
      </c>
      <c r="AT696" s="679"/>
      <c r="AU696" s="679"/>
      <c r="AV696" s="679"/>
      <c r="AW696" s="680">
        <f t="shared" si="434"/>
        <v>0</v>
      </c>
      <c r="AX696" s="679"/>
      <c r="AY696" s="679"/>
      <c r="AZ696" s="679"/>
      <c r="BA696" s="680">
        <f t="shared" si="435"/>
        <v>0</v>
      </c>
      <c r="BB696" s="679"/>
      <c r="BC696" s="679"/>
      <c r="BD696" s="679"/>
      <c r="BE696" s="680">
        <f t="shared" si="436"/>
        <v>0</v>
      </c>
      <c r="BF696" s="680">
        <f t="shared" si="437"/>
        <v>0</v>
      </c>
      <c r="BG696" s="680">
        <f t="shared" si="438"/>
        <v>0</v>
      </c>
      <c r="BH696" s="680">
        <f t="shared" si="439"/>
        <v>0</v>
      </c>
      <c r="BI696" s="680">
        <f t="shared" si="440"/>
        <v>0</v>
      </c>
      <c r="BJ696" s="681"/>
    </row>
    <row r="697" spans="2:62">
      <c r="B697" s="675"/>
      <c r="C697" s="676" t="s">
        <v>470</v>
      </c>
      <c r="D697" s="677" t="s">
        <v>997</v>
      </c>
      <c r="E697" s="678">
        <f t="shared" si="456"/>
        <v>0</v>
      </c>
      <c r="F697" s="679"/>
      <c r="G697" s="680">
        <f t="shared" si="425"/>
        <v>0</v>
      </c>
      <c r="H697" s="679"/>
      <c r="I697" s="679"/>
      <c r="J697" s="679"/>
      <c r="K697" s="679"/>
      <c r="L697" s="679"/>
      <c r="M697" s="679"/>
      <c r="N697" s="679"/>
      <c r="O697" s="679"/>
      <c r="P697" s="679"/>
      <c r="Q697" s="679"/>
      <c r="R697" s="679"/>
      <c r="S697" s="679"/>
      <c r="T697" s="673">
        <f t="shared" si="426"/>
        <v>0</v>
      </c>
      <c r="U697" s="679"/>
      <c r="V697" s="679"/>
      <c r="W697" s="679"/>
      <c r="X697" s="680">
        <f t="shared" si="427"/>
        <v>0</v>
      </c>
      <c r="Y697" s="679"/>
      <c r="Z697" s="679"/>
      <c r="AA697" s="679"/>
      <c r="AB697" s="680">
        <f t="shared" si="428"/>
        <v>0</v>
      </c>
      <c r="AC697" s="679"/>
      <c r="AD697" s="679"/>
      <c r="AE697" s="679"/>
      <c r="AF697" s="680">
        <f t="shared" si="429"/>
        <v>0</v>
      </c>
      <c r="AG697" s="679"/>
      <c r="AH697" s="679"/>
      <c r="AI697" s="679"/>
      <c r="AJ697" s="680">
        <f t="shared" si="430"/>
        <v>0</v>
      </c>
      <c r="AK697" s="679"/>
      <c r="AL697" s="679"/>
      <c r="AM697" s="679"/>
      <c r="AN697" s="680">
        <f t="shared" si="431"/>
        <v>0</v>
      </c>
      <c r="AO697" s="680">
        <f t="shared" si="432"/>
        <v>0</v>
      </c>
      <c r="AP697" s="679"/>
      <c r="AQ697" s="679"/>
      <c r="AR697" s="679"/>
      <c r="AS697" s="680">
        <f t="shared" si="433"/>
        <v>0</v>
      </c>
      <c r="AT697" s="679"/>
      <c r="AU697" s="679"/>
      <c r="AV697" s="679"/>
      <c r="AW697" s="680">
        <f t="shared" si="434"/>
        <v>0</v>
      </c>
      <c r="AX697" s="679"/>
      <c r="AY697" s="679"/>
      <c r="AZ697" s="679"/>
      <c r="BA697" s="680">
        <f t="shared" si="435"/>
        <v>0</v>
      </c>
      <c r="BB697" s="679"/>
      <c r="BC697" s="679"/>
      <c r="BD697" s="679"/>
      <c r="BE697" s="680">
        <f t="shared" si="436"/>
        <v>0</v>
      </c>
      <c r="BF697" s="680">
        <f t="shared" si="437"/>
        <v>0</v>
      </c>
      <c r="BG697" s="680">
        <f t="shared" si="438"/>
        <v>0</v>
      </c>
      <c r="BH697" s="680">
        <f t="shared" si="439"/>
        <v>0</v>
      </c>
      <c r="BI697" s="680">
        <f t="shared" si="440"/>
        <v>0</v>
      </c>
      <c r="BJ697" s="681"/>
    </row>
    <row r="698" spans="2:62">
      <c r="B698" s="685" t="s">
        <v>998</v>
      </c>
      <c r="C698" s="676"/>
      <c r="D698" s="677"/>
      <c r="E698" s="738">
        <f t="shared" si="456"/>
        <v>0</v>
      </c>
      <c r="F698" s="739"/>
      <c r="G698" s="680"/>
      <c r="H698" s="680"/>
      <c r="I698" s="680"/>
      <c r="J698" s="680"/>
      <c r="K698" s="680"/>
      <c r="L698" s="680"/>
      <c r="M698" s="680"/>
      <c r="N698" s="680"/>
      <c r="O698" s="680"/>
      <c r="P698" s="680"/>
      <c r="Q698" s="680"/>
      <c r="R698" s="680"/>
      <c r="S698" s="680"/>
      <c r="T698" s="673"/>
      <c r="U698" s="680"/>
      <c r="V698" s="680"/>
      <c r="W698" s="680"/>
      <c r="X698" s="680"/>
      <c r="Y698" s="680"/>
      <c r="Z698" s="680"/>
      <c r="AA698" s="680"/>
      <c r="AB698" s="680"/>
      <c r="AC698" s="680"/>
      <c r="AD698" s="680"/>
      <c r="AE698" s="680"/>
      <c r="AF698" s="680"/>
      <c r="AG698" s="680"/>
      <c r="AH698" s="680"/>
      <c r="AI698" s="680"/>
      <c r="AJ698" s="680"/>
      <c r="AK698" s="680"/>
      <c r="AL698" s="680"/>
      <c r="AM698" s="680"/>
      <c r="AN698" s="680"/>
      <c r="AO698" s="680"/>
      <c r="AP698" s="680"/>
      <c r="AQ698" s="680"/>
      <c r="AR698" s="680"/>
      <c r="AS698" s="680"/>
      <c r="AT698" s="680"/>
      <c r="AU698" s="680"/>
      <c r="AV698" s="680"/>
      <c r="AW698" s="680"/>
      <c r="AX698" s="680"/>
      <c r="AY698" s="680"/>
      <c r="AZ698" s="680"/>
      <c r="BA698" s="680"/>
      <c r="BB698" s="680"/>
      <c r="BC698" s="680"/>
      <c r="BD698" s="680"/>
      <c r="BE698" s="680"/>
      <c r="BF698" s="680"/>
      <c r="BG698" s="680"/>
      <c r="BH698" s="680"/>
      <c r="BI698" s="680"/>
      <c r="BJ698" s="681"/>
    </row>
    <row r="699" spans="2:62">
      <c r="B699" s="675"/>
      <c r="C699" s="676" t="s">
        <v>475</v>
      </c>
      <c r="D699" s="677" t="s">
        <v>999</v>
      </c>
      <c r="E699" s="740">
        <f t="shared" si="456"/>
        <v>0</v>
      </c>
      <c r="F699" s="741"/>
      <c r="G699" s="680">
        <f t="shared" si="425"/>
        <v>0</v>
      </c>
      <c r="H699" s="679"/>
      <c r="I699" s="679"/>
      <c r="J699" s="679"/>
      <c r="K699" s="679"/>
      <c r="L699" s="679"/>
      <c r="M699" s="679"/>
      <c r="N699" s="679"/>
      <c r="O699" s="679"/>
      <c r="P699" s="679"/>
      <c r="Q699" s="679"/>
      <c r="R699" s="679"/>
      <c r="S699" s="679"/>
      <c r="T699" s="673">
        <f t="shared" si="426"/>
        <v>0</v>
      </c>
      <c r="U699" s="679"/>
      <c r="V699" s="679"/>
      <c r="W699" s="679"/>
      <c r="X699" s="680">
        <f t="shared" si="427"/>
        <v>0</v>
      </c>
      <c r="Y699" s="679"/>
      <c r="Z699" s="679"/>
      <c r="AA699" s="679"/>
      <c r="AB699" s="680">
        <f t="shared" si="428"/>
        <v>0</v>
      </c>
      <c r="AC699" s="679"/>
      <c r="AD699" s="679"/>
      <c r="AE699" s="679"/>
      <c r="AF699" s="680">
        <f t="shared" si="429"/>
        <v>0</v>
      </c>
      <c r="AG699" s="679"/>
      <c r="AH699" s="679"/>
      <c r="AI699" s="679"/>
      <c r="AJ699" s="680">
        <f t="shared" si="430"/>
        <v>0</v>
      </c>
      <c r="AK699" s="679"/>
      <c r="AL699" s="679"/>
      <c r="AM699" s="679"/>
      <c r="AN699" s="680">
        <f t="shared" si="431"/>
        <v>0</v>
      </c>
      <c r="AO699" s="680">
        <f t="shared" si="432"/>
        <v>0</v>
      </c>
      <c r="AP699" s="679"/>
      <c r="AQ699" s="679"/>
      <c r="AR699" s="679"/>
      <c r="AS699" s="680">
        <f t="shared" si="433"/>
        <v>0</v>
      </c>
      <c r="AT699" s="679"/>
      <c r="AU699" s="679"/>
      <c r="AV699" s="679"/>
      <c r="AW699" s="680">
        <f t="shared" si="434"/>
        <v>0</v>
      </c>
      <c r="AX699" s="679"/>
      <c r="AY699" s="679"/>
      <c r="AZ699" s="679"/>
      <c r="BA699" s="680">
        <f t="shared" si="435"/>
        <v>0</v>
      </c>
      <c r="BB699" s="679"/>
      <c r="BC699" s="679"/>
      <c r="BD699" s="679"/>
      <c r="BE699" s="680">
        <f t="shared" si="436"/>
        <v>0</v>
      </c>
      <c r="BF699" s="680">
        <f t="shared" si="437"/>
        <v>0</v>
      </c>
      <c r="BG699" s="680">
        <f t="shared" si="438"/>
        <v>0</v>
      </c>
      <c r="BH699" s="680">
        <f t="shared" si="439"/>
        <v>0</v>
      </c>
      <c r="BI699" s="680">
        <f t="shared" si="440"/>
        <v>0</v>
      </c>
      <c r="BJ699" s="681"/>
    </row>
    <row r="700" spans="2:62">
      <c r="B700" s="675"/>
      <c r="C700" s="676" t="s">
        <v>477</v>
      </c>
      <c r="D700" s="677" t="s">
        <v>1000</v>
      </c>
      <c r="E700" s="740">
        <f t="shared" si="456"/>
        <v>0</v>
      </c>
      <c r="F700" s="741"/>
      <c r="G700" s="680">
        <f t="shared" si="425"/>
        <v>0</v>
      </c>
      <c r="H700" s="679"/>
      <c r="I700" s="679"/>
      <c r="J700" s="679"/>
      <c r="K700" s="679"/>
      <c r="L700" s="679"/>
      <c r="M700" s="679"/>
      <c r="N700" s="679"/>
      <c r="O700" s="679"/>
      <c r="P700" s="679"/>
      <c r="Q700" s="679"/>
      <c r="R700" s="679"/>
      <c r="S700" s="679"/>
      <c r="T700" s="673">
        <f t="shared" si="426"/>
        <v>0</v>
      </c>
      <c r="U700" s="679"/>
      <c r="V700" s="679"/>
      <c r="W700" s="679"/>
      <c r="X700" s="680">
        <f t="shared" si="427"/>
        <v>0</v>
      </c>
      <c r="Y700" s="679"/>
      <c r="Z700" s="679"/>
      <c r="AA700" s="679"/>
      <c r="AB700" s="680">
        <f t="shared" si="428"/>
        <v>0</v>
      </c>
      <c r="AC700" s="679"/>
      <c r="AD700" s="679"/>
      <c r="AE700" s="679"/>
      <c r="AF700" s="680">
        <f t="shared" si="429"/>
        <v>0</v>
      </c>
      <c r="AG700" s="679"/>
      <c r="AH700" s="679"/>
      <c r="AI700" s="679"/>
      <c r="AJ700" s="680">
        <f t="shared" si="430"/>
        <v>0</v>
      </c>
      <c r="AK700" s="679"/>
      <c r="AL700" s="679"/>
      <c r="AM700" s="679"/>
      <c r="AN700" s="680">
        <f t="shared" si="431"/>
        <v>0</v>
      </c>
      <c r="AO700" s="680">
        <f t="shared" si="432"/>
        <v>0</v>
      </c>
      <c r="AP700" s="679"/>
      <c r="AQ700" s="679"/>
      <c r="AR700" s="679"/>
      <c r="AS700" s="680">
        <f t="shared" si="433"/>
        <v>0</v>
      </c>
      <c r="AT700" s="679"/>
      <c r="AU700" s="679"/>
      <c r="AV700" s="679"/>
      <c r="AW700" s="680">
        <f t="shared" si="434"/>
        <v>0</v>
      </c>
      <c r="AX700" s="679"/>
      <c r="AY700" s="679"/>
      <c r="AZ700" s="679"/>
      <c r="BA700" s="680">
        <f t="shared" si="435"/>
        <v>0</v>
      </c>
      <c r="BB700" s="679"/>
      <c r="BC700" s="679"/>
      <c r="BD700" s="679"/>
      <c r="BE700" s="680">
        <f t="shared" si="436"/>
        <v>0</v>
      </c>
      <c r="BF700" s="680">
        <f t="shared" si="437"/>
        <v>0</v>
      </c>
      <c r="BG700" s="680">
        <f t="shared" si="438"/>
        <v>0</v>
      </c>
      <c r="BH700" s="680">
        <f t="shared" si="439"/>
        <v>0</v>
      </c>
      <c r="BI700" s="680">
        <f t="shared" si="440"/>
        <v>0</v>
      </c>
      <c r="BJ700" s="681"/>
    </row>
    <row r="701" spans="2:62">
      <c r="B701" s="675"/>
      <c r="C701" s="676" t="s">
        <v>1001</v>
      </c>
      <c r="D701" s="677" t="s">
        <v>1002</v>
      </c>
      <c r="E701" s="740">
        <f t="shared" si="456"/>
        <v>0</v>
      </c>
      <c r="F701" s="741"/>
      <c r="G701" s="680">
        <f t="shared" si="425"/>
        <v>0</v>
      </c>
      <c r="H701" s="679"/>
      <c r="I701" s="679"/>
      <c r="J701" s="679"/>
      <c r="K701" s="679"/>
      <c r="L701" s="679"/>
      <c r="M701" s="679"/>
      <c r="N701" s="679"/>
      <c r="O701" s="679"/>
      <c r="P701" s="679"/>
      <c r="Q701" s="679"/>
      <c r="R701" s="679"/>
      <c r="S701" s="679"/>
      <c r="T701" s="673">
        <f t="shared" si="426"/>
        <v>0</v>
      </c>
      <c r="U701" s="679"/>
      <c r="V701" s="679"/>
      <c r="W701" s="679"/>
      <c r="X701" s="680">
        <f t="shared" si="427"/>
        <v>0</v>
      </c>
      <c r="Y701" s="679"/>
      <c r="Z701" s="679"/>
      <c r="AA701" s="679"/>
      <c r="AB701" s="680">
        <f t="shared" si="428"/>
        <v>0</v>
      </c>
      <c r="AC701" s="679"/>
      <c r="AD701" s="679"/>
      <c r="AE701" s="679"/>
      <c r="AF701" s="680">
        <f t="shared" si="429"/>
        <v>0</v>
      </c>
      <c r="AG701" s="679"/>
      <c r="AH701" s="679"/>
      <c r="AI701" s="679"/>
      <c r="AJ701" s="680">
        <f t="shared" si="430"/>
        <v>0</v>
      </c>
      <c r="AK701" s="679"/>
      <c r="AL701" s="679"/>
      <c r="AM701" s="679"/>
      <c r="AN701" s="680">
        <f t="shared" si="431"/>
        <v>0</v>
      </c>
      <c r="AO701" s="680">
        <f t="shared" si="432"/>
        <v>0</v>
      </c>
      <c r="AP701" s="679"/>
      <c r="AQ701" s="679"/>
      <c r="AR701" s="679"/>
      <c r="AS701" s="680">
        <f t="shared" si="433"/>
        <v>0</v>
      </c>
      <c r="AT701" s="679"/>
      <c r="AU701" s="679"/>
      <c r="AV701" s="679"/>
      <c r="AW701" s="680">
        <f t="shared" si="434"/>
        <v>0</v>
      </c>
      <c r="AX701" s="679"/>
      <c r="AY701" s="679"/>
      <c r="AZ701" s="679"/>
      <c r="BA701" s="680">
        <f t="shared" si="435"/>
        <v>0</v>
      </c>
      <c r="BB701" s="679"/>
      <c r="BC701" s="679"/>
      <c r="BD701" s="679"/>
      <c r="BE701" s="680">
        <f t="shared" si="436"/>
        <v>0</v>
      </c>
      <c r="BF701" s="680">
        <f t="shared" si="437"/>
        <v>0</v>
      </c>
      <c r="BG701" s="680">
        <f t="shared" si="438"/>
        <v>0</v>
      </c>
      <c r="BH701" s="680">
        <f t="shared" si="439"/>
        <v>0</v>
      </c>
      <c r="BI701" s="680">
        <f t="shared" si="440"/>
        <v>0</v>
      </c>
      <c r="BJ701" s="681"/>
    </row>
    <row r="702" spans="2:62" ht="19.5" thickBot="1">
      <c r="B702" s="675"/>
      <c r="C702" s="676" t="s">
        <v>481</v>
      </c>
      <c r="D702" s="690" t="s">
        <v>1003</v>
      </c>
      <c r="E702" s="740">
        <f t="shared" si="456"/>
        <v>0</v>
      </c>
      <c r="F702" s="741"/>
      <c r="G702" s="680">
        <f t="shared" si="425"/>
        <v>0</v>
      </c>
      <c r="H702" s="679"/>
      <c r="I702" s="679"/>
      <c r="J702" s="679"/>
      <c r="K702" s="679"/>
      <c r="L702" s="679"/>
      <c r="M702" s="679"/>
      <c r="N702" s="679"/>
      <c r="O702" s="679"/>
      <c r="P702" s="679"/>
      <c r="Q702" s="679"/>
      <c r="R702" s="679"/>
      <c r="S702" s="679"/>
      <c r="T702" s="673">
        <f t="shared" si="426"/>
        <v>0</v>
      </c>
      <c r="U702" s="679"/>
      <c r="V702" s="679"/>
      <c r="W702" s="679"/>
      <c r="X702" s="680">
        <f t="shared" si="427"/>
        <v>0</v>
      </c>
      <c r="Y702" s="679"/>
      <c r="Z702" s="679"/>
      <c r="AA702" s="679"/>
      <c r="AB702" s="680">
        <f t="shared" si="428"/>
        <v>0</v>
      </c>
      <c r="AC702" s="679"/>
      <c r="AD702" s="679"/>
      <c r="AE702" s="679"/>
      <c r="AF702" s="680">
        <f t="shared" si="429"/>
        <v>0</v>
      </c>
      <c r="AG702" s="679"/>
      <c r="AH702" s="679"/>
      <c r="AI702" s="679"/>
      <c r="AJ702" s="680">
        <f t="shared" si="430"/>
        <v>0</v>
      </c>
      <c r="AK702" s="679"/>
      <c r="AL702" s="679"/>
      <c r="AM702" s="679"/>
      <c r="AN702" s="680">
        <f t="shared" si="431"/>
        <v>0</v>
      </c>
      <c r="AO702" s="680">
        <f t="shared" si="432"/>
        <v>0</v>
      </c>
      <c r="AP702" s="679"/>
      <c r="AQ702" s="679"/>
      <c r="AR702" s="679"/>
      <c r="AS702" s="680">
        <f t="shared" si="433"/>
        <v>0</v>
      </c>
      <c r="AT702" s="679"/>
      <c r="AU702" s="679"/>
      <c r="AV702" s="679"/>
      <c r="AW702" s="680">
        <f t="shared" si="434"/>
        <v>0</v>
      </c>
      <c r="AX702" s="679"/>
      <c r="AY702" s="679"/>
      <c r="AZ702" s="679"/>
      <c r="BA702" s="680">
        <f t="shared" si="435"/>
        <v>0</v>
      </c>
      <c r="BB702" s="679"/>
      <c r="BC702" s="679"/>
      <c r="BD702" s="679"/>
      <c r="BE702" s="680">
        <f t="shared" si="436"/>
        <v>0</v>
      </c>
      <c r="BF702" s="680">
        <f t="shared" si="437"/>
        <v>0</v>
      </c>
      <c r="BG702" s="680">
        <f t="shared" si="438"/>
        <v>0</v>
      </c>
      <c r="BH702" s="680">
        <f t="shared" si="439"/>
        <v>0</v>
      </c>
      <c r="BI702" s="680">
        <f t="shared" si="440"/>
        <v>0</v>
      </c>
      <c r="BJ702" s="681"/>
    </row>
    <row r="703" spans="2:62">
      <c r="B703" s="685" t="s">
        <v>1004</v>
      </c>
      <c r="C703" s="744"/>
      <c r="D703" s="745"/>
      <c r="E703" s="740"/>
      <c r="F703" s="741"/>
      <c r="G703" s="680">
        <f t="shared" si="425"/>
        <v>0</v>
      </c>
      <c r="H703" s="679"/>
      <c r="I703" s="679"/>
      <c r="J703" s="679"/>
      <c r="K703" s="679"/>
      <c r="L703" s="679"/>
      <c r="M703" s="679"/>
      <c r="N703" s="679"/>
      <c r="O703" s="679"/>
      <c r="P703" s="679"/>
      <c r="Q703" s="679"/>
      <c r="R703" s="679"/>
      <c r="S703" s="679"/>
      <c r="T703" s="673">
        <f t="shared" si="426"/>
        <v>0</v>
      </c>
      <c r="U703" s="679"/>
      <c r="V703" s="679"/>
      <c r="W703" s="679"/>
      <c r="X703" s="680">
        <f t="shared" si="427"/>
        <v>0</v>
      </c>
      <c r="Y703" s="679"/>
      <c r="Z703" s="679"/>
      <c r="AA703" s="679"/>
      <c r="AB703" s="680">
        <f t="shared" si="428"/>
        <v>0</v>
      </c>
      <c r="AC703" s="679"/>
      <c r="AD703" s="679"/>
      <c r="AE703" s="679"/>
      <c r="AF703" s="680">
        <f t="shared" si="429"/>
        <v>0</v>
      </c>
      <c r="AG703" s="679"/>
      <c r="AH703" s="679"/>
      <c r="AI703" s="679"/>
      <c r="AJ703" s="680">
        <f t="shared" si="430"/>
        <v>0</v>
      </c>
      <c r="AK703" s="679"/>
      <c r="AL703" s="679"/>
      <c r="AM703" s="679"/>
      <c r="AN703" s="680">
        <f t="shared" si="431"/>
        <v>0</v>
      </c>
      <c r="AO703" s="680">
        <f t="shared" si="432"/>
        <v>0</v>
      </c>
      <c r="AP703" s="679"/>
      <c r="AQ703" s="679"/>
      <c r="AR703" s="679"/>
      <c r="AS703" s="680">
        <f t="shared" si="433"/>
        <v>0</v>
      </c>
      <c r="AT703" s="679"/>
      <c r="AU703" s="679"/>
      <c r="AV703" s="679"/>
      <c r="AW703" s="680">
        <f t="shared" si="434"/>
        <v>0</v>
      </c>
      <c r="AX703" s="679"/>
      <c r="AY703" s="679"/>
      <c r="AZ703" s="679"/>
      <c r="BA703" s="680">
        <f t="shared" si="435"/>
        <v>0</v>
      </c>
      <c r="BB703" s="679"/>
      <c r="BC703" s="679"/>
      <c r="BD703" s="679"/>
      <c r="BE703" s="680">
        <f t="shared" si="436"/>
        <v>0</v>
      </c>
      <c r="BF703" s="680">
        <f t="shared" si="437"/>
        <v>0</v>
      </c>
      <c r="BG703" s="680">
        <f t="shared" si="438"/>
        <v>0</v>
      </c>
      <c r="BH703" s="680">
        <f t="shared" si="439"/>
        <v>0</v>
      </c>
      <c r="BI703" s="680">
        <f t="shared" si="440"/>
        <v>0</v>
      </c>
      <c r="BJ703" s="681"/>
    </row>
    <row r="704" spans="2:62">
      <c r="B704" s="675"/>
      <c r="C704" s="744" t="s">
        <v>1005</v>
      </c>
      <c r="D704" s="746" t="s">
        <v>1006</v>
      </c>
      <c r="E704" s="740">
        <f t="shared" ref="E704:E707" si="457">T704</f>
        <v>0</v>
      </c>
      <c r="F704" s="741"/>
      <c r="G704" s="680">
        <f t="shared" si="425"/>
        <v>0</v>
      </c>
      <c r="H704" s="679"/>
      <c r="I704" s="679"/>
      <c r="J704" s="679"/>
      <c r="K704" s="679"/>
      <c r="L704" s="679"/>
      <c r="M704" s="679"/>
      <c r="N704" s="679"/>
      <c r="O704" s="679"/>
      <c r="P704" s="679"/>
      <c r="Q704" s="679"/>
      <c r="R704" s="679"/>
      <c r="S704" s="679"/>
      <c r="T704" s="673">
        <f t="shared" si="426"/>
        <v>0</v>
      </c>
      <c r="U704" s="679"/>
      <c r="V704" s="679"/>
      <c r="W704" s="679"/>
      <c r="X704" s="680">
        <f t="shared" si="427"/>
        <v>0</v>
      </c>
      <c r="Y704" s="679"/>
      <c r="Z704" s="679"/>
      <c r="AA704" s="679"/>
      <c r="AB704" s="680">
        <f t="shared" si="428"/>
        <v>0</v>
      </c>
      <c r="AC704" s="679"/>
      <c r="AD704" s="679"/>
      <c r="AE704" s="679"/>
      <c r="AF704" s="680">
        <f t="shared" si="429"/>
        <v>0</v>
      </c>
      <c r="AG704" s="679"/>
      <c r="AH704" s="679"/>
      <c r="AI704" s="679"/>
      <c r="AJ704" s="680">
        <f t="shared" si="430"/>
        <v>0</v>
      </c>
      <c r="AK704" s="679"/>
      <c r="AL704" s="679"/>
      <c r="AM704" s="679"/>
      <c r="AN704" s="680">
        <f t="shared" si="431"/>
        <v>0</v>
      </c>
      <c r="AO704" s="680">
        <f t="shared" si="432"/>
        <v>0</v>
      </c>
      <c r="AP704" s="679"/>
      <c r="AQ704" s="679"/>
      <c r="AR704" s="679"/>
      <c r="AS704" s="680">
        <f t="shared" si="433"/>
        <v>0</v>
      </c>
      <c r="AT704" s="679"/>
      <c r="AU704" s="679"/>
      <c r="AV704" s="679"/>
      <c r="AW704" s="680">
        <f t="shared" si="434"/>
        <v>0</v>
      </c>
      <c r="AX704" s="679"/>
      <c r="AY704" s="679"/>
      <c r="AZ704" s="679"/>
      <c r="BA704" s="680">
        <f t="shared" si="435"/>
        <v>0</v>
      </c>
      <c r="BB704" s="679"/>
      <c r="BC704" s="679"/>
      <c r="BD704" s="679"/>
      <c r="BE704" s="680">
        <f t="shared" si="436"/>
        <v>0</v>
      </c>
      <c r="BF704" s="680">
        <f t="shared" si="437"/>
        <v>0</v>
      </c>
      <c r="BG704" s="680">
        <f t="shared" si="438"/>
        <v>0</v>
      </c>
      <c r="BH704" s="680">
        <f t="shared" si="439"/>
        <v>0</v>
      </c>
      <c r="BI704" s="680">
        <f t="shared" si="440"/>
        <v>0</v>
      </c>
      <c r="BJ704" s="681"/>
    </row>
    <row r="705" spans="2:62">
      <c r="B705" s="675"/>
      <c r="C705" s="744" t="s">
        <v>1007</v>
      </c>
      <c r="D705" s="746" t="s">
        <v>1008</v>
      </c>
      <c r="E705" s="740">
        <f t="shared" si="457"/>
        <v>0</v>
      </c>
      <c r="F705" s="741"/>
      <c r="G705" s="680">
        <f t="shared" ref="G705:G712" si="458">E705+F705</f>
        <v>0</v>
      </c>
      <c r="H705" s="679"/>
      <c r="I705" s="679"/>
      <c r="J705" s="679"/>
      <c r="K705" s="679"/>
      <c r="L705" s="679"/>
      <c r="M705" s="679"/>
      <c r="N705" s="679"/>
      <c r="O705" s="679"/>
      <c r="P705" s="679"/>
      <c r="Q705" s="679"/>
      <c r="R705" s="679"/>
      <c r="S705" s="679"/>
      <c r="T705" s="673">
        <f t="shared" ref="T705:T712" si="459">SUM(H705:S705)</f>
        <v>0</v>
      </c>
      <c r="U705" s="679"/>
      <c r="V705" s="679"/>
      <c r="W705" s="679"/>
      <c r="X705" s="680">
        <f t="shared" ref="X705:X712" si="460">(T705+U705)-V705+W705</f>
        <v>0</v>
      </c>
      <c r="Y705" s="679"/>
      <c r="Z705" s="679"/>
      <c r="AA705" s="679"/>
      <c r="AB705" s="680">
        <f t="shared" ref="AB705:AB712" si="461">SUM(Y705:AA705)</f>
        <v>0</v>
      </c>
      <c r="AC705" s="679"/>
      <c r="AD705" s="679"/>
      <c r="AE705" s="679"/>
      <c r="AF705" s="680">
        <f t="shared" ref="AF705:AF712" si="462">SUM(AC705:AE705)</f>
        <v>0</v>
      </c>
      <c r="AG705" s="679"/>
      <c r="AH705" s="679"/>
      <c r="AI705" s="679"/>
      <c r="AJ705" s="680">
        <f t="shared" ref="AJ705:AJ712" si="463">SUM(AG705:AI705)</f>
        <v>0</v>
      </c>
      <c r="AK705" s="679"/>
      <c r="AL705" s="679"/>
      <c r="AM705" s="679"/>
      <c r="AN705" s="680">
        <f t="shared" ref="AN705:AN712" si="464">SUM(AK705:AM705)</f>
        <v>0</v>
      </c>
      <c r="AO705" s="680">
        <f t="shared" ref="AO705:AO712" si="465">AB705+AF705+AJ705+AN705</f>
        <v>0</v>
      </c>
      <c r="AP705" s="679"/>
      <c r="AQ705" s="679"/>
      <c r="AR705" s="679"/>
      <c r="AS705" s="680">
        <f t="shared" ref="AS705:AS712" si="466">SUM(AP705:AR705)</f>
        <v>0</v>
      </c>
      <c r="AT705" s="679"/>
      <c r="AU705" s="679"/>
      <c r="AV705" s="679"/>
      <c r="AW705" s="680">
        <f t="shared" ref="AW705:AW712" si="467">SUM(AT705:AV705)</f>
        <v>0</v>
      </c>
      <c r="AX705" s="679"/>
      <c r="AY705" s="679"/>
      <c r="AZ705" s="679"/>
      <c r="BA705" s="680">
        <f t="shared" ref="BA705:BA712" si="468">SUM(AX705:AZ705)</f>
        <v>0</v>
      </c>
      <c r="BB705" s="679"/>
      <c r="BC705" s="679"/>
      <c r="BD705" s="679"/>
      <c r="BE705" s="680">
        <f t="shared" ref="BE705:BE712" si="469">SUM(BB705:BD705)</f>
        <v>0</v>
      </c>
      <c r="BF705" s="680">
        <f t="shared" ref="BF705:BF712" si="470">AS705+AW705+BA705+BE705</f>
        <v>0</v>
      </c>
      <c r="BG705" s="680">
        <f t="shared" ref="BG705:BG712" si="471">G705-X705</f>
        <v>0</v>
      </c>
      <c r="BH705" s="680">
        <f t="shared" ref="BH705:BH712" si="472">X705-AO705</f>
        <v>0</v>
      </c>
      <c r="BI705" s="680">
        <f t="shared" ref="BI705:BI712" si="473">AO705-BF705</f>
        <v>0</v>
      </c>
      <c r="BJ705" s="681"/>
    </row>
    <row r="706" spans="2:62">
      <c r="B706" s="675"/>
      <c r="C706" s="744" t="s">
        <v>1009</v>
      </c>
      <c r="D706" s="746" t="s">
        <v>1010</v>
      </c>
      <c r="E706" s="740">
        <f t="shared" si="457"/>
        <v>0</v>
      </c>
      <c r="F706" s="741"/>
      <c r="G706" s="680">
        <f t="shared" si="458"/>
        <v>0</v>
      </c>
      <c r="H706" s="679"/>
      <c r="I706" s="679"/>
      <c r="J706" s="679"/>
      <c r="K706" s="679"/>
      <c r="L706" s="679"/>
      <c r="M706" s="679"/>
      <c r="N706" s="679"/>
      <c r="O706" s="679"/>
      <c r="P706" s="679"/>
      <c r="Q706" s="679"/>
      <c r="R706" s="679"/>
      <c r="S706" s="679"/>
      <c r="T706" s="673">
        <f t="shared" si="459"/>
        <v>0</v>
      </c>
      <c r="U706" s="679"/>
      <c r="V706" s="679"/>
      <c r="W706" s="679"/>
      <c r="X706" s="680">
        <f t="shared" si="460"/>
        <v>0</v>
      </c>
      <c r="Y706" s="679"/>
      <c r="Z706" s="679"/>
      <c r="AA706" s="679"/>
      <c r="AB706" s="680">
        <f t="shared" si="461"/>
        <v>0</v>
      </c>
      <c r="AC706" s="679"/>
      <c r="AD706" s="679"/>
      <c r="AE706" s="679"/>
      <c r="AF706" s="680">
        <f t="shared" si="462"/>
        <v>0</v>
      </c>
      <c r="AG706" s="679"/>
      <c r="AH706" s="679"/>
      <c r="AI706" s="679"/>
      <c r="AJ706" s="680">
        <f t="shared" si="463"/>
        <v>0</v>
      </c>
      <c r="AK706" s="679"/>
      <c r="AL706" s="679"/>
      <c r="AM706" s="679"/>
      <c r="AN706" s="680">
        <f t="shared" si="464"/>
        <v>0</v>
      </c>
      <c r="AO706" s="680">
        <f t="shared" si="465"/>
        <v>0</v>
      </c>
      <c r="AP706" s="679"/>
      <c r="AQ706" s="679"/>
      <c r="AR706" s="679"/>
      <c r="AS706" s="680">
        <f t="shared" si="466"/>
        <v>0</v>
      </c>
      <c r="AT706" s="679"/>
      <c r="AU706" s="679"/>
      <c r="AV706" s="679"/>
      <c r="AW706" s="680">
        <f t="shared" si="467"/>
        <v>0</v>
      </c>
      <c r="AX706" s="679"/>
      <c r="AY706" s="679"/>
      <c r="AZ706" s="679"/>
      <c r="BA706" s="680">
        <f t="shared" si="468"/>
        <v>0</v>
      </c>
      <c r="BB706" s="679"/>
      <c r="BC706" s="679"/>
      <c r="BD706" s="679"/>
      <c r="BE706" s="680">
        <f t="shared" si="469"/>
        <v>0</v>
      </c>
      <c r="BF706" s="680">
        <f t="shared" si="470"/>
        <v>0</v>
      </c>
      <c r="BG706" s="680">
        <f t="shared" si="471"/>
        <v>0</v>
      </c>
      <c r="BH706" s="680">
        <f t="shared" si="472"/>
        <v>0</v>
      </c>
      <c r="BI706" s="680">
        <f t="shared" si="473"/>
        <v>0</v>
      </c>
      <c r="BJ706" s="681"/>
    </row>
    <row r="707" spans="2:62">
      <c r="B707" s="675"/>
      <c r="C707" s="744" t="s">
        <v>1011</v>
      </c>
      <c r="D707" s="746" t="s">
        <v>1012</v>
      </c>
      <c r="E707" s="740">
        <f t="shared" si="457"/>
        <v>0</v>
      </c>
      <c r="F707" s="741"/>
      <c r="G707" s="680">
        <f t="shared" si="458"/>
        <v>0</v>
      </c>
      <c r="H707" s="679"/>
      <c r="I707" s="679"/>
      <c r="J707" s="679"/>
      <c r="K707" s="679"/>
      <c r="L707" s="679"/>
      <c r="M707" s="679"/>
      <c r="N707" s="679"/>
      <c r="O707" s="679"/>
      <c r="P707" s="679"/>
      <c r="Q707" s="679"/>
      <c r="R707" s="679"/>
      <c r="S707" s="679"/>
      <c r="T707" s="673">
        <f t="shared" si="459"/>
        <v>0</v>
      </c>
      <c r="U707" s="679"/>
      <c r="V707" s="679"/>
      <c r="W707" s="679"/>
      <c r="X707" s="680">
        <f t="shared" si="460"/>
        <v>0</v>
      </c>
      <c r="Y707" s="679"/>
      <c r="Z707" s="679"/>
      <c r="AA707" s="679"/>
      <c r="AB707" s="680">
        <f t="shared" si="461"/>
        <v>0</v>
      </c>
      <c r="AC707" s="679"/>
      <c r="AD707" s="679"/>
      <c r="AE707" s="679"/>
      <c r="AF707" s="680">
        <f t="shared" si="462"/>
        <v>0</v>
      </c>
      <c r="AG707" s="679"/>
      <c r="AH707" s="679"/>
      <c r="AI707" s="679"/>
      <c r="AJ707" s="680">
        <f t="shared" si="463"/>
        <v>0</v>
      </c>
      <c r="AK707" s="679"/>
      <c r="AL707" s="679"/>
      <c r="AM707" s="679"/>
      <c r="AN707" s="680">
        <f t="shared" si="464"/>
        <v>0</v>
      </c>
      <c r="AO707" s="680">
        <f t="shared" si="465"/>
        <v>0</v>
      </c>
      <c r="AP707" s="679"/>
      <c r="AQ707" s="679"/>
      <c r="AR707" s="679"/>
      <c r="AS707" s="680">
        <f t="shared" si="466"/>
        <v>0</v>
      </c>
      <c r="AT707" s="679"/>
      <c r="AU707" s="679"/>
      <c r="AV707" s="679"/>
      <c r="AW707" s="680">
        <f t="shared" si="467"/>
        <v>0</v>
      </c>
      <c r="AX707" s="679"/>
      <c r="AY707" s="679"/>
      <c r="AZ707" s="679"/>
      <c r="BA707" s="680">
        <f t="shared" si="468"/>
        <v>0</v>
      </c>
      <c r="BB707" s="679"/>
      <c r="BC707" s="679"/>
      <c r="BD707" s="679"/>
      <c r="BE707" s="680">
        <f t="shared" si="469"/>
        <v>0</v>
      </c>
      <c r="BF707" s="680">
        <f t="shared" si="470"/>
        <v>0</v>
      </c>
      <c r="BG707" s="680">
        <f t="shared" si="471"/>
        <v>0</v>
      </c>
      <c r="BH707" s="680">
        <f t="shared" si="472"/>
        <v>0</v>
      </c>
      <c r="BI707" s="680">
        <f t="shared" si="473"/>
        <v>0</v>
      </c>
      <c r="BJ707" s="681"/>
    </row>
    <row r="708" spans="2:62">
      <c r="B708" s="685" t="s">
        <v>1013</v>
      </c>
      <c r="C708" s="744"/>
      <c r="D708" s="746"/>
      <c r="E708" s="740"/>
      <c r="F708" s="741"/>
      <c r="G708" s="680">
        <f t="shared" si="458"/>
        <v>0</v>
      </c>
      <c r="H708" s="679"/>
      <c r="I708" s="679"/>
      <c r="J708" s="679"/>
      <c r="K708" s="679"/>
      <c r="L708" s="679"/>
      <c r="M708" s="679"/>
      <c r="N708" s="679"/>
      <c r="O708" s="679"/>
      <c r="P708" s="679"/>
      <c r="Q708" s="679"/>
      <c r="R708" s="679"/>
      <c r="S708" s="679"/>
      <c r="T708" s="673">
        <f t="shared" si="459"/>
        <v>0</v>
      </c>
      <c r="U708" s="679"/>
      <c r="V708" s="679"/>
      <c r="W708" s="679"/>
      <c r="X708" s="680">
        <f t="shared" si="460"/>
        <v>0</v>
      </c>
      <c r="Y708" s="679"/>
      <c r="Z708" s="679"/>
      <c r="AA708" s="679"/>
      <c r="AB708" s="680">
        <f t="shared" si="461"/>
        <v>0</v>
      </c>
      <c r="AC708" s="679"/>
      <c r="AD708" s="679"/>
      <c r="AE708" s="679"/>
      <c r="AF708" s="680">
        <f t="shared" si="462"/>
        <v>0</v>
      </c>
      <c r="AG708" s="679"/>
      <c r="AH708" s="679"/>
      <c r="AI708" s="679"/>
      <c r="AJ708" s="680">
        <f t="shared" si="463"/>
        <v>0</v>
      </c>
      <c r="AK708" s="679"/>
      <c r="AL708" s="679"/>
      <c r="AM708" s="679"/>
      <c r="AN708" s="680">
        <f t="shared" si="464"/>
        <v>0</v>
      </c>
      <c r="AO708" s="680">
        <f t="shared" si="465"/>
        <v>0</v>
      </c>
      <c r="AP708" s="679"/>
      <c r="AQ708" s="679"/>
      <c r="AR708" s="679"/>
      <c r="AS708" s="680">
        <f t="shared" si="466"/>
        <v>0</v>
      </c>
      <c r="AT708" s="679"/>
      <c r="AU708" s="679"/>
      <c r="AV708" s="679"/>
      <c r="AW708" s="680">
        <f t="shared" si="467"/>
        <v>0</v>
      </c>
      <c r="AX708" s="679"/>
      <c r="AY708" s="679"/>
      <c r="AZ708" s="679"/>
      <c r="BA708" s="680">
        <f t="shared" si="468"/>
        <v>0</v>
      </c>
      <c r="BB708" s="679"/>
      <c r="BC708" s="679"/>
      <c r="BD708" s="679"/>
      <c r="BE708" s="680">
        <f t="shared" si="469"/>
        <v>0</v>
      </c>
      <c r="BF708" s="680">
        <f t="shared" si="470"/>
        <v>0</v>
      </c>
      <c r="BG708" s="680">
        <f t="shared" si="471"/>
        <v>0</v>
      </c>
      <c r="BH708" s="680">
        <f t="shared" si="472"/>
        <v>0</v>
      </c>
      <c r="BI708" s="680">
        <f t="shared" si="473"/>
        <v>0</v>
      </c>
      <c r="BJ708" s="681"/>
    </row>
    <row r="709" spans="2:62">
      <c r="B709" s="675"/>
      <c r="C709" s="744" t="s">
        <v>1014</v>
      </c>
      <c r="D709" s="746" t="s">
        <v>1015</v>
      </c>
      <c r="E709" s="740">
        <f t="shared" ref="E709:E712" si="474">T709</f>
        <v>0</v>
      </c>
      <c r="F709" s="741"/>
      <c r="G709" s="680">
        <f t="shared" si="458"/>
        <v>0</v>
      </c>
      <c r="H709" s="679"/>
      <c r="I709" s="679"/>
      <c r="J709" s="679"/>
      <c r="K709" s="679"/>
      <c r="L709" s="679"/>
      <c r="M709" s="679"/>
      <c r="N709" s="679"/>
      <c r="O709" s="679"/>
      <c r="P709" s="679"/>
      <c r="Q709" s="679"/>
      <c r="R709" s="679"/>
      <c r="S709" s="679"/>
      <c r="T709" s="673">
        <f t="shared" si="459"/>
        <v>0</v>
      </c>
      <c r="U709" s="679"/>
      <c r="V709" s="679"/>
      <c r="W709" s="679"/>
      <c r="X709" s="680">
        <f t="shared" si="460"/>
        <v>0</v>
      </c>
      <c r="Y709" s="679"/>
      <c r="Z709" s="679"/>
      <c r="AA709" s="679"/>
      <c r="AB709" s="680">
        <f t="shared" si="461"/>
        <v>0</v>
      </c>
      <c r="AC709" s="679"/>
      <c r="AD709" s="679"/>
      <c r="AE709" s="679"/>
      <c r="AF709" s="680">
        <f t="shared" si="462"/>
        <v>0</v>
      </c>
      <c r="AG709" s="679"/>
      <c r="AH709" s="679"/>
      <c r="AI709" s="679"/>
      <c r="AJ709" s="680">
        <f t="shared" si="463"/>
        <v>0</v>
      </c>
      <c r="AK709" s="679"/>
      <c r="AL709" s="679"/>
      <c r="AM709" s="679"/>
      <c r="AN709" s="680">
        <f t="shared" si="464"/>
        <v>0</v>
      </c>
      <c r="AO709" s="680">
        <f t="shared" si="465"/>
        <v>0</v>
      </c>
      <c r="AP709" s="679"/>
      <c r="AQ709" s="679"/>
      <c r="AR709" s="679"/>
      <c r="AS709" s="680">
        <f t="shared" si="466"/>
        <v>0</v>
      </c>
      <c r="AT709" s="679"/>
      <c r="AU709" s="679"/>
      <c r="AV709" s="679"/>
      <c r="AW709" s="680">
        <f t="shared" si="467"/>
        <v>0</v>
      </c>
      <c r="AX709" s="679"/>
      <c r="AY709" s="679"/>
      <c r="AZ709" s="679"/>
      <c r="BA709" s="680">
        <f t="shared" si="468"/>
        <v>0</v>
      </c>
      <c r="BB709" s="679"/>
      <c r="BC709" s="679"/>
      <c r="BD709" s="679"/>
      <c r="BE709" s="680">
        <f t="shared" si="469"/>
        <v>0</v>
      </c>
      <c r="BF709" s="680">
        <f t="shared" si="470"/>
        <v>0</v>
      </c>
      <c r="BG709" s="680">
        <f t="shared" si="471"/>
        <v>0</v>
      </c>
      <c r="BH709" s="680">
        <f t="shared" si="472"/>
        <v>0</v>
      </c>
      <c r="BI709" s="680">
        <f t="shared" si="473"/>
        <v>0</v>
      </c>
      <c r="BJ709" s="681"/>
    </row>
    <row r="710" spans="2:62">
      <c r="B710" s="675"/>
      <c r="C710" s="744" t="s">
        <v>1016</v>
      </c>
      <c r="D710" s="746" t="s">
        <v>1017</v>
      </c>
      <c r="E710" s="740">
        <f t="shared" si="474"/>
        <v>0</v>
      </c>
      <c r="F710" s="741"/>
      <c r="G710" s="680">
        <f t="shared" si="458"/>
        <v>0</v>
      </c>
      <c r="H710" s="679"/>
      <c r="I710" s="679"/>
      <c r="J710" s="679"/>
      <c r="K710" s="679"/>
      <c r="L710" s="679"/>
      <c r="M710" s="679"/>
      <c r="N710" s="679"/>
      <c r="O710" s="679"/>
      <c r="P710" s="679"/>
      <c r="Q710" s="679"/>
      <c r="R710" s="679"/>
      <c r="S710" s="679"/>
      <c r="T710" s="673">
        <f t="shared" si="459"/>
        <v>0</v>
      </c>
      <c r="U710" s="679"/>
      <c r="V710" s="679"/>
      <c r="W710" s="679"/>
      <c r="X710" s="680">
        <f t="shared" si="460"/>
        <v>0</v>
      </c>
      <c r="Y710" s="679"/>
      <c r="Z710" s="679"/>
      <c r="AA710" s="679"/>
      <c r="AB710" s="680">
        <f t="shared" si="461"/>
        <v>0</v>
      </c>
      <c r="AC710" s="679"/>
      <c r="AD710" s="679"/>
      <c r="AE710" s="679"/>
      <c r="AF710" s="680">
        <f t="shared" si="462"/>
        <v>0</v>
      </c>
      <c r="AG710" s="679"/>
      <c r="AH710" s="679"/>
      <c r="AI710" s="679"/>
      <c r="AJ710" s="680">
        <f t="shared" si="463"/>
        <v>0</v>
      </c>
      <c r="AK710" s="679"/>
      <c r="AL710" s="679"/>
      <c r="AM710" s="679"/>
      <c r="AN710" s="680">
        <f t="shared" si="464"/>
        <v>0</v>
      </c>
      <c r="AO710" s="680">
        <f t="shared" si="465"/>
        <v>0</v>
      </c>
      <c r="AP710" s="679"/>
      <c r="AQ710" s="679"/>
      <c r="AR710" s="679"/>
      <c r="AS710" s="680">
        <f t="shared" si="466"/>
        <v>0</v>
      </c>
      <c r="AT710" s="679"/>
      <c r="AU710" s="679"/>
      <c r="AV710" s="679"/>
      <c r="AW710" s="680">
        <f t="shared" si="467"/>
        <v>0</v>
      </c>
      <c r="AX710" s="679"/>
      <c r="AY710" s="679"/>
      <c r="AZ710" s="679"/>
      <c r="BA710" s="680">
        <f t="shared" si="468"/>
        <v>0</v>
      </c>
      <c r="BB710" s="679"/>
      <c r="BC710" s="679"/>
      <c r="BD710" s="679"/>
      <c r="BE710" s="680">
        <f t="shared" si="469"/>
        <v>0</v>
      </c>
      <c r="BF710" s="680">
        <f t="shared" si="470"/>
        <v>0</v>
      </c>
      <c r="BG710" s="680">
        <f t="shared" si="471"/>
        <v>0</v>
      </c>
      <c r="BH710" s="680">
        <f t="shared" si="472"/>
        <v>0</v>
      </c>
      <c r="BI710" s="680">
        <f t="shared" si="473"/>
        <v>0</v>
      </c>
      <c r="BJ710" s="681"/>
    </row>
    <row r="711" spans="2:62">
      <c r="B711" s="675"/>
      <c r="C711" s="744" t="s">
        <v>503</v>
      </c>
      <c r="D711" s="746" t="s">
        <v>1018</v>
      </c>
      <c r="E711" s="740">
        <f t="shared" si="474"/>
        <v>0</v>
      </c>
      <c r="F711" s="741"/>
      <c r="G711" s="680">
        <f t="shared" si="458"/>
        <v>0</v>
      </c>
      <c r="H711" s="679"/>
      <c r="I711" s="679"/>
      <c r="J711" s="679"/>
      <c r="K711" s="679"/>
      <c r="L711" s="679"/>
      <c r="M711" s="679"/>
      <c r="N711" s="679"/>
      <c r="O711" s="679"/>
      <c r="P711" s="679"/>
      <c r="Q711" s="679"/>
      <c r="R711" s="679"/>
      <c r="S711" s="679"/>
      <c r="T711" s="673">
        <f t="shared" si="459"/>
        <v>0</v>
      </c>
      <c r="U711" s="679"/>
      <c r="V711" s="679"/>
      <c r="W711" s="679"/>
      <c r="X711" s="680">
        <f t="shared" si="460"/>
        <v>0</v>
      </c>
      <c r="Y711" s="679"/>
      <c r="Z711" s="679"/>
      <c r="AA711" s="679"/>
      <c r="AB711" s="680">
        <f t="shared" si="461"/>
        <v>0</v>
      </c>
      <c r="AC711" s="679"/>
      <c r="AD711" s="679"/>
      <c r="AE711" s="679"/>
      <c r="AF711" s="680">
        <f t="shared" si="462"/>
        <v>0</v>
      </c>
      <c r="AG711" s="679"/>
      <c r="AH711" s="679"/>
      <c r="AI711" s="679"/>
      <c r="AJ711" s="680">
        <f t="shared" si="463"/>
        <v>0</v>
      </c>
      <c r="AK711" s="679"/>
      <c r="AL711" s="679"/>
      <c r="AM711" s="679"/>
      <c r="AN711" s="680">
        <f t="shared" si="464"/>
        <v>0</v>
      </c>
      <c r="AO711" s="680">
        <f t="shared" si="465"/>
        <v>0</v>
      </c>
      <c r="AP711" s="679"/>
      <c r="AQ711" s="679"/>
      <c r="AR711" s="679"/>
      <c r="AS711" s="680">
        <f t="shared" si="466"/>
        <v>0</v>
      </c>
      <c r="AT711" s="679"/>
      <c r="AU711" s="679"/>
      <c r="AV711" s="679"/>
      <c r="AW711" s="680">
        <f t="shared" si="467"/>
        <v>0</v>
      </c>
      <c r="AX711" s="679"/>
      <c r="AY711" s="679"/>
      <c r="AZ711" s="679"/>
      <c r="BA711" s="680">
        <f t="shared" si="468"/>
        <v>0</v>
      </c>
      <c r="BB711" s="679"/>
      <c r="BC711" s="679"/>
      <c r="BD711" s="679"/>
      <c r="BE711" s="680">
        <f t="shared" si="469"/>
        <v>0</v>
      </c>
      <c r="BF711" s="680">
        <f t="shared" si="470"/>
        <v>0</v>
      </c>
      <c r="BG711" s="680">
        <f t="shared" si="471"/>
        <v>0</v>
      </c>
      <c r="BH711" s="680">
        <f t="shared" si="472"/>
        <v>0</v>
      </c>
      <c r="BI711" s="680">
        <f t="shared" si="473"/>
        <v>0</v>
      </c>
      <c r="BJ711" s="681"/>
    </row>
    <row r="712" spans="2:62" ht="19.5" thickBot="1">
      <c r="B712" s="710"/>
      <c r="C712" s="724" t="s">
        <v>1019</v>
      </c>
      <c r="D712" s="747" t="s">
        <v>1020</v>
      </c>
      <c r="E712" s="742">
        <f t="shared" si="474"/>
        <v>0</v>
      </c>
      <c r="F712" s="743"/>
      <c r="G712" s="680">
        <f t="shared" si="458"/>
        <v>0</v>
      </c>
      <c r="H712" s="679"/>
      <c r="I712" s="679"/>
      <c r="J712" s="679"/>
      <c r="K712" s="679"/>
      <c r="L712" s="679"/>
      <c r="M712" s="679"/>
      <c r="N712" s="679"/>
      <c r="O712" s="679"/>
      <c r="P712" s="679"/>
      <c r="Q712" s="679"/>
      <c r="R712" s="679"/>
      <c r="S712" s="679"/>
      <c r="T712" s="673">
        <f t="shared" si="459"/>
        <v>0</v>
      </c>
      <c r="U712" s="679"/>
      <c r="V712" s="679"/>
      <c r="W712" s="679"/>
      <c r="X712" s="680">
        <f t="shared" si="460"/>
        <v>0</v>
      </c>
      <c r="Y712" s="679"/>
      <c r="Z712" s="679"/>
      <c r="AA712" s="679"/>
      <c r="AB712" s="680">
        <f t="shared" si="461"/>
        <v>0</v>
      </c>
      <c r="AC712" s="679"/>
      <c r="AD712" s="679"/>
      <c r="AE712" s="679"/>
      <c r="AF712" s="680">
        <f t="shared" si="462"/>
        <v>0</v>
      </c>
      <c r="AG712" s="679"/>
      <c r="AH712" s="679"/>
      <c r="AI712" s="679"/>
      <c r="AJ712" s="680">
        <f t="shared" si="463"/>
        <v>0</v>
      </c>
      <c r="AK712" s="679"/>
      <c r="AL712" s="679"/>
      <c r="AM712" s="679"/>
      <c r="AN712" s="680">
        <f t="shared" si="464"/>
        <v>0</v>
      </c>
      <c r="AO712" s="680">
        <f t="shared" si="465"/>
        <v>0</v>
      </c>
      <c r="AP712" s="679"/>
      <c r="AQ712" s="679"/>
      <c r="AR712" s="679"/>
      <c r="AS712" s="680">
        <f t="shared" si="466"/>
        <v>0</v>
      </c>
      <c r="AT712" s="679"/>
      <c r="AU712" s="679"/>
      <c r="AV712" s="679"/>
      <c r="AW712" s="680">
        <f t="shared" si="467"/>
        <v>0</v>
      </c>
      <c r="AX712" s="679"/>
      <c r="AY712" s="679"/>
      <c r="AZ712" s="679"/>
      <c r="BA712" s="680">
        <f t="shared" si="468"/>
        <v>0</v>
      </c>
      <c r="BB712" s="679"/>
      <c r="BC712" s="679"/>
      <c r="BD712" s="679"/>
      <c r="BE712" s="680">
        <f t="shared" si="469"/>
        <v>0</v>
      </c>
      <c r="BF712" s="680">
        <f t="shared" si="470"/>
        <v>0</v>
      </c>
      <c r="BG712" s="680">
        <f t="shared" si="471"/>
        <v>0</v>
      </c>
      <c r="BH712" s="680">
        <f t="shared" si="472"/>
        <v>0</v>
      </c>
      <c r="BI712" s="680">
        <f t="shared" si="473"/>
        <v>0</v>
      </c>
      <c r="BJ712" s="691"/>
    </row>
    <row r="713" spans="2:62" ht="19.5" thickBot="1">
      <c r="B713" s="692" t="s">
        <v>1056</v>
      </c>
      <c r="C713" s="693"/>
      <c r="D713" s="694"/>
      <c r="E713" s="695">
        <f>SUM(E640:E702)</f>
        <v>0</v>
      </c>
      <c r="F713" s="695">
        <f t="shared" ref="F713:BJ713" si="475">SUM(F640:F702)</f>
        <v>0</v>
      </c>
      <c r="G713" s="695">
        <f t="shared" si="475"/>
        <v>0</v>
      </c>
      <c r="H713" s="695">
        <v>0</v>
      </c>
      <c r="I713" s="695">
        <v>0</v>
      </c>
      <c r="J713" s="695">
        <v>0</v>
      </c>
      <c r="K713" s="695">
        <v>0</v>
      </c>
      <c r="L713" s="695">
        <f t="shared" si="475"/>
        <v>0</v>
      </c>
      <c r="M713" s="695">
        <f t="shared" si="475"/>
        <v>0</v>
      </c>
      <c r="N713" s="695">
        <f t="shared" si="475"/>
        <v>0</v>
      </c>
      <c r="O713" s="695">
        <f t="shared" si="475"/>
        <v>0</v>
      </c>
      <c r="P713" s="695">
        <f t="shared" si="475"/>
        <v>0</v>
      </c>
      <c r="Q713" s="695">
        <f t="shared" si="475"/>
        <v>0</v>
      </c>
      <c r="R713" s="695">
        <f t="shared" si="475"/>
        <v>0</v>
      </c>
      <c r="S713" s="695">
        <f t="shared" si="475"/>
        <v>0</v>
      </c>
      <c r="T713" s="695">
        <f t="shared" si="475"/>
        <v>0</v>
      </c>
      <c r="U713" s="695">
        <f t="shared" si="475"/>
        <v>0</v>
      </c>
      <c r="V713" s="695">
        <f t="shared" si="475"/>
        <v>0</v>
      </c>
      <c r="W713" s="695">
        <f t="shared" si="475"/>
        <v>0</v>
      </c>
      <c r="X713" s="695">
        <f t="shared" si="475"/>
        <v>0</v>
      </c>
      <c r="Y713" s="695">
        <f t="shared" si="475"/>
        <v>0</v>
      </c>
      <c r="Z713" s="695">
        <f t="shared" si="475"/>
        <v>0</v>
      </c>
      <c r="AA713" s="695">
        <v>0</v>
      </c>
      <c r="AB713" s="695">
        <f t="shared" si="475"/>
        <v>0</v>
      </c>
      <c r="AC713" s="695">
        <v>0</v>
      </c>
      <c r="AD713" s="695">
        <f t="shared" si="475"/>
        <v>0</v>
      </c>
      <c r="AE713" s="695">
        <f t="shared" si="475"/>
        <v>0</v>
      </c>
      <c r="AF713" s="695">
        <f t="shared" si="475"/>
        <v>0</v>
      </c>
      <c r="AG713" s="695">
        <f t="shared" si="475"/>
        <v>0</v>
      </c>
      <c r="AH713" s="695">
        <f t="shared" si="475"/>
        <v>0</v>
      </c>
      <c r="AI713" s="695">
        <f t="shared" si="475"/>
        <v>0</v>
      </c>
      <c r="AJ713" s="695">
        <f t="shared" si="475"/>
        <v>0</v>
      </c>
      <c r="AK713" s="695">
        <f t="shared" si="475"/>
        <v>0</v>
      </c>
      <c r="AL713" s="695">
        <f t="shared" si="475"/>
        <v>0</v>
      </c>
      <c r="AM713" s="695">
        <f t="shared" si="475"/>
        <v>0</v>
      </c>
      <c r="AN713" s="695">
        <f t="shared" si="475"/>
        <v>0</v>
      </c>
      <c r="AO713" s="695">
        <f t="shared" si="475"/>
        <v>0</v>
      </c>
      <c r="AP713" s="695">
        <f t="shared" si="475"/>
        <v>0</v>
      </c>
      <c r="AQ713" s="695">
        <f t="shared" si="475"/>
        <v>0</v>
      </c>
      <c r="AR713" s="695">
        <f t="shared" si="475"/>
        <v>0</v>
      </c>
      <c r="AS713" s="695">
        <f t="shared" si="475"/>
        <v>0</v>
      </c>
      <c r="AT713" s="695">
        <f t="shared" si="475"/>
        <v>0</v>
      </c>
      <c r="AU713" s="695">
        <f t="shared" si="475"/>
        <v>0</v>
      </c>
      <c r="AV713" s="695">
        <f t="shared" si="475"/>
        <v>0</v>
      </c>
      <c r="AW713" s="695">
        <f t="shared" si="475"/>
        <v>0</v>
      </c>
      <c r="AX713" s="695">
        <f t="shared" si="475"/>
        <v>0</v>
      </c>
      <c r="AY713" s="695">
        <f t="shared" si="475"/>
        <v>0</v>
      </c>
      <c r="AZ713" s="695">
        <f t="shared" si="475"/>
        <v>0</v>
      </c>
      <c r="BA713" s="695">
        <f t="shared" si="475"/>
        <v>0</v>
      </c>
      <c r="BB713" s="695">
        <f t="shared" si="475"/>
        <v>0</v>
      </c>
      <c r="BC713" s="695">
        <f t="shared" si="475"/>
        <v>0</v>
      </c>
      <c r="BD713" s="695">
        <f t="shared" si="475"/>
        <v>0</v>
      </c>
      <c r="BE713" s="695">
        <f t="shared" si="475"/>
        <v>0</v>
      </c>
      <c r="BF713" s="695">
        <f t="shared" si="475"/>
        <v>0</v>
      </c>
      <c r="BG713" s="695">
        <f t="shared" si="475"/>
        <v>0</v>
      </c>
      <c r="BH713" s="695">
        <f t="shared" si="475"/>
        <v>0</v>
      </c>
      <c r="BI713" s="695">
        <f t="shared" si="475"/>
        <v>0</v>
      </c>
      <c r="BJ713" s="695">
        <f t="shared" si="475"/>
        <v>0</v>
      </c>
    </row>
    <row r="714" spans="2:62" ht="19.5" thickBot="1">
      <c r="B714" s="696"/>
      <c r="C714" s="758"/>
      <c r="D714" s="756"/>
      <c r="E714" s="719"/>
      <c r="F714" s="720"/>
      <c r="G714" s="720"/>
      <c r="H714" s="720"/>
      <c r="I714" s="720"/>
      <c r="J714" s="720"/>
      <c r="K714" s="720"/>
      <c r="L714" s="720"/>
      <c r="M714" s="720"/>
      <c r="N714" s="720"/>
      <c r="O714" s="720"/>
      <c r="P714" s="720"/>
      <c r="Q714" s="720"/>
      <c r="R714" s="720"/>
      <c r="S714" s="720"/>
      <c r="T714" s="720"/>
      <c r="U714" s="720"/>
      <c r="V714" s="720"/>
      <c r="W714" s="720"/>
      <c r="X714" s="720"/>
      <c r="Y714" s="720"/>
      <c r="Z714" s="720"/>
      <c r="AA714" s="720"/>
      <c r="AB714" s="720"/>
      <c r="AC714" s="720"/>
      <c r="AD714" s="720"/>
      <c r="AE714" s="720"/>
      <c r="AF714" s="720"/>
      <c r="AG714" s="720"/>
      <c r="AH714" s="720"/>
      <c r="AI714" s="720"/>
      <c r="AJ714" s="720"/>
      <c r="AK714" s="720"/>
      <c r="AL714" s="720"/>
      <c r="AM714" s="720"/>
      <c r="AN714" s="720"/>
      <c r="AO714" s="720"/>
      <c r="AP714" s="720"/>
      <c r="AQ714" s="720"/>
      <c r="AR714" s="720"/>
      <c r="AS714" s="720"/>
      <c r="AT714" s="720"/>
      <c r="AU714" s="720"/>
      <c r="AV714" s="720"/>
      <c r="AW714" s="720"/>
      <c r="AX714" s="720"/>
      <c r="AY714" s="720"/>
      <c r="AZ714" s="720"/>
      <c r="BA714" s="720"/>
      <c r="BB714" s="720"/>
      <c r="BC714" s="720"/>
      <c r="BD714" s="720"/>
      <c r="BE714" s="720"/>
      <c r="BF714" s="720"/>
      <c r="BG714" s="720"/>
      <c r="BH714" s="720"/>
      <c r="BI714" s="720"/>
      <c r="BJ714" s="701"/>
    </row>
    <row r="715" spans="2:62" ht="19.5" thickBot="1">
      <c r="B715" s="663" t="s">
        <v>1057</v>
      </c>
      <c r="C715" s="664"/>
      <c r="D715" s="665"/>
      <c r="E715" s="666"/>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7"/>
      <c r="AY715" s="667"/>
      <c r="AZ715" s="667"/>
      <c r="BA715" s="667"/>
      <c r="BB715" s="667"/>
      <c r="BC715" s="667"/>
      <c r="BD715" s="667"/>
      <c r="BE715" s="667"/>
      <c r="BF715" s="667"/>
      <c r="BG715" s="667"/>
      <c r="BH715" s="667"/>
      <c r="BI715" s="667"/>
      <c r="BJ715" s="668"/>
    </row>
    <row r="716" spans="2:62" ht="19.5" thickBot="1">
      <c r="B716" s="663" t="s">
        <v>1055</v>
      </c>
      <c r="C716" s="664"/>
      <c r="D716" s="665"/>
      <c r="E716" s="666"/>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7"/>
      <c r="AD716" s="667"/>
      <c r="AE716" s="667"/>
      <c r="AF716" s="667"/>
      <c r="AG716" s="667"/>
      <c r="AH716" s="667"/>
      <c r="AI716" s="667"/>
      <c r="AJ716" s="667"/>
      <c r="AK716" s="667"/>
      <c r="AL716" s="667"/>
      <c r="AM716" s="667"/>
      <c r="AN716" s="667"/>
      <c r="AO716" s="667"/>
      <c r="AP716" s="667"/>
      <c r="AQ716" s="667"/>
      <c r="AR716" s="667"/>
      <c r="AS716" s="667"/>
      <c r="AT716" s="667"/>
      <c r="AU716" s="667"/>
      <c r="AV716" s="667"/>
      <c r="AW716" s="667"/>
      <c r="AX716" s="667"/>
      <c r="AY716" s="667"/>
      <c r="AZ716" s="667"/>
      <c r="BA716" s="667"/>
      <c r="BB716" s="667"/>
      <c r="BC716" s="667"/>
      <c r="BD716" s="667"/>
      <c r="BE716" s="667"/>
      <c r="BF716" s="667"/>
      <c r="BG716" s="667"/>
      <c r="BH716" s="667"/>
      <c r="BI716" s="667"/>
      <c r="BJ716" s="668"/>
    </row>
    <row r="717" spans="2:62">
      <c r="B717" s="702" t="s">
        <v>208</v>
      </c>
      <c r="C717" s="670"/>
      <c r="D717" s="671"/>
      <c r="E717" s="672"/>
      <c r="F717" s="673"/>
      <c r="G717" s="673"/>
      <c r="H717" s="673"/>
      <c r="I717" s="673"/>
      <c r="J717" s="673"/>
      <c r="K717" s="673"/>
      <c r="L717" s="673"/>
      <c r="M717" s="673"/>
      <c r="N717" s="673"/>
      <c r="O717" s="673"/>
      <c r="P717" s="673"/>
      <c r="Q717" s="673"/>
      <c r="R717" s="673"/>
      <c r="S717" s="673"/>
      <c r="T717" s="673"/>
      <c r="U717" s="673"/>
      <c r="V717" s="673"/>
      <c r="W717" s="673"/>
      <c r="X717" s="673"/>
      <c r="Y717" s="673"/>
      <c r="Z717" s="673"/>
      <c r="AA717" s="673"/>
      <c r="AB717" s="673"/>
      <c r="AC717" s="673"/>
      <c r="AD717" s="673"/>
      <c r="AE717" s="673"/>
      <c r="AF717" s="673"/>
      <c r="AG717" s="673"/>
      <c r="AH717" s="673"/>
      <c r="AI717" s="673"/>
      <c r="AJ717" s="673"/>
      <c r="AK717" s="673"/>
      <c r="AL717" s="673"/>
      <c r="AM717" s="673"/>
      <c r="AN717" s="673"/>
      <c r="AO717" s="673"/>
      <c r="AP717" s="673"/>
      <c r="AQ717" s="673"/>
      <c r="AR717" s="673"/>
      <c r="AS717" s="673"/>
      <c r="AT717" s="673"/>
      <c r="AU717" s="673"/>
      <c r="AV717" s="673"/>
      <c r="AW717" s="673"/>
      <c r="AX717" s="673"/>
      <c r="AY717" s="673"/>
      <c r="AZ717" s="673"/>
      <c r="BA717" s="673"/>
      <c r="BB717" s="673"/>
      <c r="BC717" s="673"/>
      <c r="BD717" s="673"/>
      <c r="BE717" s="673"/>
      <c r="BF717" s="673"/>
      <c r="BG717" s="673"/>
      <c r="BH717" s="673"/>
      <c r="BI717" s="673"/>
      <c r="BJ717" s="674"/>
    </row>
    <row r="718" spans="2:62">
      <c r="B718" s="704" t="s">
        <v>921</v>
      </c>
      <c r="C718" s="705"/>
      <c r="D718" s="677"/>
      <c r="E718" s="738"/>
      <c r="F718" s="739"/>
      <c r="G718" s="680"/>
      <c r="H718" s="680"/>
      <c r="I718" s="680"/>
      <c r="J718" s="680"/>
      <c r="K718" s="680"/>
      <c r="L718" s="680"/>
      <c r="M718" s="680"/>
      <c r="N718" s="680"/>
      <c r="O718" s="680"/>
      <c r="P718" s="680"/>
      <c r="Q718" s="680"/>
      <c r="R718" s="680"/>
      <c r="S718" s="680"/>
      <c r="T718" s="680"/>
      <c r="U718" s="680"/>
      <c r="V718" s="680"/>
      <c r="W718" s="680"/>
      <c r="X718" s="680"/>
      <c r="Y718" s="680"/>
      <c r="Z718" s="680"/>
      <c r="AA718" s="680"/>
      <c r="AB718" s="680"/>
      <c r="AC718" s="680"/>
      <c r="AD718" s="680"/>
      <c r="AE718" s="680"/>
      <c r="AF718" s="680"/>
      <c r="AG718" s="680"/>
      <c r="AH718" s="680"/>
      <c r="AI718" s="680"/>
      <c r="AJ718" s="680"/>
      <c r="AK718" s="680"/>
      <c r="AL718" s="680"/>
      <c r="AM718" s="680"/>
      <c r="AN718" s="680"/>
      <c r="AO718" s="680"/>
      <c r="AP718" s="680"/>
      <c r="AQ718" s="680"/>
      <c r="AR718" s="680"/>
      <c r="AS718" s="680"/>
      <c r="AT718" s="680"/>
      <c r="AU718" s="680"/>
      <c r="AV718" s="680"/>
      <c r="AW718" s="680"/>
      <c r="AX718" s="680"/>
      <c r="AY718" s="680"/>
      <c r="AZ718" s="680"/>
      <c r="BA718" s="680"/>
      <c r="BB718" s="680"/>
      <c r="BC718" s="680"/>
      <c r="BD718" s="680"/>
      <c r="BE718" s="680"/>
      <c r="BF718" s="680"/>
      <c r="BG718" s="680"/>
      <c r="BH718" s="680"/>
      <c r="BI718" s="680"/>
      <c r="BJ718" s="681"/>
    </row>
    <row r="719" spans="2:62">
      <c r="B719" s="675"/>
      <c r="C719" s="676" t="s">
        <v>922</v>
      </c>
      <c r="D719" s="677" t="s">
        <v>923</v>
      </c>
      <c r="E719" s="740">
        <f t="shared" ref="E719:E720" si="476">T719</f>
        <v>176826</v>
      </c>
      <c r="F719" s="741"/>
      <c r="G719" s="680">
        <f t="shared" ref="G719:G782" si="477">E719+F719</f>
        <v>176826</v>
      </c>
      <c r="H719" s="679"/>
      <c r="I719" s="679">
        <v>21000</v>
      </c>
      <c r="J719" s="679">
        <v>152826</v>
      </c>
      <c r="K719" s="679"/>
      <c r="L719" s="679"/>
      <c r="M719" s="679"/>
      <c r="N719" s="679"/>
      <c r="O719" s="679">
        <v>3000</v>
      </c>
      <c r="P719" s="679"/>
      <c r="Q719" s="679"/>
      <c r="R719" s="679"/>
      <c r="S719" s="679"/>
      <c r="T719" s="673">
        <f t="shared" ref="T719:T782" si="478">SUM(H719:S719)</f>
        <v>176826</v>
      </c>
      <c r="U719" s="679"/>
      <c r="V719" s="679"/>
      <c r="W719" s="679"/>
      <c r="X719" s="680">
        <f t="shared" ref="X719:X782" si="479">(T719+U719)-V719+W719</f>
        <v>176826</v>
      </c>
      <c r="Y719" s="679"/>
      <c r="Z719" s="679"/>
      <c r="AA719" s="679">
        <v>26187.29</v>
      </c>
      <c r="AB719" s="680">
        <f t="shared" ref="AB719:AB782" si="480">SUM(Y719:AA719)</f>
        <v>26187.29</v>
      </c>
      <c r="AC719" s="679">
        <v>7175</v>
      </c>
      <c r="AD719" s="679">
        <v>28301.94</v>
      </c>
      <c r="AE719" s="679">
        <f>29640.93+82520.84</f>
        <v>112161.76999999999</v>
      </c>
      <c r="AF719" s="680">
        <f t="shared" ref="AF719:AF782" si="481">SUM(AC719:AE719)</f>
        <v>147638.71</v>
      </c>
      <c r="AG719" s="679">
        <v>-250</v>
      </c>
      <c r="AH719" s="679"/>
      <c r="AI719" s="679"/>
      <c r="AJ719" s="680">
        <f t="shared" ref="AJ719:AJ782" si="482">SUM(AG719:AI719)</f>
        <v>-250</v>
      </c>
      <c r="AK719" s="679"/>
      <c r="AL719" s="679"/>
      <c r="AM719" s="679"/>
      <c r="AN719" s="680">
        <f t="shared" ref="AN719:AN782" si="483">SUM(AK719:AM719)</f>
        <v>0</v>
      </c>
      <c r="AO719" s="680">
        <f t="shared" ref="AO719:AO782" si="484">AB719+AF719+AJ719+AN719</f>
        <v>173576</v>
      </c>
      <c r="AP719" s="679"/>
      <c r="AQ719" s="679"/>
      <c r="AR719" s="679">
        <v>14186.29</v>
      </c>
      <c r="AS719" s="680">
        <f t="shared" ref="AS719:AS782" si="485">SUM(AP719:AR719)</f>
        <v>14186.29</v>
      </c>
      <c r="AT719" s="679">
        <v>16953.5</v>
      </c>
      <c r="AU719" s="679">
        <v>28714.44</v>
      </c>
      <c r="AV719" s="679">
        <v>109364.77</v>
      </c>
      <c r="AW719" s="680">
        <f t="shared" ref="AW719:AW782" si="486">SUM(AT719:AV719)</f>
        <v>155032.71000000002</v>
      </c>
      <c r="AX719" s="679">
        <v>2547</v>
      </c>
      <c r="AY719" s="679">
        <v>914.3</v>
      </c>
      <c r="AZ719" s="679"/>
      <c r="BA719" s="680">
        <f t="shared" ref="BA719:BA782" si="487">SUM(AX719:AZ719)</f>
        <v>3461.3</v>
      </c>
      <c r="BB719" s="679"/>
      <c r="BC719" s="679"/>
      <c r="BD719" s="679"/>
      <c r="BE719" s="680">
        <f t="shared" ref="BE719:BE782" si="488">SUM(BB719:BD719)</f>
        <v>0</v>
      </c>
      <c r="BF719" s="680">
        <f t="shared" ref="BF719:BF782" si="489">AS719+AW719+BA719+BE719</f>
        <v>172680.30000000002</v>
      </c>
      <c r="BG719" s="680">
        <f t="shared" ref="BG719:BG782" si="490">G719-X719</f>
        <v>0</v>
      </c>
      <c r="BH719" s="680">
        <f t="shared" ref="BH719:BH782" si="491">X719-AO719</f>
        <v>3250</v>
      </c>
      <c r="BI719" s="680">
        <f t="shared" ref="BI719:BI782" si="492">AO719-BF719</f>
        <v>895.69999999998254</v>
      </c>
      <c r="BJ719" s="681"/>
    </row>
    <row r="720" spans="2:62">
      <c r="B720" s="675"/>
      <c r="C720" s="676" t="s">
        <v>924</v>
      </c>
      <c r="D720" s="677" t="s">
        <v>925</v>
      </c>
      <c r="E720" s="740">
        <f t="shared" si="476"/>
        <v>0</v>
      </c>
      <c r="F720" s="741"/>
      <c r="G720" s="680">
        <f t="shared" si="477"/>
        <v>0</v>
      </c>
      <c r="H720" s="679"/>
      <c r="I720" s="679"/>
      <c r="J720" s="679"/>
      <c r="K720" s="679"/>
      <c r="L720" s="679"/>
      <c r="M720" s="679"/>
      <c r="N720" s="679"/>
      <c r="O720" s="679"/>
      <c r="P720" s="679"/>
      <c r="Q720" s="679"/>
      <c r="R720" s="679"/>
      <c r="S720" s="679"/>
      <c r="T720" s="673">
        <f t="shared" si="478"/>
        <v>0</v>
      </c>
      <c r="U720" s="679"/>
      <c r="V720" s="679"/>
      <c r="W720" s="679"/>
      <c r="X720" s="680">
        <f t="shared" si="479"/>
        <v>0</v>
      </c>
      <c r="Y720" s="679"/>
      <c r="Z720" s="679"/>
      <c r="AA720" s="679"/>
      <c r="AB720" s="680">
        <f t="shared" si="480"/>
        <v>0</v>
      </c>
      <c r="AC720" s="679"/>
      <c r="AD720" s="679"/>
      <c r="AE720" s="679"/>
      <c r="AF720" s="680">
        <f t="shared" si="481"/>
        <v>0</v>
      </c>
      <c r="AG720" s="679"/>
      <c r="AH720" s="679"/>
      <c r="AI720" s="679"/>
      <c r="AJ720" s="680">
        <f t="shared" si="482"/>
        <v>0</v>
      </c>
      <c r="AK720" s="679"/>
      <c r="AL720" s="679"/>
      <c r="AM720" s="679"/>
      <c r="AN720" s="680">
        <f t="shared" si="483"/>
        <v>0</v>
      </c>
      <c r="AO720" s="680">
        <f t="shared" si="484"/>
        <v>0</v>
      </c>
      <c r="AP720" s="679"/>
      <c r="AQ720" s="679"/>
      <c r="AR720" s="679"/>
      <c r="AS720" s="680">
        <f t="shared" si="485"/>
        <v>0</v>
      </c>
      <c r="AT720" s="679"/>
      <c r="AU720" s="679"/>
      <c r="AV720" s="679"/>
      <c r="AW720" s="680">
        <f t="shared" si="486"/>
        <v>0</v>
      </c>
      <c r="AX720" s="679"/>
      <c r="AY720" s="679"/>
      <c r="AZ720" s="679"/>
      <c r="BA720" s="680">
        <f t="shared" si="487"/>
        <v>0</v>
      </c>
      <c r="BB720" s="679"/>
      <c r="BC720" s="679"/>
      <c r="BD720" s="679"/>
      <c r="BE720" s="680">
        <f t="shared" si="488"/>
        <v>0</v>
      </c>
      <c r="BF720" s="680">
        <f t="shared" si="489"/>
        <v>0</v>
      </c>
      <c r="BG720" s="680">
        <f t="shared" si="490"/>
        <v>0</v>
      </c>
      <c r="BH720" s="680">
        <f t="shared" si="491"/>
        <v>0</v>
      </c>
      <c r="BI720" s="680">
        <f t="shared" si="492"/>
        <v>0</v>
      </c>
      <c r="BJ720" s="681"/>
    </row>
    <row r="721" spans="2:62">
      <c r="B721" s="685" t="s">
        <v>926</v>
      </c>
      <c r="C721" s="676"/>
      <c r="D721" s="677"/>
      <c r="E721" s="738"/>
      <c r="F721" s="739"/>
      <c r="G721" s="680"/>
      <c r="H721" s="680"/>
      <c r="I721" s="680"/>
      <c r="J721" s="680"/>
      <c r="K721" s="680"/>
      <c r="L721" s="680"/>
      <c r="M721" s="680"/>
      <c r="N721" s="680"/>
      <c r="O721" s="680"/>
      <c r="P721" s="680"/>
      <c r="Q721" s="680"/>
      <c r="R721" s="680"/>
      <c r="S721" s="680"/>
      <c r="T721" s="673"/>
      <c r="U721" s="680"/>
      <c r="V721" s="680"/>
      <c r="W721" s="680"/>
      <c r="X721" s="680"/>
      <c r="Y721" s="680"/>
      <c r="Z721" s="680"/>
      <c r="AA721" s="680"/>
      <c r="AB721" s="680"/>
      <c r="AC721" s="680"/>
      <c r="AD721" s="680"/>
      <c r="AE721" s="680"/>
      <c r="AF721" s="680"/>
      <c r="AG721" s="680"/>
      <c r="AH721" s="680"/>
      <c r="AI721" s="680"/>
      <c r="AJ721" s="680"/>
      <c r="AK721" s="680"/>
      <c r="AL721" s="680"/>
      <c r="AM721" s="680"/>
      <c r="AN721" s="680"/>
      <c r="AO721" s="680"/>
      <c r="AP721" s="680"/>
      <c r="AQ721" s="680"/>
      <c r="AR721" s="680"/>
      <c r="AS721" s="680"/>
      <c r="AT721" s="680"/>
      <c r="AU721" s="680"/>
      <c r="AV721" s="680"/>
      <c r="AW721" s="680"/>
      <c r="AX721" s="680"/>
      <c r="AY721" s="680"/>
      <c r="AZ721" s="680"/>
      <c r="BA721" s="680"/>
      <c r="BB721" s="680"/>
      <c r="BC721" s="680"/>
      <c r="BD721" s="680"/>
      <c r="BE721" s="680"/>
      <c r="BF721" s="680"/>
      <c r="BG721" s="680"/>
      <c r="BH721" s="680"/>
      <c r="BI721" s="680"/>
      <c r="BJ721" s="681"/>
    </row>
    <row r="722" spans="2:62">
      <c r="B722" s="675"/>
      <c r="C722" s="676" t="s">
        <v>218</v>
      </c>
      <c r="D722" s="677" t="s">
        <v>927</v>
      </c>
      <c r="E722" s="740">
        <f t="shared" ref="E722:E723" si="493">T722</f>
        <v>1799400</v>
      </c>
      <c r="F722" s="741"/>
      <c r="G722" s="680">
        <f t="shared" si="477"/>
        <v>1799400</v>
      </c>
      <c r="H722" s="679">
        <v>15000</v>
      </c>
      <c r="I722" s="679">
        <v>91100</v>
      </c>
      <c r="J722" s="679">
        <v>1683300</v>
      </c>
      <c r="K722" s="679"/>
      <c r="L722" s="679"/>
      <c r="M722" s="679"/>
      <c r="N722" s="679"/>
      <c r="O722" s="679"/>
      <c r="P722" s="679">
        <v>10000</v>
      </c>
      <c r="Q722" s="679"/>
      <c r="R722" s="679"/>
      <c r="S722" s="679"/>
      <c r="T722" s="673">
        <f t="shared" si="478"/>
        <v>1799400</v>
      </c>
      <c r="U722" s="679"/>
      <c r="V722" s="679"/>
      <c r="W722" s="679"/>
      <c r="X722" s="680">
        <f t="shared" si="479"/>
        <v>1799400</v>
      </c>
      <c r="Y722" s="679"/>
      <c r="Z722" s="679"/>
      <c r="AA722" s="679">
        <v>45640.28</v>
      </c>
      <c r="AB722" s="680">
        <f t="shared" si="480"/>
        <v>45640.28</v>
      </c>
      <c r="AC722" s="679">
        <v>37655</v>
      </c>
      <c r="AD722" s="679">
        <v>164697.06</v>
      </c>
      <c r="AE722" s="679">
        <f>308498.1+1077090</f>
        <v>1385588.1</v>
      </c>
      <c r="AF722" s="680">
        <f t="shared" si="481"/>
        <v>1587940.1600000001</v>
      </c>
      <c r="AG722" s="679">
        <v>15090.7</v>
      </c>
      <c r="AH722" s="679">
        <v>2624</v>
      </c>
      <c r="AI722" s="679">
        <v>10399</v>
      </c>
      <c r="AJ722" s="680">
        <f t="shared" si="482"/>
        <v>28113.7</v>
      </c>
      <c r="AK722" s="679"/>
      <c r="AL722" s="679"/>
      <c r="AM722" s="679"/>
      <c r="AN722" s="680">
        <f t="shared" si="483"/>
        <v>0</v>
      </c>
      <c r="AO722" s="680">
        <f t="shared" si="484"/>
        <v>1661694.1400000001</v>
      </c>
      <c r="AP722" s="679"/>
      <c r="AQ722" s="679"/>
      <c r="AR722" s="679">
        <v>29938.3</v>
      </c>
      <c r="AS722" s="680">
        <f t="shared" si="485"/>
        <v>29938.3</v>
      </c>
      <c r="AT722" s="679">
        <v>49305.98</v>
      </c>
      <c r="AU722" s="679">
        <v>136856</v>
      </c>
      <c r="AV722" s="679">
        <v>1406690.16</v>
      </c>
      <c r="AW722" s="680">
        <f t="shared" si="486"/>
        <v>1592852.14</v>
      </c>
      <c r="AX722" s="679">
        <v>19095</v>
      </c>
      <c r="AY722" s="679">
        <v>9409.7000000000007</v>
      </c>
      <c r="AZ722" s="679">
        <v>10399</v>
      </c>
      <c r="BA722" s="680">
        <f t="shared" si="487"/>
        <v>38903.699999999997</v>
      </c>
      <c r="BB722" s="679"/>
      <c r="BC722" s="679"/>
      <c r="BD722" s="679"/>
      <c r="BE722" s="680">
        <f t="shared" si="488"/>
        <v>0</v>
      </c>
      <c r="BF722" s="680">
        <f t="shared" si="489"/>
        <v>1661694.14</v>
      </c>
      <c r="BG722" s="680">
        <f t="shared" si="490"/>
        <v>0</v>
      </c>
      <c r="BH722" s="680">
        <f t="shared" si="491"/>
        <v>137705.85999999987</v>
      </c>
      <c r="BI722" s="680">
        <f t="shared" si="492"/>
        <v>0</v>
      </c>
      <c r="BJ722" s="681"/>
    </row>
    <row r="723" spans="2:62">
      <c r="B723" s="675"/>
      <c r="C723" s="676" t="s">
        <v>220</v>
      </c>
      <c r="D723" s="677" t="s">
        <v>928</v>
      </c>
      <c r="E723" s="740">
        <f t="shared" si="493"/>
        <v>1151000</v>
      </c>
      <c r="F723" s="741"/>
      <c r="G723" s="680">
        <f t="shared" si="477"/>
        <v>1151000</v>
      </c>
      <c r="H723" s="679">
        <v>78000</v>
      </c>
      <c r="I723" s="679">
        <v>78000</v>
      </c>
      <c r="J723" s="679">
        <v>117000</v>
      </c>
      <c r="K723" s="679">
        <v>39000</v>
      </c>
      <c r="L723" s="679">
        <v>156000</v>
      </c>
      <c r="M723" s="679">
        <v>100000</v>
      </c>
      <c r="N723" s="679">
        <v>247000</v>
      </c>
      <c r="O723" s="679">
        <v>336000</v>
      </c>
      <c r="P723" s="679"/>
      <c r="Q723" s="679"/>
      <c r="R723" s="679"/>
      <c r="S723" s="679"/>
      <c r="T723" s="673">
        <f t="shared" si="478"/>
        <v>1151000</v>
      </c>
      <c r="U723" s="679"/>
      <c r="V723" s="679"/>
      <c r="W723" s="679"/>
      <c r="X723" s="680">
        <f t="shared" si="479"/>
        <v>1151000</v>
      </c>
      <c r="Y723" s="679"/>
      <c r="Z723" s="679"/>
      <c r="AA723" s="679">
        <v>251473.6</v>
      </c>
      <c r="AB723" s="680">
        <f t="shared" si="480"/>
        <v>251473.6</v>
      </c>
      <c r="AC723" s="679"/>
      <c r="AD723" s="679">
        <v>159250</v>
      </c>
      <c r="AE723" s="679">
        <f>54000+103276.4</f>
        <v>157276.4</v>
      </c>
      <c r="AF723" s="680">
        <f t="shared" si="481"/>
        <v>316526.40000000002</v>
      </c>
      <c r="AG723" s="679"/>
      <c r="AH723" s="679">
        <v>420000</v>
      </c>
      <c r="AI723" s="679"/>
      <c r="AJ723" s="680">
        <f t="shared" si="482"/>
        <v>420000</v>
      </c>
      <c r="AK723" s="679"/>
      <c r="AL723" s="679"/>
      <c r="AM723" s="679"/>
      <c r="AN723" s="680">
        <f t="shared" si="483"/>
        <v>0</v>
      </c>
      <c r="AO723" s="680">
        <f t="shared" si="484"/>
        <v>988000</v>
      </c>
      <c r="AP723" s="679"/>
      <c r="AQ723" s="679"/>
      <c r="AR723" s="679">
        <v>234000</v>
      </c>
      <c r="AS723" s="680">
        <f t="shared" si="485"/>
        <v>234000</v>
      </c>
      <c r="AT723" s="679">
        <v>13443.6</v>
      </c>
      <c r="AU723" s="679">
        <v>156000</v>
      </c>
      <c r="AV723" s="679">
        <v>160526.39999999999</v>
      </c>
      <c r="AW723" s="680">
        <f t="shared" si="486"/>
        <v>329970</v>
      </c>
      <c r="AX723" s="679"/>
      <c r="AY723" s="679">
        <v>168000</v>
      </c>
      <c r="AZ723" s="679">
        <v>252000</v>
      </c>
      <c r="BA723" s="680">
        <f t="shared" si="487"/>
        <v>420000</v>
      </c>
      <c r="BB723" s="679"/>
      <c r="BC723" s="679"/>
      <c r="BD723" s="679"/>
      <c r="BE723" s="680">
        <f t="shared" si="488"/>
        <v>0</v>
      </c>
      <c r="BF723" s="680">
        <f t="shared" si="489"/>
        <v>983970</v>
      </c>
      <c r="BG723" s="680">
        <f t="shared" si="490"/>
        <v>0</v>
      </c>
      <c r="BH723" s="680">
        <f t="shared" si="491"/>
        <v>163000</v>
      </c>
      <c r="BI723" s="680">
        <f t="shared" si="492"/>
        <v>4030</v>
      </c>
      <c r="BJ723" s="681"/>
    </row>
    <row r="724" spans="2:62">
      <c r="B724" s="685" t="s">
        <v>929</v>
      </c>
      <c r="C724" s="676"/>
      <c r="D724" s="677"/>
      <c r="E724" s="738"/>
      <c r="F724" s="739"/>
      <c r="G724" s="680"/>
      <c r="H724" s="680"/>
      <c r="I724" s="680"/>
      <c r="J724" s="680"/>
      <c r="K724" s="680"/>
      <c r="L724" s="680"/>
      <c r="M724" s="680"/>
      <c r="N724" s="680"/>
      <c r="O724" s="680"/>
      <c r="P724" s="680"/>
      <c r="Q724" s="680"/>
      <c r="R724" s="680"/>
      <c r="S724" s="680"/>
      <c r="T724" s="673"/>
      <c r="U724" s="680"/>
      <c r="V724" s="680"/>
      <c r="W724" s="680"/>
      <c r="X724" s="680"/>
      <c r="Y724" s="680"/>
      <c r="Z724" s="680"/>
      <c r="AA724" s="680"/>
      <c r="AB724" s="680"/>
      <c r="AC724" s="680"/>
      <c r="AD724" s="680"/>
      <c r="AE724" s="680"/>
      <c r="AF724" s="680"/>
      <c r="AG724" s="680"/>
      <c r="AH724" s="680"/>
      <c r="AI724" s="680"/>
      <c r="AJ724" s="680"/>
      <c r="AK724" s="680"/>
      <c r="AL724" s="680"/>
      <c r="AM724" s="680"/>
      <c r="AN724" s="680"/>
      <c r="AO724" s="680"/>
      <c r="AP724" s="680"/>
      <c r="AQ724" s="680"/>
      <c r="AR724" s="680"/>
      <c r="AS724" s="680"/>
      <c r="AT724" s="680"/>
      <c r="AU724" s="680"/>
      <c r="AV724" s="680"/>
      <c r="AW724" s="680"/>
      <c r="AX724" s="680"/>
      <c r="AY724" s="680"/>
      <c r="AZ724" s="680"/>
      <c r="BA724" s="680"/>
      <c r="BB724" s="680"/>
      <c r="BC724" s="680"/>
      <c r="BD724" s="680"/>
      <c r="BE724" s="680"/>
      <c r="BF724" s="680"/>
      <c r="BG724" s="680"/>
      <c r="BH724" s="680"/>
      <c r="BI724" s="680"/>
      <c r="BJ724" s="681"/>
    </row>
    <row r="725" spans="2:62">
      <c r="B725" s="675"/>
      <c r="C725" s="676" t="s">
        <v>930</v>
      </c>
      <c r="D725" s="677" t="s">
        <v>931</v>
      </c>
      <c r="E725" s="740">
        <f t="shared" ref="E725:E728" si="494">T725</f>
        <v>214000</v>
      </c>
      <c r="F725" s="741"/>
      <c r="G725" s="680">
        <f t="shared" si="477"/>
        <v>214000</v>
      </c>
      <c r="H725" s="679"/>
      <c r="I725" s="679">
        <v>26000</v>
      </c>
      <c r="J725" s="679">
        <v>188000</v>
      </c>
      <c r="K725" s="679"/>
      <c r="L725" s="679"/>
      <c r="M725" s="679"/>
      <c r="N725" s="679"/>
      <c r="O725" s="679"/>
      <c r="P725" s="679"/>
      <c r="Q725" s="679"/>
      <c r="R725" s="679"/>
      <c r="S725" s="679"/>
      <c r="T725" s="673">
        <f t="shared" si="478"/>
        <v>214000</v>
      </c>
      <c r="U725" s="679"/>
      <c r="V725" s="679"/>
      <c r="W725" s="679"/>
      <c r="X725" s="680">
        <f t="shared" si="479"/>
        <v>214000</v>
      </c>
      <c r="Y725" s="679"/>
      <c r="Z725" s="679"/>
      <c r="AA725" s="679">
        <v>26320</v>
      </c>
      <c r="AB725" s="680">
        <f t="shared" si="480"/>
        <v>26320</v>
      </c>
      <c r="AC725" s="679"/>
      <c r="AD725" s="679"/>
      <c r="AE725" s="679">
        <v>187680</v>
      </c>
      <c r="AF725" s="680">
        <f t="shared" si="481"/>
        <v>187680</v>
      </c>
      <c r="AG725" s="679"/>
      <c r="AH725" s="679"/>
      <c r="AI725" s="679"/>
      <c r="AJ725" s="680">
        <f t="shared" si="482"/>
        <v>0</v>
      </c>
      <c r="AK725" s="679"/>
      <c r="AL725" s="679"/>
      <c r="AM725" s="679"/>
      <c r="AN725" s="680">
        <f t="shared" si="483"/>
        <v>0</v>
      </c>
      <c r="AO725" s="680">
        <f t="shared" si="484"/>
        <v>214000</v>
      </c>
      <c r="AP725" s="679"/>
      <c r="AQ725" s="679"/>
      <c r="AR725" s="679">
        <v>26000</v>
      </c>
      <c r="AS725" s="680">
        <f t="shared" si="485"/>
        <v>26000</v>
      </c>
      <c r="AT725" s="679">
        <v>320</v>
      </c>
      <c r="AU725" s="679"/>
      <c r="AV725" s="679">
        <v>187680</v>
      </c>
      <c r="AW725" s="680">
        <f t="shared" si="486"/>
        <v>188000</v>
      </c>
      <c r="AX725" s="679"/>
      <c r="AY725" s="679"/>
      <c r="AZ725" s="679"/>
      <c r="BA725" s="680">
        <f t="shared" si="487"/>
        <v>0</v>
      </c>
      <c r="BB725" s="679"/>
      <c r="BC725" s="679"/>
      <c r="BD725" s="679"/>
      <c r="BE725" s="680">
        <f t="shared" si="488"/>
        <v>0</v>
      </c>
      <c r="BF725" s="680">
        <f t="shared" si="489"/>
        <v>214000</v>
      </c>
      <c r="BG725" s="680">
        <f t="shared" si="490"/>
        <v>0</v>
      </c>
      <c r="BH725" s="680">
        <f t="shared" si="491"/>
        <v>0</v>
      </c>
      <c r="BI725" s="680">
        <f t="shared" si="492"/>
        <v>0</v>
      </c>
      <c r="BJ725" s="681"/>
    </row>
    <row r="726" spans="2:62">
      <c r="B726" s="675"/>
      <c r="C726" s="676" t="s">
        <v>226</v>
      </c>
      <c r="D726" s="677" t="s">
        <v>932</v>
      </c>
      <c r="E726" s="740">
        <f t="shared" si="494"/>
        <v>0</v>
      </c>
      <c r="F726" s="741"/>
      <c r="G726" s="680">
        <f t="shared" si="477"/>
        <v>0</v>
      </c>
      <c r="H726" s="679"/>
      <c r="I726" s="679"/>
      <c r="J726" s="679"/>
      <c r="K726" s="679"/>
      <c r="L726" s="679"/>
      <c r="M726" s="679"/>
      <c r="N726" s="679"/>
      <c r="O726" s="679"/>
      <c r="P726" s="679"/>
      <c r="Q726" s="679"/>
      <c r="R726" s="679"/>
      <c r="S726" s="679"/>
      <c r="T726" s="673">
        <f t="shared" si="478"/>
        <v>0</v>
      </c>
      <c r="U726" s="679"/>
      <c r="V726" s="679"/>
      <c r="W726" s="679"/>
      <c r="X726" s="680">
        <f t="shared" si="479"/>
        <v>0</v>
      </c>
      <c r="Y726" s="679"/>
      <c r="Z726" s="679"/>
      <c r="AA726" s="679"/>
      <c r="AB726" s="680">
        <f t="shared" si="480"/>
        <v>0</v>
      </c>
      <c r="AC726" s="679"/>
      <c r="AD726" s="679"/>
      <c r="AE726" s="679"/>
      <c r="AF726" s="680">
        <f t="shared" si="481"/>
        <v>0</v>
      </c>
      <c r="AG726" s="679"/>
      <c r="AH726" s="679"/>
      <c r="AI726" s="679"/>
      <c r="AJ726" s="680">
        <f t="shared" si="482"/>
        <v>0</v>
      </c>
      <c r="AK726" s="679"/>
      <c r="AL726" s="679"/>
      <c r="AM726" s="679"/>
      <c r="AN726" s="680">
        <f t="shared" si="483"/>
        <v>0</v>
      </c>
      <c r="AO726" s="680">
        <f t="shared" si="484"/>
        <v>0</v>
      </c>
      <c r="AP726" s="679"/>
      <c r="AQ726" s="679"/>
      <c r="AR726" s="679"/>
      <c r="AS726" s="680">
        <f t="shared" si="485"/>
        <v>0</v>
      </c>
      <c r="AT726" s="679"/>
      <c r="AU726" s="679"/>
      <c r="AV726" s="679"/>
      <c r="AW726" s="680">
        <f t="shared" si="486"/>
        <v>0</v>
      </c>
      <c r="AX726" s="679"/>
      <c r="AY726" s="679"/>
      <c r="AZ726" s="679"/>
      <c r="BA726" s="680">
        <f t="shared" si="487"/>
        <v>0</v>
      </c>
      <c r="BB726" s="679"/>
      <c r="BC726" s="679"/>
      <c r="BD726" s="679"/>
      <c r="BE726" s="680">
        <f t="shared" si="488"/>
        <v>0</v>
      </c>
      <c r="BF726" s="680">
        <f t="shared" si="489"/>
        <v>0</v>
      </c>
      <c r="BG726" s="680">
        <f t="shared" si="490"/>
        <v>0</v>
      </c>
      <c r="BH726" s="680">
        <f t="shared" si="491"/>
        <v>0</v>
      </c>
      <c r="BI726" s="680">
        <f t="shared" si="492"/>
        <v>0</v>
      </c>
      <c r="BJ726" s="681"/>
    </row>
    <row r="727" spans="2:62">
      <c r="B727" s="675"/>
      <c r="C727" s="676" t="s">
        <v>240</v>
      </c>
      <c r="D727" s="677" t="s">
        <v>933</v>
      </c>
      <c r="E727" s="740">
        <f t="shared" si="494"/>
        <v>42000</v>
      </c>
      <c r="F727" s="741"/>
      <c r="G727" s="680">
        <f t="shared" si="477"/>
        <v>42000</v>
      </c>
      <c r="H727" s="679"/>
      <c r="I727" s="679">
        <v>7500</v>
      </c>
      <c r="J727" s="679">
        <v>34500</v>
      </c>
      <c r="K727" s="679"/>
      <c r="L727" s="679"/>
      <c r="M727" s="679"/>
      <c r="N727" s="679"/>
      <c r="O727" s="679"/>
      <c r="P727" s="679"/>
      <c r="Q727" s="679"/>
      <c r="R727" s="679"/>
      <c r="S727" s="679"/>
      <c r="T727" s="673">
        <f t="shared" si="478"/>
        <v>42000</v>
      </c>
      <c r="U727" s="679"/>
      <c r="V727" s="679"/>
      <c r="W727" s="679"/>
      <c r="X727" s="680">
        <f t="shared" si="479"/>
        <v>42000</v>
      </c>
      <c r="Y727" s="679"/>
      <c r="Z727" s="679"/>
      <c r="AA727" s="679">
        <v>7500</v>
      </c>
      <c r="AB727" s="680">
        <f t="shared" si="480"/>
        <v>7500</v>
      </c>
      <c r="AC727" s="679"/>
      <c r="AD727" s="679">
        <v>4000</v>
      </c>
      <c r="AE727" s="679">
        <v>30500</v>
      </c>
      <c r="AF727" s="680">
        <f t="shared" si="481"/>
        <v>34500</v>
      </c>
      <c r="AG727" s="679"/>
      <c r="AH727" s="679"/>
      <c r="AI727" s="679"/>
      <c r="AJ727" s="680">
        <f t="shared" si="482"/>
        <v>0</v>
      </c>
      <c r="AK727" s="679"/>
      <c r="AL727" s="679"/>
      <c r="AM727" s="679"/>
      <c r="AN727" s="680">
        <f t="shared" si="483"/>
        <v>0</v>
      </c>
      <c r="AO727" s="680">
        <f t="shared" si="484"/>
        <v>42000</v>
      </c>
      <c r="AP727" s="679"/>
      <c r="AQ727" s="679"/>
      <c r="AR727" s="679">
        <v>7500</v>
      </c>
      <c r="AS727" s="680">
        <f t="shared" si="485"/>
        <v>7500</v>
      </c>
      <c r="AT727" s="679"/>
      <c r="AU727" s="679"/>
      <c r="AV727" s="679">
        <v>34500</v>
      </c>
      <c r="AW727" s="680">
        <f t="shared" si="486"/>
        <v>34500</v>
      </c>
      <c r="AX727" s="679"/>
      <c r="AY727" s="679"/>
      <c r="AZ727" s="679"/>
      <c r="BA727" s="680">
        <f t="shared" si="487"/>
        <v>0</v>
      </c>
      <c r="BB727" s="679"/>
      <c r="BC727" s="679"/>
      <c r="BD727" s="679"/>
      <c r="BE727" s="680">
        <f t="shared" si="488"/>
        <v>0</v>
      </c>
      <c r="BF727" s="680">
        <f t="shared" si="489"/>
        <v>42000</v>
      </c>
      <c r="BG727" s="680">
        <f t="shared" si="490"/>
        <v>0</v>
      </c>
      <c r="BH727" s="680">
        <f t="shared" si="491"/>
        <v>0</v>
      </c>
      <c r="BI727" s="680">
        <f t="shared" si="492"/>
        <v>0</v>
      </c>
      <c r="BJ727" s="681"/>
    </row>
    <row r="728" spans="2:62">
      <c r="B728" s="675"/>
      <c r="C728" s="676" t="s">
        <v>242</v>
      </c>
      <c r="D728" s="677" t="s">
        <v>934</v>
      </c>
      <c r="E728" s="678">
        <f t="shared" si="494"/>
        <v>0</v>
      </c>
      <c r="F728" s="679"/>
      <c r="G728" s="680">
        <f t="shared" si="477"/>
        <v>0</v>
      </c>
      <c r="H728" s="679"/>
      <c r="I728" s="679"/>
      <c r="J728" s="679"/>
      <c r="K728" s="679"/>
      <c r="L728" s="679"/>
      <c r="M728" s="679"/>
      <c r="N728" s="679"/>
      <c r="O728" s="679"/>
      <c r="P728" s="679"/>
      <c r="Q728" s="679"/>
      <c r="R728" s="679"/>
      <c r="S728" s="679"/>
      <c r="T728" s="673">
        <f t="shared" si="478"/>
        <v>0</v>
      </c>
      <c r="U728" s="679"/>
      <c r="V728" s="679"/>
      <c r="W728" s="679"/>
      <c r="X728" s="680">
        <f t="shared" si="479"/>
        <v>0</v>
      </c>
      <c r="Y728" s="679"/>
      <c r="Z728" s="679"/>
      <c r="AA728" s="679"/>
      <c r="AB728" s="680">
        <f t="shared" si="480"/>
        <v>0</v>
      </c>
      <c r="AC728" s="679"/>
      <c r="AD728" s="679"/>
      <c r="AE728" s="679"/>
      <c r="AF728" s="680">
        <f t="shared" si="481"/>
        <v>0</v>
      </c>
      <c r="AG728" s="679"/>
      <c r="AH728" s="679"/>
      <c r="AI728" s="679"/>
      <c r="AJ728" s="680">
        <f t="shared" si="482"/>
        <v>0</v>
      </c>
      <c r="AK728" s="679"/>
      <c r="AL728" s="679"/>
      <c r="AM728" s="679"/>
      <c r="AN728" s="680">
        <f t="shared" si="483"/>
        <v>0</v>
      </c>
      <c r="AO728" s="680">
        <f t="shared" si="484"/>
        <v>0</v>
      </c>
      <c r="AP728" s="679"/>
      <c r="AQ728" s="679"/>
      <c r="AR728" s="679"/>
      <c r="AS728" s="680">
        <f t="shared" si="485"/>
        <v>0</v>
      </c>
      <c r="AT728" s="679"/>
      <c r="AU728" s="679"/>
      <c r="AV728" s="679"/>
      <c r="AW728" s="680">
        <f t="shared" si="486"/>
        <v>0</v>
      </c>
      <c r="AX728" s="679"/>
      <c r="AY728" s="679"/>
      <c r="AZ728" s="679"/>
      <c r="BA728" s="680">
        <f t="shared" si="487"/>
        <v>0</v>
      </c>
      <c r="BB728" s="679"/>
      <c r="BC728" s="679"/>
      <c r="BD728" s="679"/>
      <c r="BE728" s="680">
        <f t="shared" si="488"/>
        <v>0</v>
      </c>
      <c r="BF728" s="680">
        <f t="shared" si="489"/>
        <v>0</v>
      </c>
      <c r="BG728" s="680">
        <f t="shared" si="490"/>
        <v>0</v>
      </c>
      <c r="BH728" s="680">
        <f t="shared" si="491"/>
        <v>0</v>
      </c>
      <c r="BI728" s="680">
        <f t="shared" si="492"/>
        <v>0</v>
      </c>
      <c r="BJ728" s="681"/>
    </row>
    <row r="729" spans="2:62">
      <c r="B729" s="675" t="s">
        <v>935</v>
      </c>
      <c r="C729" s="676"/>
      <c r="D729" s="677"/>
      <c r="E729" s="684"/>
      <c r="F729" s="680"/>
      <c r="G729" s="680"/>
      <c r="H729" s="680"/>
      <c r="I729" s="680"/>
      <c r="J729" s="680"/>
      <c r="K729" s="680"/>
      <c r="L729" s="680"/>
      <c r="M729" s="680"/>
      <c r="N729" s="680"/>
      <c r="O729" s="680"/>
      <c r="P729" s="680"/>
      <c r="Q729" s="680"/>
      <c r="R729" s="680"/>
      <c r="S729" s="680"/>
      <c r="T729" s="673"/>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0"/>
      <c r="AY729" s="680"/>
      <c r="AZ729" s="680"/>
      <c r="BA729" s="680"/>
      <c r="BB729" s="680"/>
      <c r="BC729" s="680"/>
      <c r="BD729" s="680"/>
      <c r="BE729" s="680"/>
      <c r="BF729" s="680"/>
      <c r="BG729" s="680"/>
      <c r="BH729" s="680"/>
      <c r="BI729" s="680"/>
      <c r="BJ729" s="681"/>
    </row>
    <row r="730" spans="2:62">
      <c r="B730" s="675"/>
      <c r="C730" s="676" t="s">
        <v>248</v>
      </c>
      <c r="D730" s="677" t="s">
        <v>936</v>
      </c>
      <c r="E730" s="678">
        <f t="shared" ref="E730" si="495">T730</f>
        <v>0</v>
      </c>
      <c r="F730" s="679"/>
      <c r="G730" s="680">
        <f t="shared" si="477"/>
        <v>0</v>
      </c>
      <c r="H730" s="679"/>
      <c r="I730" s="679"/>
      <c r="J730" s="679"/>
      <c r="K730" s="679"/>
      <c r="L730" s="679"/>
      <c r="M730" s="679"/>
      <c r="N730" s="679"/>
      <c r="O730" s="679"/>
      <c r="P730" s="679"/>
      <c r="Q730" s="679"/>
      <c r="R730" s="679"/>
      <c r="S730" s="679"/>
      <c r="T730" s="673">
        <f t="shared" si="478"/>
        <v>0</v>
      </c>
      <c r="U730" s="679"/>
      <c r="V730" s="679"/>
      <c r="W730" s="679"/>
      <c r="X730" s="680">
        <f t="shared" si="479"/>
        <v>0</v>
      </c>
      <c r="Y730" s="679"/>
      <c r="Z730" s="679"/>
      <c r="AA730" s="679"/>
      <c r="AB730" s="680">
        <f t="shared" si="480"/>
        <v>0</v>
      </c>
      <c r="AC730" s="679"/>
      <c r="AD730" s="679"/>
      <c r="AE730" s="679"/>
      <c r="AF730" s="680">
        <f t="shared" si="481"/>
        <v>0</v>
      </c>
      <c r="AG730" s="679"/>
      <c r="AH730" s="679"/>
      <c r="AI730" s="679"/>
      <c r="AJ730" s="680">
        <f t="shared" si="482"/>
        <v>0</v>
      </c>
      <c r="AK730" s="679"/>
      <c r="AL730" s="679"/>
      <c r="AM730" s="679"/>
      <c r="AN730" s="680">
        <f t="shared" si="483"/>
        <v>0</v>
      </c>
      <c r="AO730" s="680">
        <f t="shared" si="484"/>
        <v>0</v>
      </c>
      <c r="AP730" s="679"/>
      <c r="AQ730" s="679"/>
      <c r="AR730" s="679"/>
      <c r="AS730" s="680">
        <f t="shared" si="485"/>
        <v>0</v>
      </c>
      <c r="AT730" s="679"/>
      <c r="AU730" s="679"/>
      <c r="AV730" s="679"/>
      <c r="AW730" s="680">
        <f t="shared" si="486"/>
        <v>0</v>
      </c>
      <c r="AX730" s="679"/>
      <c r="AY730" s="679"/>
      <c r="AZ730" s="679"/>
      <c r="BA730" s="680">
        <f t="shared" si="487"/>
        <v>0</v>
      </c>
      <c r="BB730" s="679"/>
      <c r="BC730" s="679"/>
      <c r="BD730" s="679"/>
      <c r="BE730" s="680">
        <f t="shared" si="488"/>
        <v>0</v>
      </c>
      <c r="BF730" s="680">
        <f t="shared" si="489"/>
        <v>0</v>
      </c>
      <c r="BG730" s="680">
        <f t="shared" si="490"/>
        <v>0</v>
      </c>
      <c r="BH730" s="680">
        <f t="shared" si="491"/>
        <v>0</v>
      </c>
      <c r="BI730" s="680">
        <f t="shared" si="492"/>
        <v>0</v>
      </c>
      <c r="BJ730" s="681"/>
    </row>
    <row r="731" spans="2:62">
      <c r="B731" s="685" t="s">
        <v>937</v>
      </c>
      <c r="C731" s="676"/>
      <c r="D731" s="677"/>
      <c r="E731" s="738"/>
      <c r="F731" s="739"/>
      <c r="G731" s="680"/>
      <c r="H731" s="680"/>
      <c r="I731" s="680"/>
      <c r="J731" s="680"/>
      <c r="K731" s="680"/>
      <c r="L731" s="680"/>
      <c r="M731" s="680"/>
      <c r="N731" s="680"/>
      <c r="O731" s="680"/>
      <c r="P731" s="680"/>
      <c r="Q731" s="680"/>
      <c r="R731" s="680"/>
      <c r="S731" s="680"/>
      <c r="T731" s="673"/>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0"/>
      <c r="AY731" s="680"/>
      <c r="AZ731" s="680"/>
      <c r="BA731" s="680"/>
      <c r="BB731" s="680"/>
      <c r="BC731" s="680"/>
      <c r="BD731" s="680"/>
      <c r="BE731" s="680"/>
      <c r="BF731" s="680"/>
      <c r="BG731" s="680"/>
      <c r="BH731" s="680"/>
      <c r="BI731" s="680"/>
      <c r="BJ731" s="681"/>
    </row>
    <row r="732" spans="2:62">
      <c r="B732" s="675"/>
      <c r="C732" s="676" t="s">
        <v>252</v>
      </c>
      <c r="D732" s="677" t="s">
        <v>938</v>
      </c>
      <c r="E732" s="740">
        <f t="shared" ref="E732:E733" si="496">T732</f>
        <v>0</v>
      </c>
      <c r="F732" s="741"/>
      <c r="G732" s="680">
        <f t="shared" si="477"/>
        <v>0</v>
      </c>
      <c r="H732" s="679"/>
      <c r="I732" s="679"/>
      <c r="J732" s="679"/>
      <c r="K732" s="679"/>
      <c r="L732" s="679"/>
      <c r="M732" s="679"/>
      <c r="N732" s="679"/>
      <c r="O732" s="679"/>
      <c r="P732" s="679"/>
      <c r="Q732" s="679"/>
      <c r="R732" s="679"/>
      <c r="S732" s="679"/>
      <c r="T732" s="673">
        <f t="shared" si="478"/>
        <v>0</v>
      </c>
      <c r="U732" s="679"/>
      <c r="V732" s="679"/>
      <c r="W732" s="679"/>
      <c r="X732" s="680">
        <f t="shared" si="479"/>
        <v>0</v>
      </c>
      <c r="Y732" s="679"/>
      <c r="Z732" s="679"/>
      <c r="AA732" s="679"/>
      <c r="AB732" s="680">
        <f t="shared" si="480"/>
        <v>0</v>
      </c>
      <c r="AC732" s="679"/>
      <c r="AD732" s="679"/>
      <c r="AE732" s="679"/>
      <c r="AF732" s="680">
        <f t="shared" si="481"/>
        <v>0</v>
      </c>
      <c r="AG732" s="679"/>
      <c r="AH732" s="679"/>
      <c r="AI732" s="679"/>
      <c r="AJ732" s="680">
        <f t="shared" si="482"/>
        <v>0</v>
      </c>
      <c r="AK732" s="679"/>
      <c r="AL732" s="679"/>
      <c r="AM732" s="679"/>
      <c r="AN732" s="680">
        <f t="shared" si="483"/>
        <v>0</v>
      </c>
      <c r="AO732" s="680">
        <f t="shared" si="484"/>
        <v>0</v>
      </c>
      <c r="AP732" s="679"/>
      <c r="AQ732" s="679"/>
      <c r="AR732" s="679"/>
      <c r="AS732" s="680">
        <f t="shared" si="485"/>
        <v>0</v>
      </c>
      <c r="AT732" s="679"/>
      <c r="AU732" s="679"/>
      <c r="AV732" s="679"/>
      <c r="AW732" s="680">
        <f t="shared" si="486"/>
        <v>0</v>
      </c>
      <c r="AX732" s="679"/>
      <c r="AY732" s="679"/>
      <c r="AZ732" s="679"/>
      <c r="BA732" s="680">
        <f t="shared" si="487"/>
        <v>0</v>
      </c>
      <c r="BB732" s="679"/>
      <c r="BC732" s="679"/>
      <c r="BD732" s="679"/>
      <c r="BE732" s="680">
        <f t="shared" si="488"/>
        <v>0</v>
      </c>
      <c r="BF732" s="680">
        <f t="shared" si="489"/>
        <v>0</v>
      </c>
      <c r="BG732" s="680">
        <f t="shared" si="490"/>
        <v>0</v>
      </c>
      <c r="BH732" s="680">
        <f t="shared" si="491"/>
        <v>0</v>
      </c>
      <c r="BI732" s="680">
        <f t="shared" si="492"/>
        <v>0</v>
      </c>
      <c r="BJ732" s="681"/>
    </row>
    <row r="733" spans="2:62">
      <c r="B733" s="675"/>
      <c r="C733" s="676" t="s">
        <v>254</v>
      </c>
      <c r="D733" s="677" t="s">
        <v>939</v>
      </c>
      <c r="E733" s="740">
        <f t="shared" si="496"/>
        <v>0</v>
      </c>
      <c r="F733" s="741"/>
      <c r="G733" s="680">
        <f t="shared" si="477"/>
        <v>0</v>
      </c>
      <c r="H733" s="679"/>
      <c r="I733" s="679"/>
      <c r="J733" s="679"/>
      <c r="K733" s="679"/>
      <c r="L733" s="679"/>
      <c r="M733" s="679"/>
      <c r="N733" s="679"/>
      <c r="O733" s="679"/>
      <c r="P733" s="679"/>
      <c r="Q733" s="679"/>
      <c r="R733" s="679"/>
      <c r="S733" s="679"/>
      <c r="T733" s="673">
        <f t="shared" si="478"/>
        <v>0</v>
      </c>
      <c r="U733" s="679"/>
      <c r="V733" s="679"/>
      <c r="W733" s="679"/>
      <c r="X733" s="680">
        <f t="shared" si="479"/>
        <v>0</v>
      </c>
      <c r="Y733" s="679"/>
      <c r="Z733" s="679"/>
      <c r="AA733" s="679"/>
      <c r="AB733" s="680">
        <f t="shared" si="480"/>
        <v>0</v>
      </c>
      <c r="AC733" s="679"/>
      <c r="AD733" s="679"/>
      <c r="AE733" s="679"/>
      <c r="AF733" s="680">
        <f t="shared" si="481"/>
        <v>0</v>
      </c>
      <c r="AG733" s="679"/>
      <c r="AH733" s="679"/>
      <c r="AI733" s="679"/>
      <c r="AJ733" s="680">
        <f t="shared" si="482"/>
        <v>0</v>
      </c>
      <c r="AK733" s="679"/>
      <c r="AL733" s="679"/>
      <c r="AM733" s="679"/>
      <c r="AN733" s="680">
        <f t="shared" si="483"/>
        <v>0</v>
      </c>
      <c r="AO733" s="680">
        <f t="shared" si="484"/>
        <v>0</v>
      </c>
      <c r="AP733" s="679"/>
      <c r="AQ733" s="679"/>
      <c r="AR733" s="679"/>
      <c r="AS733" s="680">
        <f t="shared" si="485"/>
        <v>0</v>
      </c>
      <c r="AT733" s="679"/>
      <c r="AU733" s="679"/>
      <c r="AV733" s="679"/>
      <c r="AW733" s="680">
        <f t="shared" si="486"/>
        <v>0</v>
      </c>
      <c r="AX733" s="679"/>
      <c r="AY733" s="679"/>
      <c r="AZ733" s="679"/>
      <c r="BA733" s="680">
        <f t="shared" si="487"/>
        <v>0</v>
      </c>
      <c r="BB733" s="679"/>
      <c r="BC733" s="679"/>
      <c r="BD733" s="679"/>
      <c r="BE733" s="680">
        <f t="shared" si="488"/>
        <v>0</v>
      </c>
      <c r="BF733" s="680">
        <f t="shared" si="489"/>
        <v>0</v>
      </c>
      <c r="BG733" s="680">
        <f t="shared" si="490"/>
        <v>0</v>
      </c>
      <c r="BH733" s="680">
        <f t="shared" si="491"/>
        <v>0</v>
      </c>
      <c r="BI733" s="680">
        <f t="shared" si="492"/>
        <v>0</v>
      </c>
      <c r="BJ733" s="681"/>
    </row>
    <row r="734" spans="2:62">
      <c r="B734" s="685" t="s">
        <v>940</v>
      </c>
      <c r="C734" s="676"/>
      <c r="D734" s="677"/>
      <c r="E734" s="738"/>
      <c r="F734" s="739"/>
      <c r="G734" s="680"/>
      <c r="H734" s="680"/>
      <c r="I734" s="680"/>
      <c r="J734" s="680"/>
      <c r="K734" s="680"/>
      <c r="L734" s="680"/>
      <c r="M734" s="680"/>
      <c r="N734" s="680"/>
      <c r="O734" s="680"/>
      <c r="P734" s="680"/>
      <c r="Q734" s="680"/>
      <c r="R734" s="680"/>
      <c r="S734" s="680"/>
      <c r="T734" s="673"/>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0"/>
      <c r="AY734" s="680"/>
      <c r="AZ734" s="680"/>
      <c r="BA734" s="680"/>
      <c r="BB734" s="680"/>
      <c r="BC734" s="680"/>
      <c r="BD734" s="680"/>
      <c r="BE734" s="680"/>
      <c r="BF734" s="680"/>
      <c r="BG734" s="680"/>
      <c r="BH734" s="680"/>
      <c r="BI734" s="680"/>
      <c r="BJ734" s="681"/>
    </row>
    <row r="735" spans="2:62">
      <c r="B735" s="675"/>
      <c r="C735" s="676" t="s">
        <v>941</v>
      </c>
      <c r="D735" s="677" t="s">
        <v>942</v>
      </c>
      <c r="E735" s="740">
        <f t="shared" ref="E735" si="497">T735</f>
        <v>0</v>
      </c>
      <c r="F735" s="741"/>
      <c r="G735" s="680">
        <f t="shared" si="477"/>
        <v>0</v>
      </c>
      <c r="H735" s="679"/>
      <c r="I735" s="679"/>
      <c r="J735" s="679"/>
      <c r="K735" s="679"/>
      <c r="L735" s="679"/>
      <c r="M735" s="679"/>
      <c r="N735" s="679"/>
      <c r="O735" s="679"/>
      <c r="P735" s="679"/>
      <c r="Q735" s="679"/>
      <c r="R735" s="679"/>
      <c r="S735" s="679"/>
      <c r="T735" s="673">
        <f t="shared" si="478"/>
        <v>0</v>
      </c>
      <c r="U735" s="679"/>
      <c r="V735" s="679"/>
      <c r="W735" s="679"/>
      <c r="X735" s="680">
        <f t="shared" si="479"/>
        <v>0</v>
      </c>
      <c r="Y735" s="679"/>
      <c r="Z735" s="679"/>
      <c r="AA735" s="679"/>
      <c r="AB735" s="680">
        <f t="shared" si="480"/>
        <v>0</v>
      </c>
      <c r="AC735" s="679"/>
      <c r="AD735" s="679"/>
      <c r="AE735" s="679"/>
      <c r="AF735" s="680">
        <f t="shared" si="481"/>
        <v>0</v>
      </c>
      <c r="AG735" s="679"/>
      <c r="AH735" s="679"/>
      <c r="AI735" s="679"/>
      <c r="AJ735" s="680">
        <f t="shared" si="482"/>
        <v>0</v>
      </c>
      <c r="AK735" s="679"/>
      <c r="AL735" s="679"/>
      <c r="AM735" s="679"/>
      <c r="AN735" s="680">
        <f t="shared" si="483"/>
        <v>0</v>
      </c>
      <c r="AO735" s="680">
        <f t="shared" si="484"/>
        <v>0</v>
      </c>
      <c r="AP735" s="679"/>
      <c r="AQ735" s="679"/>
      <c r="AR735" s="679"/>
      <c r="AS735" s="680">
        <f t="shared" si="485"/>
        <v>0</v>
      </c>
      <c r="AT735" s="679"/>
      <c r="AU735" s="679"/>
      <c r="AV735" s="679"/>
      <c r="AW735" s="680">
        <f t="shared" si="486"/>
        <v>0</v>
      </c>
      <c r="AX735" s="679"/>
      <c r="AY735" s="679"/>
      <c r="AZ735" s="679"/>
      <c r="BA735" s="680">
        <f t="shared" si="487"/>
        <v>0</v>
      </c>
      <c r="BB735" s="679"/>
      <c r="BC735" s="679"/>
      <c r="BD735" s="679"/>
      <c r="BE735" s="680">
        <f t="shared" si="488"/>
        <v>0</v>
      </c>
      <c r="BF735" s="680">
        <f t="shared" si="489"/>
        <v>0</v>
      </c>
      <c r="BG735" s="680">
        <f t="shared" si="490"/>
        <v>0</v>
      </c>
      <c r="BH735" s="680">
        <f t="shared" si="491"/>
        <v>0</v>
      </c>
      <c r="BI735" s="680">
        <f t="shared" si="492"/>
        <v>0</v>
      </c>
      <c r="BJ735" s="681"/>
    </row>
    <row r="736" spans="2:62">
      <c r="B736" s="685" t="s">
        <v>943</v>
      </c>
      <c r="C736" s="676"/>
      <c r="D736" s="677"/>
      <c r="E736" s="738"/>
      <c r="F736" s="739"/>
      <c r="G736" s="680"/>
      <c r="H736" s="680"/>
      <c r="I736" s="680"/>
      <c r="J736" s="680"/>
      <c r="K736" s="680"/>
      <c r="L736" s="680"/>
      <c r="M736" s="680"/>
      <c r="N736" s="680"/>
      <c r="O736" s="680"/>
      <c r="P736" s="680"/>
      <c r="Q736" s="680"/>
      <c r="R736" s="680"/>
      <c r="S736" s="680"/>
      <c r="T736" s="673"/>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0"/>
      <c r="AY736" s="680"/>
      <c r="AZ736" s="680"/>
      <c r="BA736" s="680"/>
      <c r="BB736" s="680"/>
      <c r="BC736" s="680"/>
      <c r="BD736" s="680"/>
      <c r="BE736" s="680"/>
      <c r="BF736" s="680"/>
      <c r="BG736" s="680"/>
      <c r="BH736" s="680"/>
      <c r="BI736" s="680"/>
      <c r="BJ736" s="681"/>
    </row>
    <row r="737" spans="2:62">
      <c r="B737" s="675"/>
      <c r="C737" s="676" t="s">
        <v>944</v>
      </c>
      <c r="D737" s="677" t="s">
        <v>945</v>
      </c>
      <c r="E737" s="740">
        <f t="shared" ref="E737:E740" si="498">T737</f>
        <v>16600</v>
      </c>
      <c r="F737" s="741"/>
      <c r="G737" s="680">
        <f t="shared" si="477"/>
        <v>16600</v>
      </c>
      <c r="H737" s="679"/>
      <c r="I737" s="679">
        <v>3400</v>
      </c>
      <c r="J737" s="679">
        <v>13200</v>
      </c>
      <c r="K737" s="679"/>
      <c r="L737" s="679"/>
      <c r="M737" s="679"/>
      <c r="N737" s="679"/>
      <c r="O737" s="679"/>
      <c r="P737" s="679"/>
      <c r="Q737" s="679"/>
      <c r="R737" s="679"/>
      <c r="S737" s="679"/>
      <c r="T737" s="673">
        <f t="shared" si="478"/>
        <v>16600</v>
      </c>
      <c r="U737" s="679"/>
      <c r="V737" s="679"/>
      <c r="W737" s="679"/>
      <c r="X737" s="680">
        <f t="shared" si="479"/>
        <v>16600</v>
      </c>
      <c r="Y737" s="679"/>
      <c r="Z737" s="679"/>
      <c r="AA737" s="679">
        <v>3400</v>
      </c>
      <c r="AB737" s="680">
        <f t="shared" si="480"/>
        <v>3400</v>
      </c>
      <c r="AC737" s="679">
        <v>762</v>
      </c>
      <c r="AD737" s="679"/>
      <c r="AE737" s="679">
        <f>1505.24+10932.76</f>
        <v>12438</v>
      </c>
      <c r="AF737" s="680">
        <f t="shared" si="481"/>
        <v>13200</v>
      </c>
      <c r="AG737" s="679"/>
      <c r="AH737" s="679"/>
      <c r="AI737" s="679"/>
      <c r="AJ737" s="680">
        <f t="shared" si="482"/>
        <v>0</v>
      </c>
      <c r="AK737" s="679"/>
      <c r="AL737" s="679"/>
      <c r="AM737" s="679"/>
      <c r="AN737" s="680">
        <f t="shared" si="483"/>
        <v>0</v>
      </c>
      <c r="AO737" s="680">
        <f t="shared" si="484"/>
        <v>16600</v>
      </c>
      <c r="AP737" s="679"/>
      <c r="AQ737" s="679"/>
      <c r="AR737" s="679">
        <v>3400</v>
      </c>
      <c r="AS737" s="680">
        <f t="shared" si="485"/>
        <v>3400</v>
      </c>
      <c r="AT737" s="679">
        <v>762</v>
      </c>
      <c r="AU737" s="679"/>
      <c r="AV737" s="679">
        <v>12438</v>
      </c>
      <c r="AW737" s="680">
        <f t="shared" si="486"/>
        <v>13200</v>
      </c>
      <c r="AX737" s="679"/>
      <c r="AY737" s="679"/>
      <c r="AZ737" s="679"/>
      <c r="BA737" s="680">
        <f t="shared" si="487"/>
        <v>0</v>
      </c>
      <c r="BB737" s="679"/>
      <c r="BC737" s="679"/>
      <c r="BD737" s="679"/>
      <c r="BE737" s="680">
        <f t="shared" si="488"/>
        <v>0</v>
      </c>
      <c r="BF737" s="680">
        <f t="shared" si="489"/>
        <v>16600</v>
      </c>
      <c r="BG737" s="680">
        <f t="shared" si="490"/>
        <v>0</v>
      </c>
      <c r="BH737" s="680">
        <f t="shared" si="491"/>
        <v>0</v>
      </c>
      <c r="BI737" s="680">
        <f t="shared" si="492"/>
        <v>0</v>
      </c>
      <c r="BJ737" s="681"/>
    </row>
    <row r="738" spans="2:62">
      <c r="B738" s="675"/>
      <c r="C738" s="676" t="s">
        <v>946</v>
      </c>
      <c r="D738" s="677" t="s">
        <v>947</v>
      </c>
      <c r="E738" s="740">
        <f t="shared" si="498"/>
        <v>0</v>
      </c>
      <c r="F738" s="741"/>
      <c r="G738" s="680">
        <f t="shared" si="477"/>
        <v>0</v>
      </c>
      <c r="H738" s="679"/>
      <c r="I738" s="679"/>
      <c r="J738" s="679"/>
      <c r="K738" s="679"/>
      <c r="L738" s="679"/>
      <c r="M738" s="679"/>
      <c r="N738" s="679"/>
      <c r="O738" s="679"/>
      <c r="P738" s="679"/>
      <c r="Q738" s="679"/>
      <c r="R738" s="679"/>
      <c r="S738" s="679"/>
      <c r="T738" s="673">
        <f t="shared" si="478"/>
        <v>0</v>
      </c>
      <c r="U738" s="679"/>
      <c r="V738" s="679"/>
      <c r="W738" s="679"/>
      <c r="X738" s="680">
        <f t="shared" si="479"/>
        <v>0</v>
      </c>
      <c r="Y738" s="679"/>
      <c r="Z738" s="679"/>
      <c r="AA738" s="679"/>
      <c r="AB738" s="680">
        <f t="shared" si="480"/>
        <v>0</v>
      </c>
      <c r="AC738" s="679"/>
      <c r="AD738" s="679"/>
      <c r="AE738" s="679"/>
      <c r="AF738" s="680">
        <f t="shared" si="481"/>
        <v>0</v>
      </c>
      <c r="AG738" s="679"/>
      <c r="AH738" s="679"/>
      <c r="AI738" s="679"/>
      <c r="AJ738" s="680">
        <f t="shared" si="482"/>
        <v>0</v>
      </c>
      <c r="AK738" s="679"/>
      <c r="AL738" s="679"/>
      <c r="AM738" s="679"/>
      <c r="AN738" s="680">
        <f t="shared" si="483"/>
        <v>0</v>
      </c>
      <c r="AO738" s="680">
        <f t="shared" si="484"/>
        <v>0</v>
      </c>
      <c r="AP738" s="679"/>
      <c r="AQ738" s="679"/>
      <c r="AR738" s="679"/>
      <c r="AS738" s="680">
        <f t="shared" si="485"/>
        <v>0</v>
      </c>
      <c r="AT738" s="679"/>
      <c r="AU738" s="679"/>
      <c r="AV738" s="679"/>
      <c r="AW738" s="680">
        <f t="shared" si="486"/>
        <v>0</v>
      </c>
      <c r="AX738" s="679"/>
      <c r="AY738" s="679"/>
      <c r="AZ738" s="679"/>
      <c r="BA738" s="680">
        <f t="shared" si="487"/>
        <v>0</v>
      </c>
      <c r="BB738" s="679"/>
      <c r="BC738" s="679"/>
      <c r="BD738" s="679"/>
      <c r="BE738" s="680">
        <f t="shared" si="488"/>
        <v>0</v>
      </c>
      <c r="BF738" s="680">
        <f t="shared" si="489"/>
        <v>0</v>
      </c>
      <c r="BG738" s="680">
        <f t="shared" si="490"/>
        <v>0</v>
      </c>
      <c r="BH738" s="680">
        <f t="shared" si="491"/>
        <v>0</v>
      </c>
      <c r="BI738" s="680">
        <f t="shared" si="492"/>
        <v>0</v>
      </c>
      <c r="BJ738" s="681"/>
    </row>
    <row r="739" spans="2:62">
      <c r="B739" s="675"/>
      <c r="C739" s="676" t="s">
        <v>264</v>
      </c>
      <c r="D739" s="677" t="s">
        <v>948</v>
      </c>
      <c r="E739" s="740">
        <f t="shared" si="498"/>
        <v>0</v>
      </c>
      <c r="F739" s="741"/>
      <c r="G739" s="680">
        <f t="shared" si="477"/>
        <v>0</v>
      </c>
      <c r="H739" s="679"/>
      <c r="I739" s="679"/>
      <c r="J739" s="679"/>
      <c r="K739" s="679"/>
      <c r="L739" s="679"/>
      <c r="M739" s="679"/>
      <c r="N739" s="679"/>
      <c r="O739" s="679"/>
      <c r="P739" s="679"/>
      <c r="Q739" s="679"/>
      <c r="R739" s="679"/>
      <c r="S739" s="679"/>
      <c r="T739" s="673">
        <f t="shared" si="478"/>
        <v>0</v>
      </c>
      <c r="U739" s="679"/>
      <c r="V739" s="679"/>
      <c r="W739" s="679"/>
      <c r="X739" s="680">
        <f t="shared" si="479"/>
        <v>0</v>
      </c>
      <c r="Y739" s="679"/>
      <c r="Z739" s="679"/>
      <c r="AA739" s="679"/>
      <c r="AB739" s="680">
        <f t="shared" si="480"/>
        <v>0</v>
      </c>
      <c r="AC739" s="679"/>
      <c r="AD739" s="679"/>
      <c r="AE739" s="679"/>
      <c r="AF739" s="680">
        <f t="shared" si="481"/>
        <v>0</v>
      </c>
      <c r="AG739" s="679"/>
      <c r="AH739" s="679"/>
      <c r="AI739" s="679"/>
      <c r="AJ739" s="680">
        <f t="shared" si="482"/>
        <v>0</v>
      </c>
      <c r="AK739" s="679"/>
      <c r="AL739" s="679"/>
      <c r="AM739" s="679"/>
      <c r="AN739" s="680">
        <f t="shared" si="483"/>
        <v>0</v>
      </c>
      <c r="AO739" s="680">
        <f t="shared" si="484"/>
        <v>0</v>
      </c>
      <c r="AP739" s="679"/>
      <c r="AQ739" s="679"/>
      <c r="AR739" s="679"/>
      <c r="AS739" s="680">
        <f t="shared" si="485"/>
        <v>0</v>
      </c>
      <c r="AT739" s="679"/>
      <c r="AU739" s="679"/>
      <c r="AV739" s="679"/>
      <c r="AW739" s="680">
        <f t="shared" si="486"/>
        <v>0</v>
      </c>
      <c r="AX739" s="679"/>
      <c r="AY739" s="679"/>
      <c r="AZ739" s="679"/>
      <c r="BA739" s="680">
        <f t="shared" si="487"/>
        <v>0</v>
      </c>
      <c r="BB739" s="679"/>
      <c r="BC739" s="679"/>
      <c r="BD739" s="679"/>
      <c r="BE739" s="680">
        <f t="shared" si="488"/>
        <v>0</v>
      </c>
      <c r="BF739" s="680">
        <f t="shared" si="489"/>
        <v>0</v>
      </c>
      <c r="BG739" s="680">
        <f t="shared" si="490"/>
        <v>0</v>
      </c>
      <c r="BH739" s="680">
        <f t="shared" si="491"/>
        <v>0</v>
      </c>
      <c r="BI739" s="680">
        <f t="shared" si="492"/>
        <v>0</v>
      </c>
      <c r="BJ739" s="681"/>
    </row>
    <row r="740" spans="2:62">
      <c r="B740" s="675"/>
      <c r="C740" s="676" t="s">
        <v>949</v>
      </c>
      <c r="D740" s="677" t="s">
        <v>950</v>
      </c>
      <c r="E740" s="740">
        <f t="shared" si="498"/>
        <v>0</v>
      </c>
      <c r="F740" s="741"/>
      <c r="G740" s="680">
        <f t="shared" si="477"/>
        <v>0</v>
      </c>
      <c r="H740" s="679"/>
      <c r="I740" s="679"/>
      <c r="J740" s="679"/>
      <c r="K740" s="679"/>
      <c r="L740" s="679"/>
      <c r="M740" s="679"/>
      <c r="N740" s="679"/>
      <c r="O740" s="679"/>
      <c r="P740" s="679"/>
      <c r="Q740" s="679"/>
      <c r="R740" s="679"/>
      <c r="S740" s="679"/>
      <c r="T740" s="673">
        <f t="shared" si="478"/>
        <v>0</v>
      </c>
      <c r="U740" s="679"/>
      <c r="V740" s="679"/>
      <c r="W740" s="679"/>
      <c r="X740" s="680">
        <f t="shared" si="479"/>
        <v>0</v>
      </c>
      <c r="Y740" s="679"/>
      <c r="Z740" s="679"/>
      <c r="AA740" s="679"/>
      <c r="AB740" s="680">
        <f t="shared" si="480"/>
        <v>0</v>
      </c>
      <c r="AC740" s="679"/>
      <c r="AD740" s="679"/>
      <c r="AE740" s="679"/>
      <c r="AF740" s="680">
        <f t="shared" si="481"/>
        <v>0</v>
      </c>
      <c r="AG740" s="679"/>
      <c r="AH740" s="679"/>
      <c r="AI740" s="679"/>
      <c r="AJ740" s="680">
        <f t="shared" si="482"/>
        <v>0</v>
      </c>
      <c r="AK740" s="679"/>
      <c r="AL740" s="679"/>
      <c r="AM740" s="679"/>
      <c r="AN740" s="680">
        <f t="shared" si="483"/>
        <v>0</v>
      </c>
      <c r="AO740" s="680">
        <f t="shared" si="484"/>
        <v>0</v>
      </c>
      <c r="AP740" s="679"/>
      <c r="AQ740" s="679"/>
      <c r="AR740" s="679"/>
      <c r="AS740" s="680">
        <f t="shared" si="485"/>
        <v>0</v>
      </c>
      <c r="AT740" s="679"/>
      <c r="AU740" s="679"/>
      <c r="AV740" s="679"/>
      <c r="AW740" s="680">
        <f t="shared" si="486"/>
        <v>0</v>
      </c>
      <c r="AX740" s="679"/>
      <c r="AY740" s="679"/>
      <c r="AZ740" s="679"/>
      <c r="BA740" s="680">
        <f t="shared" si="487"/>
        <v>0</v>
      </c>
      <c r="BB740" s="679"/>
      <c r="BC740" s="679"/>
      <c r="BD740" s="679"/>
      <c r="BE740" s="680">
        <f t="shared" si="488"/>
        <v>0</v>
      </c>
      <c r="BF740" s="680">
        <f t="shared" si="489"/>
        <v>0</v>
      </c>
      <c r="BG740" s="680">
        <f t="shared" si="490"/>
        <v>0</v>
      </c>
      <c r="BH740" s="680">
        <f t="shared" si="491"/>
        <v>0</v>
      </c>
      <c r="BI740" s="680">
        <f t="shared" si="492"/>
        <v>0</v>
      </c>
      <c r="BJ740" s="681"/>
    </row>
    <row r="741" spans="2:62">
      <c r="B741" s="675" t="s">
        <v>951</v>
      </c>
      <c r="C741" s="676"/>
      <c r="D741" s="677"/>
      <c r="E741" s="738"/>
      <c r="F741" s="739"/>
      <c r="G741" s="680"/>
      <c r="H741" s="680"/>
      <c r="I741" s="680"/>
      <c r="J741" s="680"/>
      <c r="K741" s="680"/>
      <c r="L741" s="680"/>
      <c r="M741" s="680"/>
      <c r="N741" s="680"/>
      <c r="O741" s="680"/>
      <c r="P741" s="680"/>
      <c r="Q741" s="680"/>
      <c r="R741" s="680"/>
      <c r="S741" s="680"/>
      <c r="T741" s="673"/>
      <c r="U741" s="680"/>
      <c r="V741" s="680"/>
      <c r="W741" s="680"/>
      <c r="X741" s="680"/>
      <c r="Y741" s="680"/>
      <c r="Z741" s="680"/>
      <c r="AA741" s="680"/>
      <c r="AB741" s="680"/>
      <c r="AC741" s="680"/>
      <c r="AD741" s="680"/>
      <c r="AE741" s="680"/>
      <c r="AF741" s="680"/>
      <c r="AG741" s="680"/>
      <c r="AH741" s="680"/>
      <c r="AI741" s="680"/>
      <c r="AJ741" s="680"/>
      <c r="AK741" s="680"/>
      <c r="AL741" s="680"/>
      <c r="AM741" s="680"/>
      <c r="AN741" s="680"/>
      <c r="AO741" s="680"/>
      <c r="AP741" s="680"/>
      <c r="AQ741" s="680"/>
      <c r="AR741" s="680"/>
      <c r="AS741" s="680"/>
      <c r="AT741" s="680"/>
      <c r="AU741" s="680"/>
      <c r="AV741" s="680"/>
      <c r="AW741" s="680"/>
      <c r="AX741" s="680"/>
      <c r="AY741" s="680"/>
      <c r="AZ741" s="680"/>
      <c r="BA741" s="680"/>
      <c r="BB741" s="680"/>
      <c r="BC741" s="680"/>
      <c r="BD741" s="680"/>
      <c r="BE741" s="680"/>
      <c r="BF741" s="680"/>
      <c r="BG741" s="680"/>
      <c r="BH741" s="680"/>
      <c r="BI741" s="680"/>
      <c r="BJ741" s="681"/>
    </row>
    <row r="742" spans="2:62">
      <c r="B742" s="675"/>
      <c r="C742" s="676" t="s">
        <v>276</v>
      </c>
      <c r="D742" s="677" t="s">
        <v>952</v>
      </c>
      <c r="E742" s="740">
        <f t="shared" ref="E742" si="499">T742</f>
        <v>0</v>
      </c>
      <c r="F742" s="741"/>
      <c r="G742" s="680">
        <f t="shared" si="477"/>
        <v>0</v>
      </c>
      <c r="H742" s="679"/>
      <c r="I742" s="679"/>
      <c r="J742" s="679"/>
      <c r="K742" s="679"/>
      <c r="L742" s="679"/>
      <c r="M742" s="679"/>
      <c r="N742" s="679"/>
      <c r="O742" s="679"/>
      <c r="P742" s="679"/>
      <c r="Q742" s="679"/>
      <c r="R742" s="679"/>
      <c r="S742" s="679"/>
      <c r="T742" s="673">
        <f t="shared" si="478"/>
        <v>0</v>
      </c>
      <c r="U742" s="679"/>
      <c r="V742" s="679"/>
      <c r="W742" s="679"/>
      <c r="X742" s="680">
        <f t="shared" si="479"/>
        <v>0</v>
      </c>
      <c r="Y742" s="679"/>
      <c r="Z742" s="679"/>
      <c r="AA742" s="679"/>
      <c r="AB742" s="680">
        <f t="shared" si="480"/>
        <v>0</v>
      </c>
      <c r="AC742" s="679"/>
      <c r="AD742" s="679"/>
      <c r="AE742" s="679"/>
      <c r="AF742" s="680">
        <f t="shared" si="481"/>
        <v>0</v>
      </c>
      <c r="AG742" s="679"/>
      <c r="AH742" s="679"/>
      <c r="AI742" s="679"/>
      <c r="AJ742" s="680">
        <f t="shared" si="482"/>
        <v>0</v>
      </c>
      <c r="AK742" s="679"/>
      <c r="AL742" s="679"/>
      <c r="AM742" s="679"/>
      <c r="AN742" s="680">
        <f t="shared" si="483"/>
        <v>0</v>
      </c>
      <c r="AO742" s="680">
        <f t="shared" si="484"/>
        <v>0</v>
      </c>
      <c r="AP742" s="679"/>
      <c r="AQ742" s="679"/>
      <c r="AR742" s="679"/>
      <c r="AS742" s="680">
        <f t="shared" si="485"/>
        <v>0</v>
      </c>
      <c r="AT742" s="679"/>
      <c r="AU742" s="679"/>
      <c r="AV742" s="679"/>
      <c r="AW742" s="680">
        <f t="shared" si="486"/>
        <v>0</v>
      </c>
      <c r="AX742" s="679"/>
      <c r="AY742" s="679"/>
      <c r="AZ742" s="679"/>
      <c r="BA742" s="680">
        <f t="shared" si="487"/>
        <v>0</v>
      </c>
      <c r="BB742" s="679"/>
      <c r="BC742" s="679"/>
      <c r="BD742" s="679"/>
      <c r="BE742" s="680">
        <f t="shared" si="488"/>
        <v>0</v>
      </c>
      <c r="BF742" s="680">
        <f t="shared" si="489"/>
        <v>0</v>
      </c>
      <c r="BG742" s="680">
        <f t="shared" si="490"/>
        <v>0</v>
      </c>
      <c r="BH742" s="680">
        <f t="shared" si="491"/>
        <v>0</v>
      </c>
      <c r="BI742" s="680">
        <f t="shared" si="492"/>
        <v>0</v>
      </c>
      <c r="BJ742" s="681"/>
    </row>
    <row r="743" spans="2:62">
      <c r="B743" s="685" t="s">
        <v>953</v>
      </c>
      <c r="C743" s="676"/>
      <c r="D743" s="677"/>
      <c r="E743" s="740"/>
      <c r="F743" s="741"/>
      <c r="G743" s="680">
        <f t="shared" si="477"/>
        <v>0</v>
      </c>
      <c r="H743" s="679"/>
      <c r="I743" s="679"/>
      <c r="J743" s="679"/>
      <c r="K743" s="679"/>
      <c r="L743" s="679"/>
      <c r="M743" s="679"/>
      <c r="N743" s="679"/>
      <c r="O743" s="679"/>
      <c r="P743" s="679"/>
      <c r="Q743" s="679"/>
      <c r="R743" s="679"/>
      <c r="S743" s="679"/>
      <c r="T743" s="673">
        <f t="shared" si="478"/>
        <v>0</v>
      </c>
      <c r="U743" s="679"/>
      <c r="V743" s="679"/>
      <c r="W743" s="679"/>
      <c r="X743" s="680">
        <f t="shared" si="479"/>
        <v>0</v>
      </c>
      <c r="Y743" s="679"/>
      <c r="Z743" s="679"/>
      <c r="AA743" s="679"/>
      <c r="AB743" s="680">
        <f t="shared" si="480"/>
        <v>0</v>
      </c>
      <c r="AC743" s="679"/>
      <c r="AD743" s="679"/>
      <c r="AE743" s="679"/>
      <c r="AF743" s="680">
        <f t="shared" si="481"/>
        <v>0</v>
      </c>
      <c r="AG743" s="679"/>
      <c r="AH743" s="679"/>
      <c r="AI743" s="679"/>
      <c r="AJ743" s="680">
        <f t="shared" si="482"/>
        <v>0</v>
      </c>
      <c r="AK743" s="679"/>
      <c r="AL743" s="679"/>
      <c r="AM743" s="679"/>
      <c r="AN743" s="680">
        <f t="shared" si="483"/>
        <v>0</v>
      </c>
      <c r="AO743" s="680">
        <f t="shared" si="484"/>
        <v>0</v>
      </c>
      <c r="AP743" s="679"/>
      <c r="AQ743" s="679"/>
      <c r="AR743" s="679"/>
      <c r="AS743" s="680">
        <f t="shared" si="485"/>
        <v>0</v>
      </c>
      <c r="AT743" s="679"/>
      <c r="AU743" s="679"/>
      <c r="AV743" s="679"/>
      <c r="AW743" s="680">
        <f t="shared" si="486"/>
        <v>0</v>
      </c>
      <c r="AX743" s="679"/>
      <c r="AY743" s="679"/>
      <c r="AZ743" s="679"/>
      <c r="BA743" s="680">
        <f t="shared" si="487"/>
        <v>0</v>
      </c>
      <c r="BB743" s="679"/>
      <c r="BC743" s="679"/>
      <c r="BD743" s="679"/>
      <c r="BE743" s="680">
        <f t="shared" si="488"/>
        <v>0</v>
      </c>
      <c r="BF743" s="680">
        <f t="shared" si="489"/>
        <v>0</v>
      </c>
      <c r="BG743" s="680">
        <f t="shared" si="490"/>
        <v>0</v>
      </c>
      <c r="BH743" s="680">
        <f t="shared" si="491"/>
        <v>0</v>
      </c>
      <c r="BI743" s="680">
        <f t="shared" si="492"/>
        <v>0</v>
      </c>
      <c r="BJ743" s="681"/>
    </row>
    <row r="744" spans="2:62">
      <c r="B744" s="675"/>
      <c r="C744" s="676" t="s">
        <v>299</v>
      </c>
      <c r="D744" s="677" t="s">
        <v>954</v>
      </c>
      <c r="E744" s="740">
        <f t="shared" ref="E744" si="500">T744</f>
        <v>0</v>
      </c>
      <c r="F744" s="741"/>
      <c r="G744" s="680">
        <f t="shared" si="477"/>
        <v>0</v>
      </c>
      <c r="H744" s="679"/>
      <c r="I744" s="679"/>
      <c r="J744" s="679"/>
      <c r="K744" s="679"/>
      <c r="L744" s="679"/>
      <c r="M744" s="679"/>
      <c r="N744" s="679"/>
      <c r="O744" s="679"/>
      <c r="P744" s="679"/>
      <c r="Q744" s="679"/>
      <c r="R744" s="679"/>
      <c r="S744" s="679"/>
      <c r="T744" s="673">
        <f t="shared" si="478"/>
        <v>0</v>
      </c>
      <c r="U744" s="679"/>
      <c r="V744" s="679"/>
      <c r="W744" s="679"/>
      <c r="X744" s="680">
        <f t="shared" si="479"/>
        <v>0</v>
      </c>
      <c r="Y744" s="679"/>
      <c r="Z744" s="679"/>
      <c r="AA744" s="679"/>
      <c r="AB744" s="680">
        <f t="shared" si="480"/>
        <v>0</v>
      </c>
      <c r="AC744" s="679"/>
      <c r="AD744" s="679"/>
      <c r="AE744" s="679"/>
      <c r="AF744" s="680">
        <f t="shared" si="481"/>
        <v>0</v>
      </c>
      <c r="AG744" s="679"/>
      <c r="AH744" s="679"/>
      <c r="AI744" s="679"/>
      <c r="AJ744" s="680">
        <f t="shared" si="482"/>
        <v>0</v>
      </c>
      <c r="AK744" s="679"/>
      <c r="AL744" s="679"/>
      <c r="AM744" s="679"/>
      <c r="AN744" s="680">
        <f t="shared" si="483"/>
        <v>0</v>
      </c>
      <c r="AO744" s="680">
        <f t="shared" si="484"/>
        <v>0</v>
      </c>
      <c r="AP744" s="679"/>
      <c r="AQ744" s="679"/>
      <c r="AR744" s="679"/>
      <c r="AS744" s="680">
        <f t="shared" si="485"/>
        <v>0</v>
      </c>
      <c r="AT744" s="679"/>
      <c r="AU744" s="679"/>
      <c r="AV744" s="679"/>
      <c r="AW744" s="680">
        <f t="shared" si="486"/>
        <v>0</v>
      </c>
      <c r="AX744" s="679"/>
      <c r="AY744" s="679"/>
      <c r="AZ744" s="679"/>
      <c r="BA744" s="680">
        <f t="shared" si="487"/>
        <v>0</v>
      </c>
      <c r="BB744" s="679"/>
      <c r="BC744" s="679"/>
      <c r="BD744" s="679"/>
      <c r="BE744" s="680">
        <f t="shared" si="488"/>
        <v>0</v>
      </c>
      <c r="BF744" s="680">
        <f t="shared" si="489"/>
        <v>0</v>
      </c>
      <c r="BG744" s="680">
        <f t="shared" si="490"/>
        <v>0</v>
      </c>
      <c r="BH744" s="680">
        <f t="shared" si="491"/>
        <v>0</v>
      </c>
      <c r="BI744" s="680">
        <f t="shared" si="492"/>
        <v>0</v>
      </c>
      <c r="BJ744" s="681"/>
    </row>
    <row r="745" spans="2:62">
      <c r="B745" s="685" t="s">
        <v>955</v>
      </c>
      <c r="C745" s="676"/>
      <c r="D745" s="677"/>
      <c r="E745" s="738"/>
      <c r="F745" s="739"/>
      <c r="G745" s="680"/>
      <c r="H745" s="680"/>
      <c r="I745" s="680"/>
      <c r="J745" s="680"/>
      <c r="K745" s="680"/>
      <c r="L745" s="680"/>
      <c r="M745" s="680"/>
      <c r="N745" s="680"/>
      <c r="O745" s="680"/>
      <c r="P745" s="680"/>
      <c r="Q745" s="680"/>
      <c r="R745" s="680"/>
      <c r="S745" s="680"/>
      <c r="T745" s="673"/>
      <c r="U745" s="680"/>
      <c r="V745" s="680"/>
      <c r="W745" s="680"/>
      <c r="X745" s="680"/>
      <c r="Y745" s="680"/>
      <c r="Z745" s="680"/>
      <c r="AA745" s="680"/>
      <c r="AB745" s="680"/>
      <c r="AC745" s="680"/>
      <c r="AD745" s="680"/>
      <c r="AE745" s="680"/>
      <c r="AF745" s="680"/>
      <c r="AG745" s="680"/>
      <c r="AH745" s="680"/>
      <c r="AI745" s="680"/>
      <c r="AJ745" s="680"/>
      <c r="AK745" s="680"/>
      <c r="AL745" s="680"/>
      <c r="AM745" s="680"/>
      <c r="AN745" s="680"/>
      <c r="AO745" s="680"/>
      <c r="AP745" s="680"/>
      <c r="AQ745" s="680"/>
      <c r="AR745" s="680"/>
      <c r="AS745" s="680"/>
      <c r="AT745" s="680"/>
      <c r="AU745" s="680"/>
      <c r="AV745" s="680"/>
      <c r="AW745" s="680"/>
      <c r="AX745" s="680"/>
      <c r="AY745" s="680"/>
      <c r="AZ745" s="680"/>
      <c r="BA745" s="680"/>
      <c r="BB745" s="680"/>
      <c r="BC745" s="680"/>
      <c r="BD745" s="680"/>
      <c r="BE745" s="680"/>
      <c r="BF745" s="680"/>
      <c r="BG745" s="680"/>
      <c r="BH745" s="680"/>
      <c r="BI745" s="680"/>
      <c r="BJ745" s="681"/>
    </row>
    <row r="746" spans="2:62">
      <c r="B746" s="675"/>
      <c r="C746" s="676" t="s">
        <v>303</v>
      </c>
      <c r="D746" s="677" t="s">
        <v>956</v>
      </c>
      <c r="E746" s="740">
        <f t="shared" ref="E746:E747" si="501">T746</f>
        <v>0</v>
      </c>
      <c r="F746" s="741"/>
      <c r="G746" s="680">
        <f t="shared" si="477"/>
        <v>0</v>
      </c>
      <c r="H746" s="679"/>
      <c r="I746" s="679"/>
      <c r="J746" s="679"/>
      <c r="K746" s="679"/>
      <c r="L746" s="679"/>
      <c r="M746" s="679"/>
      <c r="N746" s="679"/>
      <c r="O746" s="679"/>
      <c r="P746" s="679"/>
      <c r="Q746" s="679"/>
      <c r="R746" s="679"/>
      <c r="S746" s="679"/>
      <c r="T746" s="673">
        <f t="shared" si="478"/>
        <v>0</v>
      </c>
      <c r="U746" s="679"/>
      <c r="V746" s="679"/>
      <c r="W746" s="679"/>
      <c r="X746" s="680">
        <f t="shared" si="479"/>
        <v>0</v>
      </c>
      <c r="Y746" s="679"/>
      <c r="Z746" s="679"/>
      <c r="AA746" s="679"/>
      <c r="AB746" s="680">
        <f t="shared" si="480"/>
        <v>0</v>
      </c>
      <c r="AC746" s="679"/>
      <c r="AD746" s="679"/>
      <c r="AE746" s="679"/>
      <c r="AF746" s="680">
        <f t="shared" si="481"/>
        <v>0</v>
      </c>
      <c r="AG746" s="679"/>
      <c r="AH746" s="679"/>
      <c r="AI746" s="679"/>
      <c r="AJ746" s="680">
        <f t="shared" si="482"/>
        <v>0</v>
      </c>
      <c r="AK746" s="679"/>
      <c r="AL746" s="679"/>
      <c r="AM746" s="679"/>
      <c r="AN746" s="680">
        <f t="shared" si="483"/>
        <v>0</v>
      </c>
      <c r="AO746" s="680">
        <f t="shared" si="484"/>
        <v>0</v>
      </c>
      <c r="AP746" s="679"/>
      <c r="AQ746" s="679"/>
      <c r="AR746" s="679"/>
      <c r="AS746" s="680">
        <f t="shared" si="485"/>
        <v>0</v>
      </c>
      <c r="AT746" s="679"/>
      <c r="AU746" s="679"/>
      <c r="AV746" s="679"/>
      <c r="AW746" s="680">
        <f t="shared" si="486"/>
        <v>0</v>
      </c>
      <c r="AX746" s="679"/>
      <c r="AY746" s="679"/>
      <c r="AZ746" s="679"/>
      <c r="BA746" s="680">
        <f t="shared" si="487"/>
        <v>0</v>
      </c>
      <c r="BB746" s="679"/>
      <c r="BC746" s="679"/>
      <c r="BD746" s="679"/>
      <c r="BE746" s="680">
        <f t="shared" si="488"/>
        <v>0</v>
      </c>
      <c r="BF746" s="680">
        <f t="shared" si="489"/>
        <v>0</v>
      </c>
      <c r="BG746" s="680">
        <f t="shared" si="490"/>
        <v>0</v>
      </c>
      <c r="BH746" s="680">
        <f t="shared" si="491"/>
        <v>0</v>
      </c>
      <c r="BI746" s="680">
        <f t="shared" si="492"/>
        <v>0</v>
      </c>
      <c r="BJ746" s="681"/>
    </row>
    <row r="747" spans="2:62">
      <c r="B747" s="675"/>
      <c r="C747" s="676" t="s">
        <v>305</v>
      </c>
      <c r="D747" s="677" t="s">
        <v>957</v>
      </c>
      <c r="E747" s="740">
        <f t="shared" si="501"/>
        <v>0</v>
      </c>
      <c r="F747" s="741"/>
      <c r="G747" s="680">
        <f t="shared" si="477"/>
        <v>0</v>
      </c>
      <c r="H747" s="679"/>
      <c r="I747" s="679"/>
      <c r="J747" s="679"/>
      <c r="K747" s="679"/>
      <c r="L747" s="679"/>
      <c r="M747" s="679"/>
      <c r="N747" s="679"/>
      <c r="O747" s="679"/>
      <c r="P747" s="679"/>
      <c r="Q747" s="679"/>
      <c r="R747" s="679"/>
      <c r="S747" s="679"/>
      <c r="T747" s="673">
        <f t="shared" si="478"/>
        <v>0</v>
      </c>
      <c r="U747" s="679"/>
      <c r="V747" s="679"/>
      <c r="W747" s="679"/>
      <c r="X747" s="680">
        <f t="shared" si="479"/>
        <v>0</v>
      </c>
      <c r="Y747" s="679"/>
      <c r="Z747" s="679"/>
      <c r="AA747" s="679"/>
      <c r="AB747" s="680">
        <f t="shared" si="480"/>
        <v>0</v>
      </c>
      <c r="AC747" s="679"/>
      <c r="AD747" s="679"/>
      <c r="AE747" s="679"/>
      <c r="AF747" s="680">
        <f t="shared" si="481"/>
        <v>0</v>
      </c>
      <c r="AG747" s="679"/>
      <c r="AH747" s="679"/>
      <c r="AI747" s="679"/>
      <c r="AJ747" s="680">
        <f t="shared" si="482"/>
        <v>0</v>
      </c>
      <c r="AK747" s="679"/>
      <c r="AL747" s="679"/>
      <c r="AM747" s="679"/>
      <c r="AN747" s="680">
        <f t="shared" si="483"/>
        <v>0</v>
      </c>
      <c r="AO747" s="680">
        <f t="shared" si="484"/>
        <v>0</v>
      </c>
      <c r="AP747" s="679"/>
      <c r="AQ747" s="679"/>
      <c r="AR747" s="679"/>
      <c r="AS747" s="680">
        <f t="shared" si="485"/>
        <v>0</v>
      </c>
      <c r="AT747" s="679"/>
      <c r="AU747" s="679"/>
      <c r="AV747" s="679"/>
      <c r="AW747" s="680">
        <f t="shared" si="486"/>
        <v>0</v>
      </c>
      <c r="AX747" s="679"/>
      <c r="AY747" s="679"/>
      <c r="AZ747" s="679"/>
      <c r="BA747" s="680">
        <f t="shared" si="487"/>
        <v>0</v>
      </c>
      <c r="BB747" s="679"/>
      <c r="BC747" s="679"/>
      <c r="BD747" s="679"/>
      <c r="BE747" s="680">
        <f t="shared" si="488"/>
        <v>0</v>
      </c>
      <c r="BF747" s="680">
        <f t="shared" si="489"/>
        <v>0</v>
      </c>
      <c r="BG747" s="680">
        <f t="shared" si="490"/>
        <v>0</v>
      </c>
      <c r="BH747" s="680">
        <f t="shared" si="491"/>
        <v>0</v>
      </c>
      <c r="BI747" s="680">
        <f t="shared" si="492"/>
        <v>0</v>
      </c>
      <c r="BJ747" s="681"/>
    </row>
    <row r="748" spans="2:62">
      <c r="B748" s="685" t="s">
        <v>958</v>
      </c>
      <c r="C748" s="676"/>
      <c r="D748" s="677"/>
      <c r="E748" s="738"/>
      <c r="F748" s="739"/>
      <c r="G748" s="680"/>
      <c r="H748" s="680"/>
      <c r="I748" s="680"/>
      <c r="J748" s="680"/>
      <c r="K748" s="680"/>
      <c r="L748" s="680"/>
      <c r="M748" s="680"/>
      <c r="N748" s="680"/>
      <c r="O748" s="680"/>
      <c r="P748" s="680"/>
      <c r="Q748" s="680"/>
      <c r="R748" s="680"/>
      <c r="S748" s="680"/>
      <c r="T748" s="673"/>
      <c r="U748" s="680"/>
      <c r="V748" s="680"/>
      <c r="W748" s="680"/>
      <c r="X748" s="680"/>
      <c r="Y748" s="680"/>
      <c r="Z748" s="680"/>
      <c r="AA748" s="680"/>
      <c r="AB748" s="680"/>
      <c r="AC748" s="680"/>
      <c r="AD748" s="680"/>
      <c r="AE748" s="680"/>
      <c r="AF748" s="680"/>
      <c r="AG748" s="680"/>
      <c r="AH748" s="680"/>
      <c r="AI748" s="680"/>
      <c r="AJ748" s="680"/>
      <c r="AK748" s="680"/>
      <c r="AL748" s="680"/>
      <c r="AM748" s="680"/>
      <c r="AN748" s="680"/>
      <c r="AO748" s="680"/>
      <c r="AP748" s="680"/>
      <c r="AQ748" s="680"/>
      <c r="AR748" s="680"/>
      <c r="AS748" s="680"/>
      <c r="AT748" s="680"/>
      <c r="AU748" s="680"/>
      <c r="AV748" s="680"/>
      <c r="AW748" s="680"/>
      <c r="AX748" s="680"/>
      <c r="AY748" s="680"/>
      <c r="AZ748" s="680"/>
      <c r="BA748" s="680"/>
      <c r="BB748" s="680"/>
      <c r="BC748" s="680"/>
      <c r="BD748" s="680"/>
      <c r="BE748" s="680"/>
      <c r="BF748" s="680"/>
      <c r="BG748" s="680"/>
      <c r="BH748" s="680"/>
      <c r="BI748" s="680"/>
      <c r="BJ748" s="681"/>
    </row>
    <row r="749" spans="2:62">
      <c r="B749" s="675"/>
      <c r="C749" s="676" t="s">
        <v>307</v>
      </c>
      <c r="D749" s="677" t="s">
        <v>959</v>
      </c>
      <c r="E749" s="740">
        <f t="shared" ref="E749:E750" si="502">T749</f>
        <v>0</v>
      </c>
      <c r="F749" s="741"/>
      <c r="G749" s="680">
        <f t="shared" si="477"/>
        <v>0</v>
      </c>
      <c r="H749" s="679"/>
      <c r="I749" s="679"/>
      <c r="J749" s="679"/>
      <c r="K749" s="679"/>
      <c r="L749" s="679"/>
      <c r="M749" s="679"/>
      <c r="N749" s="679"/>
      <c r="O749" s="679"/>
      <c r="P749" s="679"/>
      <c r="Q749" s="679"/>
      <c r="R749" s="679"/>
      <c r="S749" s="679"/>
      <c r="T749" s="673">
        <f t="shared" si="478"/>
        <v>0</v>
      </c>
      <c r="U749" s="679"/>
      <c r="V749" s="679"/>
      <c r="W749" s="679"/>
      <c r="X749" s="680">
        <f t="shared" si="479"/>
        <v>0</v>
      </c>
      <c r="Y749" s="679"/>
      <c r="Z749" s="679"/>
      <c r="AA749" s="679"/>
      <c r="AB749" s="680">
        <f t="shared" si="480"/>
        <v>0</v>
      </c>
      <c r="AC749" s="679"/>
      <c r="AD749" s="679"/>
      <c r="AE749" s="679"/>
      <c r="AF749" s="680">
        <f t="shared" si="481"/>
        <v>0</v>
      </c>
      <c r="AG749" s="679"/>
      <c r="AH749" s="679"/>
      <c r="AI749" s="679"/>
      <c r="AJ749" s="680">
        <f t="shared" si="482"/>
        <v>0</v>
      </c>
      <c r="AK749" s="679"/>
      <c r="AL749" s="679"/>
      <c r="AM749" s="679"/>
      <c r="AN749" s="680">
        <f t="shared" si="483"/>
        <v>0</v>
      </c>
      <c r="AO749" s="680">
        <f t="shared" si="484"/>
        <v>0</v>
      </c>
      <c r="AP749" s="679"/>
      <c r="AQ749" s="679"/>
      <c r="AR749" s="679"/>
      <c r="AS749" s="680">
        <f t="shared" si="485"/>
        <v>0</v>
      </c>
      <c r="AT749" s="679"/>
      <c r="AU749" s="679"/>
      <c r="AV749" s="679"/>
      <c r="AW749" s="680">
        <f t="shared" si="486"/>
        <v>0</v>
      </c>
      <c r="AX749" s="679"/>
      <c r="AY749" s="679"/>
      <c r="AZ749" s="679"/>
      <c r="BA749" s="680">
        <f t="shared" si="487"/>
        <v>0</v>
      </c>
      <c r="BB749" s="679"/>
      <c r="BC749" s="679"/>
      <c r="BD749" s="679"/>
      <c r="BE749" s="680">
        <f t="shared" si="488"/>
        <v>0</v>
      </c>
      <c r="BF749" s="680">
        <f t="shared" si="489"/>
        <v>0</v>
      </c>
      <c r="BG749" s="680">
        <f t="shared" si="490"/>
        <v>0</v>
      </c>
      <c r="BH749" s="680">
        <f t="shared" si="491"/>
        <v>0</v>
      </c>
      <c r="BI749" s="680">
        <f t="shared" si="492"/>
        <v>0</v>
      </c>
      <c r="BJ749" s="681"/>
    </row>
    <row r="750" spans="2:62">
      <c r="B750" s="675"/>
      <c r="C750" s="676" t="s">
        <v>309</v>
      </c>
      <c r="D750" s="677" t="s">
        <v>960</v>
      </c>
      <c r="E750" s="740">
        <f t="shared" si="502"/>
        <v>224000</v>
      </c>
      <c r="F750" s="741"/>
      <c r="G750" s="680">
        <f t="shared" si="477"/>
        <v>224000</v>
      </c>
      <c r="H750" s="679"/>
      <c r="I750" s="679">
        <v>6000</v>
      </c>
      <c r="J750" s="679">
        <v>218000</v>
      </c>
      <c r="K750" s="679"/>
      <c r="L750" s="679"/>
      <c r="M750" s="679"/>
      <c r="N750" s="679"/>
      <c r="O750" s="679"/>
      <c r="P750" s="679"/>
      <c r="Q750" s="679"/>
      <c r="R750" s="679"/>
      <c r="S750" s="679"/>
      <c r="T750" s="673">
        <f t="shared" si="478"/>
        <v>224000</v>
      </c>
      <c r="U750" s="679"/>
      <c r="V750" s="679"/>
      <c r="W750" s="679"/>
      <c r="X750" s="680">
        <f t="shared" si="479"/>
        <v>224000</v>
      </c>
      <c r="Y750" s="679"/>
      <c r="Z750" s="679"/>
      <c r="AA750" s="679">
        <v>6000</v>
      </c>
      <c r="AB750" s="680">
        <f t="shared" si="480"/>
        <v>6000</v>
      </c>
      <c r="AC750" s="679"/>
      <c r="AD750" s="679"/>
      <c r="AE750" s="679">
        <v>218000</v>
      </c>
      <c r="AF750" s="680">
        <f t="shared" si="481"/>
        <v>218000</v>
      </c>
      <c r="AG750" s="679"/>
      <c r="AH750" s="679"/>
      <c r="AI750" s="679"/>
      <c r="AJ750" s="680">
        <f t="shared" si="482"/>
        <v>0</v>
      </c>
      <c r="AK750" s="679"/>
      <c r="AL750" s="679"/>
      <c r="AM750" s="679"/>
      <c r="AN750" s="680">
        <f t="shared" si="483"/>
        <v>0</v>
      </c>
      <c r="AO750" s="680">
        <f t="shared" si="484"/>
        <v>224000</v>
      </c>
      <c r="AP750" s="679"/>
      <c r="AQ750" s="679"/>
      <c r="AR750" s="679"/>
      <c r="AS750" s="680">
        <f t="shared" si="485"/>
        <v>0</v>
      </c>
      <c r="AT750" s="679">
        <v>6000</v>
      </c>
      <c r="AU750" s="679"/>
      <c r="AV750" s="679">
        <v>218000</v>
      </c>
      <c r="AW750" s="680">
        <f t="shared" si="486"/>
        <v>224000</v>
      </c>
      <c r="AX750" s="679"/>
      <c r="AY750" s="679"/>
      <c r="AZ750" s="679"/>
      <c r="BA750" s="680">
        <f t="shared" si="487"/>
        <v>0</v>
      </c>
      <c r="BB750" s="679"/>
      <c r="BC750" s="679"/>
      <c r="BD750" s="679"/>
      <c r="BE750" s="680">
        <f t="shared" si="488"/>
        <v>0</v>
      </c>
      <c r="BF750" s="680">
        <f t="shared" si="489"/>
        <v>224000</v>
      </c>
      <c r="BG750" s="680">
        <f t="shared" si="490"/>
        <v>0</v>
      </c>
      <c r="BH750" s="680">
        <f t="shared" si="491"/>
        <v>0</v>
      </c>
      <c r="BI750" s="680">
        <f t="shared" si="492"/>
        <v>0</v>
      </c>
      <c r="BJ750" s="681"/>
    </row>
    <row r="751" spans="2:62">
      <c r="B751" s="685" t="s">
        <v>961</v>
      </c>
      <c r="C751" s="676"/>
      <c r="D751" s="677"/>
      <c r="E751" s="738"/>
      <c r="F751" s="739"/>
      <c r="G751" s="680"/>
      <c r="H751" s="680"/>
      <c r="I751" s="680"/>
      <c r="J751" s="680"/>
      <c r="K751" s="680"/>
      <c r="L751" s="680"/>
      <c r="M751" s="680"/>
      <c r="N751" s="680"/>
      <c r="O751" s="680"/>
      <c r="P751" s="680"/>
      <c r="Q751" s="680"/>
      <c r="R751" s="680"/>
      <c r="S751" s="680"/>
      <c r="T751" s="673"/>
      <c r="U751" s="680"/>
      <c r="V751" s="680"/>
      <c r="W751" s="680"/>
      <c r="X751" s="680"/>
      <c r="Y751" s="680"/>
      <c r="Z751" s="680"/>
      <c r="AA751" s="680"/>
      <c r="AB751" s="680"/>
      <c r="AC751" s="680"/>
      <c r="AD751" s="680"/>
      <c r="AE751" s="680"/>
      <c r="AF751" s="680"/>
      <c r="AG751" s="680"/>
      <c r="AH751" s="680"/>
      <c r="AI751" s="680"/>
      <c r="AJ751" s="680"/>
      <c r="AK751" s="680"/>
      <c r="AL751" s="680"/>
      <c r="AM751" s="680"/>
      <c r="AN751" s="680"/>
      <c r="AO751" s="680"/>
      <c r="AP751" s="680"/>
      <c r="AQ751" s="680"/>
      <c r="AR751" s="680"/>
      <c r="AS751" s="680"/>
      <c r="AT751" s="680"/>
      <c r="AU751" s="680"/>
      <c r="AV751" s="680"/>
      <c r="AW751" s="680"/>
      <c r="AX751" s="680"/>
      <c r="AY751" s="680"/>
      <c r="AZ751" s="680"/>
      <c r="BA751" s="680"/>
      <c r="BB751" s="680"/>
      <c r="BC751" s="680"/>
      <c r="BD751" s="680"/>
      <c r="BE751" s="680"/>
      <c r="BF751" s="680"/>
      <c r="BG751" s="680"/>
      <c r="BH751" s="680"/>
      <c r="BI751" s="680"/>
      <c r="BJ751" s="681"/>
    </row>
    <row r="752" spans="2:62">
      <c r="B752" s="675"/>
      <c r="C752" s="676" t="s">
        <v>315</v>
      </c>
      <c r="D752" s="677" t="s">
        <v>962</v>
      </c>
      <c r="E752" s="740">
        <f t="shared" ref="E752:E753" si="503">T752</f>
        <v>0</v>
      </c>
      <c r="F752" s="741"/>
      <c r="G752" s="680">
        <f t="shared" si="477"/>
        <v>0</v>
      </c>
      <c r="H752" s="679"/>
      <c r="I752" s="679"/>
      <c r="J752" s="679"/>
      <c r="K752" s="679"/>
      <c r="L752" s="679"/>
      <c r="M752" s="679"/>
      <c r="N752" s="679"/>
      <c r="O752" s="679"/>
      <c r="P752" s="679"/>
      <c r="Q752" s="679"/>
      <c r="R752" s="679"/>
      <c r="S752" s="679"/>
      <c r="T752" s="673">
        <f t="shared" si="478"/>
        <v>0</v>
      </c>
      <c r="U752" s="679"/>
      <c r="V752" s="679"/>
      <c r="W752" s="679"/>
      <c r="X752" s="680">
        <f t="shared" si="479"/>
        <v>0</v>
      </c>
      <c r="Y752" s="679"/>
      <c r="Z752" s="679"/>
      <c r="AA752" s="679"/>
      <c r="AB752" s="680">
        <f t="shared" si="480"/>
        <v>0</v>
      </c>
      <c r="AC752" s="679"/>
      <c r="AD752" s="679"/>
      <c r="AE752" s="679"/>
      <c r="AF752" s="680">
        <f t="shared" si="481"/>
        <v>0</v>
      </c>
      <c r="AG752" s="679"/>
      <c r="AH752" s="679"/>
      <c r="AI752" s="679"/>
      <c r="AJ752" s="680">
        <f t="shared" si="482"/>
        <v>0</v>
      </c>
      <c r="AK752" s="679"/>
      <c r="AL752" s="679"/>
      <c r="AM752" s="679"/>
      <c r="AN752" s="680">
        <f t="shared" si="483"/>
        <v>0</v>
      </c>
      <c r="AO752" s="680">
        <f t="shared" si="484"/>
        <v>0</v>
      </c>
      <c r="AP752" s="679"/>
      <c r="AQ752" s="679"/>
      <c r="AR752" s="679"/>
      <c r="AS752" s="680">
        <f t="shared" si="485"/>
        <v>0</v>
      </c>
      <c r="AT752" s="679"/>
      <c r="AU752" s="679"/>
      <c r="AV752" s="679"/>
      <c r="AW752" s="680">
        <f t="shared" si="486"/>
        <v>0</v>
      </c>
      <c r="AX752" s="679"/>
      <c r="AY752" s="679"/>
      <c r="AZ752" s="679"/>
      <c r="BA752" s="680">
        <f t="shared" si="487"/>
        <v>0</v>
      </c>
      <c r="BB752" s="679"/>
      <c r="BC752" s="679"/>
      <c r="BD752" s="679"/>
      <c r="BE752" s="680">
        <f t="shared" si="488"/>
        <v>0</v>
      </c>
      <c r="BF752" s="680">
        <f t="shared" si="489"/>
        <v>0</v>
      </c>
      <c r="BG752" s="680">
        <f t="shared" si="490"/>
        <v>0</v>
      </c>
      <c r="BH752" s="680">
        <f t="shared" si="491"/>
        <v>0</v>
      </c>
      <c r="BI752" s="680">
        <f t="shared" si="492"/>
        <v>0</v>
      </c>
      <c r="BJ752" s="681"/>
    </row>
    <row r="753" spans="2:62">
      <c r="B753" s="675"/>
      <c r="C753" s="676" t="s">
        <v>317</v>
      </c>
      <c r="D753" s="677" t="s">
        <v>963</v>
      </c>
      <c r="E753" s="678">
        <f t="shared" si="503"/>
        <v>0</v>
      </c>
      <c r="F753" s="679"/>
      <c r="G753" s="680">
        <f t="shared" si="477"/>
        <v>0</v>
      </c>
      <c r="H753" s="679"/>
      <c r="I753" s="679"/>
      <c r="J753" s="679"/>
      <c r="K753" s="679"/>
      <c r="L753" s="679"/>
      <c r="M753" s="679"/>
      <c r="N753" s="679"/>
      <c r="O753" s="679"/>
      <c r="P753" s="679"/>
      <c r="Q753" s="679"/>
      <c r="R753" s="679"/>
      <c r="S753" s="679"/>
      <c r="T753" s="673">
        <f t="shared" si="478"/>
        <v>0</v>
      </c>
      <c r="U753" s="679"/>
      <c r="V753" s="679"/>
      <c r="W753" s="679"/>
      <c r="X753" s="680">
        <f t="shared" si="479"/>
        <v>0</v>
      </c>
      <c r="Y753" s="679"/>
      <c r="Z753" s="679"/>
      <c r="AA753" s="679"/>
      <c r="AB753" s="680">
        <f t="shared" si="480"/>
        <v>0</v>
      </c>
      <c r="AC753" s="679"/>
      <c r="AD753" s="679"/>
      <c r="AE753" s="679"/>
      <c r="AF753" s="680">
        <f t="shared" si="481"/>
        <v>0</v>
      </c>
      <c r="AG753" s="679"/>
      <c r="AH753" s="679"/>
      <c r="AI753" s="679"/>
      <c r="AJ753" s="680">
        <f t="shared" si="482"/>
        <v>0</v>
      </c>
      <c r="AK753" s="679"/>
      <c r="AL753" s="679"/>
      <c r="AM753" s="679"/>
      <c r="AN753" s="680">
        <f t="shared" si="483"/>
        <v>0</v>
      </c>
      <c r="AO753" s="680">
        <f t="shared" si="484"/>
        <v>0</v>
      </c>
      <c r="AP753" s="679"/>
      <c r="AQ753" s="679"/>
      <c r="AR753" s="679"/>
      <c r="AS753" s="680">
        <f t="shared" si="485"/>
        <v>0</v>
      </c>
      <c r="AT753" s="679"/>
      <c r="AU753" s="679"/>
      <c r="AV753" s="679"/>
      <c r="AW753" s="680">
        <f t="shared" si="486"/>
        <v>0</v>
      </c>
      <c r="AX753" s="679"/>
      <c r="AY753" s="679"/>
      <c r="AZ753" s="679"/>
      <c r="BA753" s="680">
        <f t="shared" si="487"/>
        <v>0</v>
      </c>
      <c r="BB753" s="679"/>
      <c r="BC753" s="679"/>
      <c r="BD753" s="679"/>
      <c r="BE753" s="680">
        <f t="shared" si="488"/>
        <v>0</v>
      </c>
      <c r="BF753" s="680">
        <f t="shared" si="489"/>
        <v>0</v>
      </c>
      <c r="BG753" s="680">
        <f t="shared" si="490"/>
        <v>0</v>
      </c>
      <c r="BH753" s="680">
        <f t="shared" si="491"/>
        <v>0</v>
      </c>
      <c r="BI753" s="680">
        <f t="shared" si="492"/>
        <v>0</v>
      </c>
      <c r="BJ753" s="681"/>
    </row>
    <row r="754" spans="2:62">
      <c r="B754" s="685" t="s">
        <v>964</v>
      </c>
      <c r="C754" s="676"/>
      <c r="D754" s="677"/>
      <c r="E754" s="684"/>
      <c r="F754" s="680"/>
      <c r="G754" s="680"/>
      <c r="H754" s="680"/>
      <c r="I754" s="680"/>
      <c r="J754" s="680"/>
      <c r="K754" s="680"/>
      <c r="L754" s="680"/>
      <c r="M754" s="680"/>
      <c r="N754" s="680"/>
      <c r="O754" s="680"/>
      <c r="P754" s="680"/>
      <c r="Q754" s="680"/>
      <c r="R754" s="680"/>
      <c r="S754" s="680"/>
      <c r="T754" s="673"/>
      <c r="U754" s="680"/>
      <c r="V754" s="680"/>
      <c r="W754" s="680"/>
      <c r="X754" s="680"/>
      <c r="Y754" s="680"/>
      <c r="Z754" s="680"/>
      <c r="AA754" s="680"/>
      <c r="AB754" s="680"/>
      <c r="AC754" s="680"/>
      <c r="AD754" s="680"/>
      <c r="AE754" s="680"/>
      <c r="AF754" s="680"/>
      <c r="AG754" s="680"/>
      <c r="AH754" s="680"/>
      <c r="AI754" s="680"/>
      <c r="AJ754" s="680"/>
      <c r="AK754" s="680"/>
      <c r="AL754" s="680"/>
      <c r="AM754" s="680"/>
      <c r="AN754" s="680"/>
      <c r="AO754" s="680"/>
      <c r="AP754" s="680"/>
      <c r="AQ754" s="680"/>
      <c r="AR754" s="680"/>
      <c r="AS754" s="680"/>
      <c r="AT754" s="680"/>
      <c r="AU754" s="680"/>
      <c r="AV754" s="680"/>
      <c r="AW754" s="680"/>
      <c r="AX754" s="680"/>
      <c r="AY754" s="680"/>
      <c r="AZ754" s="680"/>
      <c r="BA754" s="680"/>
      <c r="BB754" s="680"/>
      <c r="BC754" s="680"/>
      <c r="BD754" s="680"/>
      <c r="BE754" s="680"/>
      <c r="BF754" s="680"/>
      <c r="BG754" s="680"/>
      <c r="BH754" s="680"/>
      <c r="BI754" s="680"/>
      <c r="BJ754" s="681"/>
    </row>
    <row r="755" spans="2:62">
      <c r="B755" s="675"/>
      <c r="C755" s="676" t="s">
        <v>319</v>
      </c>
      <c r="D755" s="677" t="s">
        <v>965</v>
      </c>
      <c r="E755" s="678">
        <f t="shared" ref="E755" si="504">T755</f>
        <v>0</v>
      </c>
      <c r="F755" s="679"/>
      <c r="G755" s="680">
        <f t="shared" si="477"/>
        <v>0</v>
      </c>
      <c r="H755" s="679"/>
      <c r="I755" s="679"/>
      <c r="J755" s="679"/>
      <c r="K755" s="679"/>
      <c r="L755" s="679"/>
      <c r="M755" s="679"/>
      <c r="N755" s="679"/>
      <c r="O755" s="679"/>
      <c r="P755" s="679"/>
      <c r="Q755" s="679"/>
      <c r="R755" s="679"/>
      <c r="S755" s="679"/>
      <c r="T755" s="673">
        <f t="shared" si="478"/>
        <v>0</v>
      </c>
      <c r="U755" s="679"/>
      <c r="V755" s="679"/>
      <c r="W755" s="679"/>
      <c r="X755" s="680">
        <f t="shared" si="479"/>
        <v>0</v>
      </c>
      <c r="Y755" s="679"/>
      <c r="Z755" s="679"/>
      <c r="AA755" s="679"/>
      <c r="AB755" s="680">
        <f t="shared" si="480"/>
        <v>0</v>
      </c>
      <c r="AC755" s="679"/>
      <c r="AD755" s="679"/>
      <c r="AE755" s="679"/>
      <c r="AF755" s="680">
        <f t="shared" si="481"/>
        <v>0</v>
      </c>
      <c r="AG755" s="679"/>
      <c r="AH755" s="679"/>
      <c r="AI755" s="679"/>
      <c r="AJ755" s="680">
        <f t="shared" si="482"/>
        <v>0</v>
      </c>
      <c r="AK755" s="679"/>
      <c r="AL755" s="679"/>
      <c r="AM755" s="679"/>
      <c r="AN755" s="680">
        <f t="shared" si="483"/>
        <v>0</v>
      </c>
      <c r="AO755" s="680">
        <f t="shared" si="484"/>
        <v>0</v>
      </c>
      <c r="AP755" s="679"/>
      <c r="AQ755" s="679"/>
      <c r="AR755" s="679"/>
      <c r="AS755" s="680">
        <f t="shared" si="485"/>
        <v>0</v>
      </c>
      <c r="AT755" s="679"/>
      <c r="AU755" s="679"/>
      <c r="AV755" s="679"/>
      <c r="AW755" s="680">
        <f t="shared" si="486"/>
        <v>0</v>
      </c>
      <c r="AX755" s="679"/>
      <c r="AY755" s="679"/>
      <c r="AZ755" s="679"/>
      <c r="BA755" s="680">
        <f t="shared" si="487"/>
        <v>0</v>
      </c>
      <c r="BB755" s="679"/>
      <c r="BC755" s="679"/>
      <c r="BD755" s="679"/>
      <c r="BE755" s="680">
        <f t="shared" si="488"/>
        <v>0</v>
      </c>
      <c r="BF755" s="680">
        <f t="shared" si="489"/>
        <v>0</v>
      </c>
      <c r="BG755" s="680">
        <f t="shared" si="490"/>
        <v>0</v>
      </c>
      <c r="BH755" s="680">
        <f t="shared" si="491"/>
        <v>0</v>
      </c>
      <c r="BI755" s="680">
        <f t="shared" si="492"/>
        <v>0</v>
      </c>
      <c r="BJ755" s="681"/>
    </row>
    <row r="756" spans="2:62">
      <c r="B756" s="685" t="s">
        <v>966</v>
      </c>
      <c r="C756" s="676"/>
      <c r="D756" s="677"/>
      <c r="E756" s="684"/>
      <c r="F756" s="680"/>
      <c r="G756" s="680"/>
      <c r="H756" s="680"/>
      <c r="I756" s="680"/>
      <c r="J756" s="680"/>
      <c r="K756" s="680"/>
      <c r="L756" s="680"/>
      <c r="M756" s="680"/>
      <c r="N756" s="680"/>
      <c r="O756" s="680"/>
      <c r="P756" s="680"/>
      <c r="Q756" s="680"/>
      <c r="R756" s="680"/>
      <c r="S756" s="680"/>
      <c r="T756" s="673"/>
      <c r="U756" s="680"/>
      <c r="V756" s="680"/>
      <c r="W756" s="680"/>
      <c r="X756" s="680"/>
      <c r="Y756" s="680"/>
      <c r="Z756" s="680"/>
      <c r="AA756" s="680"/>
      <c r="AB756" s="680"/>
      <c r="AC756" s="680"/>
      <c r="AD756" s="680"/>
      <c r="AE756" s="680"/>
      <c r="AF756" s="680"/>
      <c r="AG756" s="680"/>
      <c r="AH756" s="680"/>
      <c r="AI756" s="680"/>
      <c r="AJ756" s="680"/>
      <c r="AK756" s="680"/>
      <c r="AL756" s="680"/>
      <c r="AM756" s="680"/>
      <c r="AN756" s="680"/>
      <c r="AO756" s="680"/>
      <c r="AP756" s="680"/>
      <c r="AQ756" s="680"/>
      <c r="AR756" s="680"/>
      <c r="AS756" s="680"/>
      <c r="AT756" s="680"/>
      <c r="AU756" s="680"/>
      <c r="AV756" s="680"/>
      <c r="AW756" s="680"/>
      <c r="AX756" s="680"/>
      <c r="AY756" s="680"/>
      <c r="AZ756" s="680"/>
      <c r="BA756" s="680"/>
      <c r="BB756" s="680"/>
      <c r="BC756" s="680"/>
      <c r="BD756" s="680"/>
      <c r="BE756" s="680"/>
      <c r="BF756" s="680"/>
      <c r="BG756" s="680"/>
      <c r="BH756" s="680"/>
      <c r="BI756" s="680"/>
      <c r="BJ756" s="681"/>
    </row>
    <row r="757" spans="2:62">
      <c r="B757" s="675"/>
      <c r="C757" s="676" t="s">
        <v>967</v>
      </c>
      <c r="D757" s="677" t="s">
        <v>968</v>
      </c>
      <c r="E757" s="678">
        <f t="shared" ref="E757:E767" si="505">T757</f>
        <v>0</v>
      </c>
      <c r="F757" s="679"/>
      <c r="G757" s="680">
        <f t="shared" si="477"/>
        <v>0</v>
      </c>
      <c r="H757" s="679"/>
      <c r="I757" s="679"/>
      <c r="J757" s="679"/>
      <c r="K757" s="679"/>
      <c r="L757" s="679"/>
      <c r="M757" s="679"/>
      <c r="N757" s="679"/>
      <c r="O757" s="679"/>
      <c r="P757" s="679"/>
      <c r="Q757" s="679"/>
      <c r="R757" s="679"/>
      <c r="S757" s="679"/>
      <c r="T757" s="673">
        <f t="shared" si="478"/>
        <v>0</v>
      </c>
      <c r="U757" s="679"/>
      <c r="V757" s="679"/>
      <c r="W757" s="679"/>
      <c r="X757" s="680">
        <f t="shared" si="479"/>
        <v>0</v>
      </c>
      <c r="Y757" s="679"/>
      <c r="Z757" s="679"/>
      <c r="AA757" s="679"/>
      <c r="AB757" s="680">
        <f t="shared" si="480"/>
        <v>0</v>
      </c>
      <c r="AC757" s="679"/>
      <c r="AD757" s="679"/>
      <c r="AE757" s="679"/>
      <c r="AF757" s="680">
        <f t="shared" si="481"/>
        <v>0</v>
      </c>
      <c r="AG757" s="679"/>
      <c r="AH757" s="679"/>
      <c r="AI757" s="679"/>
      <c r="AJ757" s="680">
        <f t="shared" si="482"/>
        <v>0</v>
      </c>
      <c r="AK757" s="679"/>
      <c r="AL757" s="679"/>
      <c r="AM757" s="679"/>
      <c r="AN757" s="680">
        <f t="shared" si="483"/>
        <v>0</v>
      </c>
      <c r="AO757" s="680">
        <f t="shared" si="484"/>
        <v>0</v>
      </c>
      <c r="AP757" s="679"/>
      <c r="AQ757" s="679"/>
      <c r="AR757" s="679"/>
      <c r="AS757" s="680">
        <f t="shared" si="485"/>
        <v>0</v>
      </c>
      <c r="AT757" s="679"/>
      <c r="AU757" s="679"/>
      <c r="AV757" s="679"/>
      <c r="AW757" s="680">
        <f t="shared" si="486"/>
        <v>0</v>
      </c>
      <c r="AX757" s="679"/>
      <c r="AY757" s="679"/>
      <c r="AZ757" s="679"/>
      <c r="BA757" s="680">
        <f t="shared" si="487"/>
        <v>0</v>
      </c>
      <c r="BB757" s="679"/>
      <c r="BC757" s="679"/>
      <c r="BD757" s="679"/>
      <c r="BE757" s="680">
        <f t="shared" si="488"/>
        <v>0</v>
      </c>
      <c r="BF757" s="680">
        <f t="shared" si="489"/>
        <v>0</v>
      </c>
      <c r="BG757" s="680">
        <f t="shared" si="490"/>
        <v>0</v>
      </c>
      <c r="BH757" s="680">
        <f t="shared" si="491"/>
        <v>0</v>
      </c>
      <c r="BI757" s="680">
        <f t="shared" si="492"/>
        <v>0</v>
      </c>
      <c r="BJ757" s="681"/>
    </row>
    <row r="758" spans="2:62">
      <c r="B758" s="675"/>
      <c r="C758" s="676" t="s">
        <v>969</v>
      </c>
      <c r="D758" s="677" t="s">
        <v>970</v>
      </c>
      <c r="E758" s="678">
        <f t="shared" si="505"/>
        <v>0</v>
      </c>
      <c r="F758" s="679"/>
      <c r="G758" s="680">
        <f t="shared" si="477"/>
        <v>0</v>
      </c>
      <c r="H758" s="679"/>
      <c r="I758" s="679"/>
      <c r="J758" s="679"/>
      <c r="K758" s="679"/>
      <c r="L758" s="679"/>
      <c r="M758" s="679"/>
      <c r="N758" s="679"/>
      <c r="O758" s="679"/>
      <c r="P758" s="679"/>
      <c r="Q758" s="679"/>
      <c r="R758" s="679"/>
      <c r="S758" s="679"/>
      <c r="T758" s="673">
        <f t="shared" si="478"/>
        <v>0</v>
      </c>
      <c r="U758" s="679"/>
      <c r="V758" s="679"/>
      <c r="W758" s="679"/>
      <c r="X758" s="680">
        <f t="shared" si="479"/>
        <v>0</v>
      </c>
      <c r="Y758" s="679"/>
      <c r="Z758" s="679"/>
      <c r="AA758" s="679"/>
      <c r="AB758" s="680">
        <f t="shared" si="480"/>
        <v>0</v>
      </c>
      <c r="AC758" s="679"/>
      <c r="AD758" s="679"/>
      <c r="AE758" s="679"/>
      <c r="AF758" s="680">
        <f t="shared" si="481"/>
        <v>0</v>
      </c>
      <c r="AG758" s="679"/>
      <c r="AH758" s="679"/>
      <c r="AI758" s="679"/>
      <c r="AJ758" s="680">
        <f t="shared" si="482"/>
        <v>0</v>
      </c>
      <c r="AK758" s="679"/>
      <c r="AL758" s="679"/>
      <c r="AM758" s="679"/>
      <c r="AN758" s="680">
        <f t="shared" si="483"/>
        <v>0</v>
      </c>
      <c r="AO758" s="680">
        <f t="shared" si="484"/>
        <v>0</v>
      </c>
      <c r="AP758" s="679"/>
      <c r="AQ758" s="679"/>
      <c r="AR758" s="679"/>
      <c r="AS758" s="680">
        <f t="shared" si="485"/>
        <v>0</v>
      </c>
      <c r="AT758" s="679"/>
      <c r="AU758" s="679"/>
      <c r="AV758" s="679"/>
      <c r="AW758" s="680">
        <f t="shared" si="486"/>
        <v>0</v>
      </c>
      <c r="AX758" s="679"/>
      <c r="AY758" s="679"/>
      <c r="AZ758" s="679"/>
      <c r="BA758" s="680">
        <f t="shared" si="487"/>
        <v>0</v>
      </c>
      <c r="BB758" s="679"/>
      <c r="BC758" s="679"/>
      <c r="BD758" s="679"/>
      <c r="BE758" s="680">
        <f t="shared" si="488"/>
        <v>0</v>
      </c>
      <c r="BF758" s="680">
        <f t="shared" si="489"/>
        <v>0</v>
      </c>
      <c r="BG758" s="680">
        <f t="shared" si="490"/>
        <v>0</v>
      </c>
      <c r="BH758" s="680">
        <f t="shared" si="491"/>
        <v>0</v>
      </c>
      <c r="BI758" s="680">
        <f t="shared" si="492"/>
        <v>0</v>
      </c>
      <c r="BJ758" s="681"/>
    </row>
    <row r="759" spans="2:62">
      <c r="B759" s="675"/>
      <c r="C759" s="676" t="s">
        <v>971</v>
      </c>
      <c r="D759" s="677" t="s">
        <v>972</v>
      </c>
      <c r="E759" s="678">
        <f t="shared" si="505"/>
        <v>0</v>
      </c>
      <c r="F759" s="679"/>
      <c r="G759" s="680">
        <f t="shared" si="477"/>
        <v>0</v>
      </c>
      <c r="H759" s="679"/>
      <c r="I759" s="679"/>
      <c r="J759" s="679"/>
      <c r="K759" s="679"/>
      <c r="L759" s="679"/>
      <c r="M759" s="679"/>
      <c r="N759" s="679"/>
      <c r="O759" s="679"/>
      <c r="P759" s="679"/>
      <c r="Q759" s="679"/>
      <c r="R759" s="679"/>
      <c r="S759" s="679"/>
      <c r="T759" s="673">
        <f t="shared" si="478"/>
        <v>0</v>
      </c>
      <c r="U759" s="679"/>
      <c r="V759" s="679"/>
      <c r="W759" s="679"/>
      <c r="X759" s="680">
        <f t="shared" si="479"/>
        <v>0</v>
      </c>
      <c r="Y759" s="679"/>
      <c r="Z759" s="679"/>
      <c r="AA759" s="679"/>
      <c r="AB759" s="680">
        <f t="shared" si="480"/>
        <v>0</v>
      </c>
      <c r="AC759" s="679"/>
      <c r="AD759" s="679"/>
      <c r="AE759" s="679"/>
      <c r="AF759" s="680">
        <f t="shared" si="481"/>
        <v>0</v>
      </c>
      <c r="AG759" s="679"/>
      <c r="AH759" s="679"/>
      <c r="AI759" s="679"/>
      <c r="AJ759" s="680">
        <f t="shared" si="482"/>
        <v>0</v>
      </c>
      <c r="AK759" s="679"/>
      <c r="AL759" s="679"/>
      <c r="AM759" s="679"/>
      <c r="AN759" s="680">
        <f t="shared" si="483"/>
        <v>0</v>
      </c>
      <c r="AO759" s="680">
        <f t="shared" si="484"/>
        <v>0</v>
      </c>
      <c r="AP759" s="679"/>
      <c r="AQ759" s="679"/>
      <c r="AR759" s="679"/>
      <c r="AS759" s="680">
        <f t="shared" si="485"/>
        <v>0</v>
      </c>
      <c r="AT759" s="679"/>
      <c r="AU759" s="679"/>
      <c r="AV759" s="679"/>
      <c r="AW759" s="680">
        <f t="shared" si="486"/>
        <v>0</v>
      </c>
      <c r="AX759" s="679"/>
      <c r="AY759" s="679"/>
      <c r="AZ759" s="679"/>
      <c r="BA759" s="680">
        <f t="shared" si="487"/>
        <v>0</v>
      </c>
      <c r="BB759" s="679"/>
      <c r="BC759" s="679"/>
      <c r="BD759" s="679"/>
      <c r="BE759" s="680">
        <f t="shared" si="488"/>
        <v>0</v>
      </c>
      <c r="BF759" s="680">
        <f t="shared" si="489"/>
        <v>0</v>
      </c>
      <c r="BG759" s="680">
        <f t="shared" si="490"/>
        <v>0</v>
      </c>
      <c r="BH759" s="680">
        <f t="shared" si="491"/>
        <v>0</v>
      </c>
      <c r="BI759" s="680">
        <f t="shared" si="492"/>
        <v>0</v>
      </c>
      <c r="BJ759" s="681"/>
    </row>
    <row r="760" spans="2:62">
      <c r="B760" s="675"/>
      <c r="C760" s="676" t="s">
        <v>973</v>
      </c>
      <c r="D760" s="677" t="s">
        <v>974</v>
      </c>
      <c r="E760" s="678">
        <f t="shared" si="505"/>
        <v>0</v>
      </c>
      <c r="F760" s="679"/>
      <c r="G760" s="680">
        <f t="shared" si="477"/>
        <v>0</v>
      </c>
      <c r="H760" s="679"/>
      <c r="I760" s="679"/>
      <c r="J760" s="679"/>
      <c r="K760" s="679"/>
      <c r="L760" s="679"/>
      <c r="M760" s="679"/>
      <c r="N760" s="679"/>
      <c r="O760" s="679"/>
      <c r="P760" s="679"/>
      <c r="Q760" s="679"/>
      <c r="R760" s="679"/>
      <c r="S760" s="679"/>
      <c r="T760" s="673">
        <f t="shared" si="478"/>
        <v>0</v>
      </c>
      <c r="U760" s="679"/>
      <c r="V760" s="679"/>
      <c r="W760" s="679"/>
      <c r="X760" s="680">
        <f t="shared" si="479"/>
        <v>0</v>
      </c>
      <c r="Y760" s="679"/>
      <c r="Z760" s="679"/>
      <c r="AA760" s="679"/>
      <c r="AB760" s="680">
        <f t="shared" si="480"/>
        <v>0</v>
      </c>
      <c r="AC760" s="679"/>
      <c r="AD760" s="679"/>
      <c r="AE760" s="679"/>
      <c r="AF760" s="680">
        <f t="shared" si="481"/>
        <v>0</v>
      </c>
      <c r="AG760" s="679"/>
      <c r="AH760" s="679"/>
      <c r="AI760" s="679"/>
      <c r="AJ760" s="680">
        <f t="shared" si="482"/>
        <v>0</v>
      </c>
      <c r="AK760" s="679"/>
      <c r="AL760" s="679"/>
      <c r="AM760" s="679"/>
      <c r="AN760" s="680">
        <f t="shared" si="483"/>
        <v>0</v>
      </c>
      <c r="AO760" s="680">
        <f t="shared" si="484"/>
        <v>0</v>
      </c>
      <c r="AP760" s="679"/>
      <c r="AQ760" s="679"/>
      <c r="AR760" s="679"/>
      <c r="AS760" s="680">
        <f t="shared" si="485"/>
        <v>0</v>
      </c>
      <c r="AT760" s="679"/>
      <c r="AU760" s="679"/>
      <c r="AV760" s="679"/>
      <c r="AW760" s="680">
        <f t="shared" si="486"/>
        <v>0</v>
      </c>
      <c r="AX760" s="679"/>
      <c r="AY760" s="679"/>
      <c r="AZ760" s="679"/>
      <c r="BA760" s="680">
        <f t="shared" si="487"/>
        <v>0</v>
      </c>
      <c r="BB760" s="679"/>
      <c r="BC760" s="679"/>
      <c r="BD760" s="679"/>
      <c r="BE760" s="680">
        <f t="shared" si="488"/>
        <v>0</v>
      </c>
      <c r="BF760" s="680">
        <f t="shared" si="489"/>
        <v>0</v>
      </c>
      <c r="BG760" s="680">
        <f t="shared" si="490"/>
        <v>0</v>
      </c>
      <c r="BH760" s="680">
        <f t="shared" si="491"/>
        <v>0</v>
      </c>
      <c r="BI760" s="680">
        <f t="shared" si="492"/>
        <v>0</v>
      </c>
      <c r="BJ760" s="681"/>
    </row>
    <row r="761" spans="2:62">
      <c r="B761" s="675"/>
      <c r="C761" s="676" t="s">
        <v>975</v>
      </c>
      <c r="D761" s="677" t="s">
        <v>976</v>
      </c>
      <c r="E761" s="678">
        <f t="shared" si="505"/>
        <v>0</v>
      </c>
      <c r="F761" s="679"/>
      <c r="G761" s="680">
        <f t="shared" si="477"/>
        <v>0</v>
      </c>
      <c r="H761" s="679"/>
      <c r="I761" s="679"/>
      <c r="J761" s="679"/>
      <c r="K761" s="679"/>
      <c r="L761" s="679"/>
      <c r="M761" s="679"/>
      <c r="N761" s="679"/>
      <c r="O761" s="679"/>
      <c r="P761" s="679"/>
      <c r="Q761" s="679"/>
      <c r="R761" s="679"/>
      <c r="S761" s="679"/>
      <c r="T761" s="673">
        <f t="shared" si="478"/>
        <v>0</v>
      </c>
      <c r="U761" s="679"/>
      <c r="V761" s="679"/>
      <c r="W761" s="679"/>
      <c r="X761" s="680">
        <f t="shared" si="479"/>
        <v>0</v>
      </c>
      <c r="Y761" s="679"/>
      <c r="Z761" s="679"/>
      <c r="AA761" s="679"/>
      <c r="AB761" s="680">
        <f t="shared" si="480"/>
        <v>0</v>
      </c>
      <c r="AC761" s="679"/>
      <c r="AD761" s="679"/>
      <c r="AE761" s="679"/>
      <c r="AF761" s="680">
        <f t="shared" si="481"/>
        <v>0</v>
      </c>
      <c r="AG761" s="679"/>
      <c r="AH761" s="679"/>
      <c r="AI761" s="679"/>
      <c r="AJ761" s="680">
        <f t="shared" si="482"/>
        <v>0</v>
      </c>
      <c r="AK761" s="679"/>
      <c r="AL761" s="679"/>
      <c r="AM761" s="679"/>
      <c r="AN761" s="680">
        <f t="shared" si="483"/>
        <v>0</v>
      </c>
      <c r="AO761" s="680">
        <f t="shared" si="484"/>
        <v>0</v>
      </c>
      <c r="AP761" s="679"/>
      <c r="AQ761" s="679"/>
      <c r="AR761" s="679"/>
      <c r="AS761" s="680">
        <f t="shared" si="485"/>
        <v>0</v>
      </c>
      <c r="AT761" s="679"/>
      <c r="AU761" s="679"/>
      <c r="AV761" s="679"/>
      <c r="AW761" s="680">
        <f t="shared" si="486"/>
        <v>0</v>
      </c>
      <c r="AX761" s="679"/>
      <c r="AY761" s="679"/>
      <c r="AZ761" s="679"/>
      <c r="BA761" s="680">
        <f t="shared" si="487"/>
        <v>0</v>
      </c>
      <c r="BB761" s="679"/>
      <c r="BC761" s="679"/>
      <c r="BD761" s="679"/>
      <c r="BE761" s="680">
        <f t="shared" si="488"/>
        <v>0</v>
      </c>
      <c r="BF761" s="680">
        <f t="shared" si="489"/>
        <v>0</v>
      </c>
      <c r="BG761" s="680">
        <f t="shared" si="490"/>
        <v>0</v>
      </c>
      <c r="BH761" s="680">
        <f t="shared" si="491"/>
        <v>0</v>
      </c>
      <c r="BI761" s="680">
        <f t="shared" si="492"/>
        <v>0</v>
      </c>
      <c r="BJ761" s="681"/>
    </row>
    <row r="762" spans="2:62">
      <c r="B762" s="675"/>
      <c r="C762" s="676" t="s">
        <v>977</v>
      </c>
      <c r="D762" s="677" t="s">
        <v>978</v>
      </c>
      <c r="E762" s="678">
        <f t="shared" si="505"/>
        <v>0</v>
      </c>
      <c r="F762" s="679"/>
      <c r="G762" s="680">
        <f t="shared" si="477"/>
        <v>0</v>
      </c>
      <c r="H762" s="679"/>
      <c r="I762" s="679"/>
      <c r="J762" s="679"/>
      <c r="K762" s="679"/>
      <c r="L762" s="679"/>
      <c r="M762" s="679"/>
      <c r="N762" s="679"/>
      <c r="O762" s="679"/>
      <c r="P762" s="679"/>
      <c r="Q762" s="679"/>
      <c r="R762" s="679"/>
      <c r="S762" s="679"/>
      <c r="T762" s="673">
        <f t="shared" si="478"/>
        <v>0</v>
      </c>
      <c r="U762" s="679"/>
      <c r="V762" s="679"/>
      <c r="W762" s="679"/>
      <c r="X762" s="680">
        <f t="shared" si="479"/>
        <v>0</v>
      </c>
      <c r="Y762" s="679"/>
      <c r="Z762" s="679"/>
      <c r="AA762" s="679"/>
      <c r="AB762" s="680">
        <f t="shared" si="480"/>
        <v>0</v>
      </c>
      <c r="AC762" s="679"/>
      <c r="AD762" s="679"/>
      <c r="AE762" s="679"/>
      <c r="AF762" s="680">
        <f t="shared" si="481"/>
        <v>0</v>
      </c>
      <c r="AG762" s="679"/>
      <c r="AH762" s="679"/>
      <c r="AI762" s="679"/>
      <c r="AJ762" s="680">
        <f t="shared" si="482"/>
        <v>0</v>
      </c>
      <c r="AK762" s="679"/>
      <c r="AL762" s="679"/>
      <c r="AM762" s="679"/>
      <c r="AN762" s="680">
        <f t="shared" si="483"/>
        <v>0</v>
      </c>
      <c r="AO762" s="680">
        <f t="shared" si="484"/>
        <v>0</v>
      </c>
      <c r="AP762" s="679"/>
      <c r="AQ762" s="679"/>
      <c r="AR762" s="679"/>
      <c r="AS762" s="680">
        <f t="shared" si="485"/>
        <v>0</v>
      </c>
      <c r="AT762" s="679"/>
      <c r="AU762" s="679"/>
      <c r="AV762" s="679"/>
      <c r="AW762" s="680">
        <f t="shared" si="486"/>
        <v>0</v>
      </c>
      <c r="AX762" s="679"/>
      <c r="AY762" s="679"/>
      <c r="AZ762" s="679"/>
      <c r="BA762" s="680">
        <f t="shared" si="487"/>
        <v>0</v>
      </c>
      <c r="BB762" s="679"/>
      <c r="BC762" s="679"/>
      <c r="BD762" s="679"/>
      <c r="BE762" s="680">
        <f t="shared" si="488"/>
        <v>0</v>
      </c>
      <c r="BF762" s="680">
        <f t="shared" si="489"/>
        <v>0</v>
      </c>
      <c r="BG762" s="680">
        <f t="shared" si="490"/>
        <v>0</v>
      </c>
      <c r="BH762" s="680">
        <f t="shared" si="491"/>
        <v>0</v>
      </c>
      <c r="BI762" s="680">
        <f t="shared" si="492"/>
        <v>0</v>
      </c>
      <c r="BJ762" s="681"/>
    </row>
    <row r="763" spans="2:62">
      <c r="B763" s="675"/>
      <c r="C763" s="676" t="s">
        <v>979</v>
      </c>
      <c r="D763" s="677" t="s">
        <v>980</v>
      </c>
      <c r="E763" s="678">
        <f t="shared" si="505"/>
        <v>0</v>
      </c>
      <c r="F763" s="679"/>
      <c r="G763" s="680">
        <f t="shared" si="477"/>
        <v>0</v>
      </c>
      <c r="H763" s="679"/>
      <c r="I763" s="679"/>
      <c r="J763" s="679"/>
      <c r="K763" s="679"/>
      <c r="L763" s="679"/>
      <c r="M763" s="679"/>
      <c r="N763" s="679"/>
      <c r="O763" s="679"/>
      <c r="P763" s="679"/>
      <c r="Q763" s="679"/>
      <c r="R763" s="679"/>
      <c r="S763" s="679"/>
      <c r="T763" s="673">
        <f t="shared" si="478"/>
        <v>0</v>
      </c>
      <c r="U763" s="679"/>
      <c r="V763" s="679"/>
      <c r="W763" s="679"/>
      <c r="X763" s="680">
        <f t="shared" si="479"/>
        <v>0</v>
      </c>
      <c r="Y763" s="679"/>
      <c r="Z763" s="679"/>
      <c r="AA763" s="679"/>
      <c r="AB763" s="680">
        <f t="shared" si="480"/>
        <v>0</v>
      </c>
      <c r="AC763" s="679"/>
      <c r="AD763" s="679"/>
      <c r="AE763" s="679"/>
      <c r="AF763" s="680">
        <f t="shared" si="481"/>
        <v>0</v>
      </c>
      <c r="AG763" s="679"/>
      <c r="AH763" s="679"/>
      <c r="AI763" s="679"/>
      <c r="AJ763" s="680">
        <f t="shared" si="482"/>
        <v>0</v>
      </c>
      <c r="AK763" s="679"/>
      <c r="AL763" s="679"/>
      <c r="AM763" s="679"/>
      <c r="AN763" s="680">
        <f t="shared" si="483"/>
        <v>0</v>
      </c>
      <c r="AO763" s="680">
        <f t="shared" si="484"/>
        <v>0</v>
      </c>
      <c r="AP763" s="679"/>
      <c r="AQ763" s="679"/>
      <c r="AR763" s="679"/>
      <c r="AS763" s="680">
        <f t="shared" si="485"/>
        <v>0</v>
      </c>
      <c r="AT763" s="679"/>
      <c r="AU763" s="679"/>
      <c r="AV763" s="679"/>
      <c r="AW763" s="680">
        <f t="shared" si="486"/>
        <v>0</v>
      </c>
      <c r="AX763" s="679"/>
      <c r="AY763" s="679"/>
      <c r="AZ763" s="679"/>
      <c r="BA763" s="680">
        <f t="shared" si="487"/>
        <v>0</v>
      </c>
      <c r="BB763" s="679"/>
      <c r="BC763" s="679"/>
      <c r="BD763" s="679"/>
      <c r="BE763" s="680">
        <f t="shared" si="488"/>
        <v>0</v>
      </c>
      <c r="BF763" s="680">
        <f t="shared" si="489"/>
        <v>0</v>
      </c>
      <c r="BG763" s="680">
        <f t="shared" si="490"/>
        <v>0</v>
      </c>
      <c r="BH763" s="680">
        <f t="shared" si="491"/>
        <v>0</v>
      </c>
      <c r="BI763" s="680">
        <f t="shared" si="492"/>
        <v>0</v>
      </c>
      <c r="BJ763" s="681"/>
    </row>
    <row r="764" spans="2:62">
      <c r="B764" s="675"/>
      <c r="C764" s="676" t="s">
        <v>981</v>
      </c>
      <c r="D764" s="677" t="s">
        <v>982</v>
      </c>
      <c r="E764" s="678">
        <f t="shared" si="505"/>
        <v>0</v>
      </c>
      <c r="F764" s="679"/>
      <c r="G764" s="680">
        <f t="shared" si="477"/>
        <v>0</v>
      </c>
      <c r="H764" s="679"/>
      <c r="I764" s="679"/>
      <c r="J764" s="679"/>
      <c r="K764" s="679"/>
      <c r="L764" s="679"/>
      <c r="M764" s="679"/>
      <c r="N764" s="679"/>
      <c r="O764" s="679"/>
      <c r="P764" s="679"/>
      <c r="Q764" s="679"/>
      <c r="R764" s="679"/>
      <c r="S764" s="679"/>
      <c r="T764" s="673">
        <f t="shared" si="478"/>
        <v>0</v>
      </c>
      <c r="U764" s="679"/>
      <c r="V764" s="679"/>
      <c r="W764" s="679"/>
      <c r="X764" s="680">
        <f t="shared" si="479"/>
        <v>0</v>
      </c>
      <c r="Y764" s="679"/>
      <c r="Z764" s="679"/>
      <c r="AA764" s="679"/>
      <c r="AB764" s="680">
        <f t="shared" si="480"/>
        <v>0</v>
      </c>
      <c r="AC764" s="679"/>
      <c r="AD764" s="679"/>
      <c r="AE764" s="679"/>
      <c r="AF764" s="680">
        <f t="shared" si="481"/>
        <v>0</v>
      </c>
      <c r="AG764" s="679"/>
      <c r="AH764" s="679"/>
      <c r="AI764" s="679"/>
      <c r="AJ764" s="680">
        <f t="shared" si="482"/>
        <v>0</v>
      </c>
      <c r="AK764" s="679"/>
      <c r="AL764" s="679"/>
      <c r="AM764" s="679"/>
      <c r="AN764" s="680">
        <f t="shared" si="483"/>
        <v>0</v>
      </c>
      <c r="AO764" s="680">
        <f t="shared" si="484"/>
        <v>0</v>
      </c>
      <c r="AP764" s="679"/>
      <c r="AQ764" s="679"/>
      <c r="AR764" s="679"/>
      <c r="AS764" s="680">
        <f t="shared" si="485"/>
        <v>0</v>
      </c>
      <c r="AT764" s="679"/>
      <c r="AU764" s="679"/>
      <c r="AV764" s="679"/>
      <c r="AW764" s="680">
        <f t="shared" si="486"/>
        <v>0</v>
      </c>
      <c r="AX764" s="679"/>
      <c r="AY764" s="679"/>
      <c r="AZ764" s="679"/>
      <c r="BA764" s="680">
        <f t="shared" si="487"/>
        <v>0</v>
      </c>
      <c r="BB764" s="679"/>
      <c r="BC764" s="679"/>
      <c r="BD764" s="679"/>
      <c r="BE764" s="680">
        <f t="shared" si="488"/>
        <v>0</v>
      </c>
      <c r="BF764" s="680">
        <f t="shared" si="489"/>
        <v>0</v>
      </c>
      <c r="BG764" s="680">
        <f t="shared" si="490"/>
        <v>0</v>
      </c>
      <c r="BH764" s="680">
        <f t="shared" si="491"/>
        <v>0</v>
      </c>
      <c r="BI764" s="680">
        <f t="shared" si="492"/>
        <v>0</v>
      </c>
      <c r="BJ764" s="681"/>
    </row>
    <row r="765" spans="2:62">
      <c r="B765" s="675"/>
      <c r="C765" s="676" t="s">
        <v>983</v>
      </c>
      <c r="D765" s="677" t="s">
        <v>984</v>
      </c>
      <c r="E765" s="678">
        <f t="shared" si="505"/>
        <v>0</v>
      </c>
      <c r="F765" s="679"/>
      <c r="G765" s="680">
        <f t="shared" si="477"/>
        <v>0</v>
      </c>
      <c r="H765" s="679"/>
      <c r="I765" s="679"/>
      <c r="J765" s="679"/>
      <c r="K765" s="679"/>
      <c r="L765" s="679"/>
      <c r="M765" s="679"/>
      <c r="N765" s="679"/>
      <c r="O765" s="679"/>
      <c r="P765" s="679"/>
      <c r="Q765" s="679"/>
      <c r="R765" s="679"/>
      <c r="S765" s="679"/>
      <c r="T765" s="673">
        <f t="shared" si="478"/>
        <v>0</v>
      </c>
      <c r="U765" s="679"/>
      <c r="V765" s="679"/>
      <c r="W765" s="679"/>
      <c r="X765" s="680">
        <f t="shared" si="479"/>
        <v>0</v>
      </c>
      <c r="Y765" s="679"/>
      <c r="Z765" s="679"/>
      <c r="AA765" s="679"/>
      <c r="AB765" s="680">
        <f t="shared" si="480"/>
        <v>0</v>
      </c>
      <c r="AC765" s="679"/>
      <c r="AD765" s="679"/>
      <c r="AE765" s="679"/>
      <c r="AF765" s="680">
        <f t="shared" si="481"/>
        <v>0</v>
      </c>
      <c r="AG765" s="679"/>
      <c r="AH765" s="679"/>
      <c r="AI765" s="679"/>
      <c r="AJ765" s="680">
        <f t="shared" si="482"/>
        <v>0</v>
      </c>
      <c r="AK765" s="679"/>
      <c r="AL765" s="679"/>
      <c r="AM765" s="679"/>
      <c r="AN765" s="680">
        <f t="shared" si="483"/>
        <v>0</v>
      </c>
      <c r="AO765" s="680">
        <f t="shared" si="484"/>
        <v>0</v>
      </c>
      <c r="AP765" s="679"/>
      <c r="AQ765" s="679"/>
      <c r="AR765" s="679"/>
      <c r="AS765" s="680">
        <f t="shared" si="485"/>
        <v>0</v>
      </c>
      <c r="AT765" s="679"/>
      <c r="AU765" s="679"/>
      <c r="AV765" s="679"/>
      <c r="AW765" s="680">
        <f t="shared" si="486"/>
        <v>0</v>
      </c>
      <c r="AX765" s="679"/>
      <c r="AY765" s="679"/>
      <c r="AZ765" s="679"/>
      <c r="BA765" s="680">
        <f t="shared" si="487"/>
        <v>0</v>
      </c>
      <c r="BB765" s="679"/>
      <c r="BC765" s="679"/>
      <c r="BD765" s="679"/>
      <c r="BE765" s="680">
        <f t="shared" si="488"/>
        <v>0</v>
      </c>
      <c r="BF765" s="680">
        <f t="shared" si="489"/>
        <v>0</v>
      </c>
      <c r="BG765" s="680">
        <f t="shared" si="490"/>
        <v>0</v>
      </c>
      <c r="BH765" s="680">
        <f t="shared" si="491"/>
        <v>0</v>
      </c>
      <c r="BI765" s="680">
        <f t="shared" si="492"/>
        <v>0</v>
      </c>
      <c r="BJ765" s="681"/>
    </row>
    <row r="766" spans="2:62">
      <c r="B766" s="675"/>
      <c r="C766" s="676" t="s">
        <v>985</v>
      </c>
      <c r="D766" s="677" t="s">
        <v>986</v>
      </c>
      <c r="E766" s="678">
        <f t="shared" si="505"/>
        <v>0</v>
      </c>
      <c r="F766" s="679"/>
      <c r="G766" s="680">
        <f t="shared" si="477"/>
        <v>0</v>
      </c>
      <c r="H766" s="679"/>
      <c r="I766" s="679"/>
      <c r="J766" s="679"/>
      <c r="K766" s="679"/>
      <c r="L766" s="679"/>
      <c r="M766" s="679"/>
      <c r="N766" s="679"/>
      <c r="O766" s="679"/>
      <c r="P766" s="679"/>
      <c r="Q766" s="679"/>
      <c r="R766" s="679"/>
      <c r="S766" s="679"/>
      <c r="T766" s="673">
        <f t="shared" si="478"/>
        <v>0</v>
      </c>
      <c r="U766" s="679"/>
      <c r="V766" s="679"/>
      <c r="W766" s="679"/>
      <c r="X766" s="680">
        <f t="shared" si="479"/>
        <v>0</v>
      </c>
      <c r="Y766" s="679"/>
      <c r="Z766" s="679"/>
      <c r="AA766" s="679"/>
      <c r="AB766" s="680">
        <f t="shared" si="480"/>
        <v>0</v>
      </c>
      <c r="AC766" s="679"/>
      <c r="AD766" s="679"/>
      <c r="AE766" s="679"/>
      <c r="AF766" s="680">
        <f t="shared" si="481"/>
        <v>0</v>
      </c>
      <c r="AG766" s="679"/>
      <c r="AH766" s="679"/>
      <c r="AI766" s="679"/>
      <c r="AJ766" s="680">
        <f t="shared" si="482"/>
        <v>0</v>
      </c>
      <c r="AK766" s="679"/>
      <c r="AL766" s="679"/>
      <c r="AM766" s="679"/>
      <c r="AN766" s="680">
        <f t="shared" si="483"/>
        <v>0</v>
      </c>
      <c r="AO766" s="680">
        <f t="shared" si="484"/>
        <v>0</v>
      </c>
      <c r="AP766" s="679"/>
      <c r="AQ766" s="679"/>
      <c r="AR766" s="679"/>
      <c r="AS766" s="680">
        <f t="shared" si="485"/>
        <v>0</v>
      </c>
      <c r="AT766" s="679"/>
      <c r="AU766" s="679"/>
      <c r="AV766" s="679"/>
      <c r="AW766" s="680">
        <f t="shared" si="486"/>
        <v>0</v>
      </c>
      <c r="AX766" s="679"/>
      <c r="AY766" s="679"/>
      <c r="AZ766" s="679"/>
      <c r="BA766" s="680">
        <f t="shared" si="487"/>
        <v>0</v>
      </c>
      <c r="BB766" s="679"/>
      <c r="BC766" s="679"/>
      <c r="BD766" s="679"/>
      <c r="BE766" s="680">
        <f t="shared" si="488"/>
        <v>0</v>
      </c>
      <c r="BF766" s="680">
        <f t="shared" si="489"/>
        <v>0</v>
      </c>
      <c r="BG766" s="680">
        <f t="shared" si="490"/>
        <v>0</v>
      </c>
      <c r="BH766" s="680">
        <f t="shared" si="491"/>
        <v>0</v>
      </c>
      <c r="BI766" s="680">
        <f t="shared" si="492"/>
        <v>0</v>
      </c>
      <c r="BJ766" s="681"/>
    </row>
    <row r="767" spans="2:62">
      <c r="B767" s="675"/>
      <c r="C767" s="676" t="s">
        <v>420</v>
      </c>
      <c r="D767" s="677" t="s">
        <v>987</v>
      </c>
      <c r="E767" s="678">
        <f t="shared" si="505"/>
        <v>0</v>
      </c>
      <c r="F767" s="679"/>
      <c r="G767" s="680">
        <f t="shared" si="477"/>
        <v>0</v>
      </c>
      <c r="H767" s="679"/>
      <c r="I767" s="679"/>
      <c r="J767" s="679"/>
      <c r="K767" s="679"/>
      <c r="L767" s="679"/>
      <c r="M767" s="679"/>
      <c r="N767" s="679"/>
      <c r="O767" s="679"/>
      <c r="P767" s="679"/>
      <c r="Q767" s="679"/>
      <c r="R767" s="679"/>
      <c r="S767" s="679"/>
      <c r="T767" s="673">
        <f t="shared" si="478"/>
        <v>0</v>
      </c>
      <c r="U767" s="679"/>
      <c r="V767" s="679"/>
      <c r="W767" s="679"/>
      <c r="X767" s="680">
        <f t="shared" si="479"/>
        <v>0</v>
      </c>
      <c r="Y767" s="679"/>
      <c r="Z767" s="679"/>
      <c r="AA767" s="679"/>
      <c r="AB767" s="680">
        <f t="shared" si="480"/>
        <v>0</v>
      </c>
      <c r="AC767" s="679"/>
      <c r="AD767" s="679"/>
      <c r="AE767" s="679"/>
      <c r="AF767" s="680">
        <f t="shared" si="481"/>
        <v>0</v>
      </c>
      <c r="AG767" s="679"/>
      <c r="AH767" s="679"/>
      <c r="AI767" s="679"/>
      <c r="AJ767" s="680">
        <f t="shared" si="482"/>
        <v>0</v>
      </c>
      <c r="AK767" s="679"/>
      <c r="AL767" s="679"/>
      <c r="AM767" s="679"/>
      <c r="AN767" s="680">
        <f t="shared" si="483"/>
        <v>0</v>
      </c>
      <c r="AO767" s="680">
        <f t="shared" si="484"/>
        <v>0</v>
      </c>
      <c r="AP767" s="679"/>
      <c r="AQ767" s="679"/>
      <c r="AR767" s="679"/>
      <c r="AS767" s="680">
        <f t="shared" si="485"/>
        <v>0</v>
      </c>
      <c r="AT767" s="679"/>
      <c r="AU767" s="679"/>
      <c r="AV767" s="679"/>
      <c r="AW767" s="680">
        <f t="shared" si="486"/>
        <v>0</v>
      </c>
      <c r="AX767" s="679"/>
      <c r="AY767" s="679"/>
      <c r="AZ767" s="679"/>
      <c r="BA767" s="680">
        <f t="shared" si="487"/>
        <v>0</v>
      </c>
      <c r="BB767" s="679"/>
      <c r="BC767" s="679"/>
      <c r="BD767" s="679"/>
      <c r="BE767" s="680">
        <f t="shared" si="488"/>
        <v>0</v>
      </c>
      <c r="BF767" s="680">
        <f t="shared" si="489"/>
        <v>0</v>
      </c>
      <c r="BG767" s="680">
        <f t="shared" si="490"/>
        <v>0</v>
      </c>
      <c r="BH767" s="680">
        <f t="shared" si="491"/>
        <v>0</v>
      </c>
      <c r="BI767" s="680">
        <f t="shared" si="492"/>
        <v>0</v>
      </c>
      <c r="BJ767" s="681"/>
    </row>
    <row r="768" spans="2:62">
      <c r="B768" s="685" t="s">
        <v>988</v>
      </c>
      <c r="C768" s="676"/>
      <c r="D768" s="677"/>
      <c r="E768" s="684"/>
      <c r="F768" s="680"/>
      <c r="G768" s="680"/>
      <c r="H768" s="680"/>
      <c r="I768" s="680"/>
      <c r="J768" s="680"/>
      <c r="K768" s="680"/>
      <c r="L768" s="680"/>
      <c r="M768" s="680"/>
      <c r="N768" s="680"/>
      <c r="O768" s="680"/>
      <c r="P768" s="680"/>
      <c r="Q768" s="680"/>
      <c r="R768" s="680"/>
      <c r="S768" s="680"/>
      <c r="T768" s="673"/>
      <c r="U768" s="680"/>
      <c r="V768" s="680"/>
      <c r="W768" s="680"/>
      <c r="X768" s="680"/>
      <c r="Y768" s="680"/>
      <c r="Z768" s="680"/>
      <c r="AA768" s="680"/>
      <c r="AB768" s="680"/>
      <c r="AC768" s="680"/>
      <c r="AD768" s="680"/>
      <c r="AE768" s="680"/>
      <c r="AF768" s="680"/>
      <c r="AG768" s="680"/>
      <c r="AH768" s="680"/>
      <c r="AI768" s="680"/>
      <c r="AJ768" s="680"/>
      <c r="AK768" s="680"/>
      <c r="AL768" s="680"/>
      <c r="AM768" s="680"/>
      <c r="AN768" s="680"/>
      <c r="AO768" s="680"/>
      <c r="AP768" s="680"/>
      <c r="AQ768" s="680"/>
      <c r="AR768" s="680"/>
      <c r="AS768" s="680"/>
      <c r="AT768" s="680"/>
      <c r="AU768" s="680"/>
      <c r="AV768" s="680"/>
      <c r="AW768" s="680"/>
      <c r="AX768" s="680"/>
      <c r="AY768" s="680"/>
      <c r="AZ768" s="680"/>
      <c r="BA768" s="680"/>
      <c r="BB768" s="680"/>
      <c r="BC768" s="680"/>
      <c r="BD768" s="680"/>
      <c r="BE768" s="680"/>
      <c r="BF768" s="680"/>
      <c r="BG768" s="680"/>
      <c r="BH768" s="680"/>
      <c r="BI768" s="680"/>
      <c r="BJ768" s="681"/>
    </row>
    <row r="769" spans="2:62">
      <c r="B769" s="675"/>
      <c r="C769" s="676" t="s">
        <v>989</v>
      </c>
      <c r="D769" s="677" t="s">
        <v>990</v>
      </c>
      <c r="E769" s="678">
        <f t="shared" ref="E769" si="506">T769</f>
        <v>0</v>
      </c>
      <c r="F769" s="679"/>
      <c r="G769" s="680">
        <f t="shared" si="477"/>
        <v>0</v>
      </c>
      <c r="H769" s="679"/>
      <c r="I769" s="679"/>
      <c r="J769" s="679"/>
      <c r="K769" s="679"/>
      <c r="L769" s="679"/>
      <c r="M769" s="679"/>
      <c r="N769" s="679"/>
      <c r="O769" s="679"/>
      <c r="P769" s="679"/>
      <c r="Q769" s="679"/>
      <c r="R769" s="679"/>
      <c r="S769" s="679"/>
      <c r="T769" s="673">
        <f t="shared" si="478"/>
        <v>0</v>
      </c>
      <c r="U769" s="679"/>
      <c r="V769" s="679"/>
      <c r="W769" s="679"/>
      <c r="X769" s="680">
        <f t="shared" si="479"/>
        <v>0</v>
      </c>
      <c r="Y769" s="679"/>
      <c r="Z769" s="679"/>
      <c r="AA769" s="679"/>
      <c r="AB769" s="680">
        <f t="shared" si="480"/>
        <v>0</v>
      </c>
      <c r="AC769" s="679"/>
      <c r="AD769" s="679"/>
      <c r="AE769" s="679"/>
      <c r="AF769" s="680">
        <f t="shared" si="481"/>
        <v>0</v>
      </c>
      <c r="AG769" s="679"/>
      <c r="AH769" s="679"/>
      <c r="AI769" s="679"/>
      <c r="AJ769" s="680">
        <f t="shared" si="482"/>
        <v>0</v>
      </c>
      <c r="AK769" s="679"/>
      <c r="AL769" s="679"/>
      <c r="AM769" s="679"/>
      <c r="AN769" s="680">
        <f t="shared" si="483"/>
        <v>0</v>
      </c>
      <c r="AO769" s="680">
        <f t="shared" si="484"/>
        <v>0</v>
      </c>
      <c r="AP769" s="679"/>
      <c r="AQ769" s="679"/>
      <c r="AR769" s="679"/>
      <c r="AS769" s="680">
        <f t="shared" si="485"/>
        <v>0</v>
      </c>
      <c r="AT769" s="679"/>
      <c r="AU769" s="679"/>
      <c r="AV769" s="679"/>
      <c r="AW769" s="680">
        <f t="shared" si="486"/>
        <v>0</v>
      </c>
      <c r="AX769" s="679"/>
      <c r="AY769" s="679"/>
      <c r="AZ769" s="679"/>
      <c r="BA769" s="680">
        <f t="shared" si="487"/>
        <v>0</v>
      </c>
      <c r="BB769" s="679"/>
      <c r="BC769" s="679"/>
      <c r="BD769" s="679"/>
      <c r="BE769" s="680">
        <f t="shared" si="488"/>
        <v>0</v>
      </c>
      <c r="BF769" s="680">
        <f t="shared" si="489"/>
        <v>0</v>
      </c>
      <c r="BG769" s="680">
        <f t="shared" si="490"/>
        <v>0</v>
      </c>
      <c r="BH769" s="680">
        <f t="shared" si="491"/>
        <v>0</v>
      </c>
      <c r="BI769" s="680">
        <f t="shared" si="492"/>
        <v>0</v>
      </c>
      <c r="BJ769" s="681"/>
    </row>
    <row r="770" spans="2:62">
      <c r="B770" s="685" t="s">
        <v>991</v>
      </c>
      <c r="C770" s="676"/>
      <c r="D770" s="677"/>
      <c r="E770" s="684"/>
      <c r="F770" s="680"/>
      <c r="G770" s="680"/>
      <c r="H770" s="680"/>
      <c r="I770" s="680"/>
      <c r="J770" s="680"/>
      <c r="K770" s="680"/>
      <c r="L770" s="680"/>
      <c r="M770" s="680"/>
      <c r="N770" s="680"/>
      <c r="O770" s="680"/>
      <c r="P770" s="680"/>
      <c r="Q770" s="680"/>
      <c r="R770" s="680"/>
      <c r="S770" s="680"/>
      <c r="T770" s="673"/>
      <c r="U770" s="680"/>
      <c r="V770" s="680"/>
      <c r="W770" s="680"/>
      <c r="X770" s="680"/>
      <c r="Y770" s="680"/>
      <c r="Z770" s="680"/>
      <c r="AA770" s="680"/>
      <c r="AB770" s="680"/>
      <c r="AC770" s="680"/>
      <c r="AD770" s="680"/>
      <c r="AE770" s="680"/>
      <c r="AF770" s="680"/>
      <c r="AG770" s="680"/>
      <c r="AH770" s="680"/>
      <c r="AI770" s="680"/>
      <c r="AJ770" s="680"/>
      <c r="AK770" s="680"/>
      <c r="AL770" s="680"/>
      <c r="AM770" s="680"/>
      <c r="AN770" s="680"/>
      <c r="AO770" s="680"/>
      <c r="AP770" s="680"/>
      <c r="AQ770" s="680"/>
      <c r="AR770" s="680"/>
      <c r="AS770" s="680"/>
      <c r="AT770" s="680"/>
      <c r="AU770" s="680"/>
      <c r="AV770" s="680"/>
      <c r="AW770" s="680"/>
      <c r="AX770" s="680"/>
      <c r="AY770" s="680"/>
      <c r="AZ770" s="680"/>
      <c r="BA770" s="680"/>
      <c r="BB770" s="680"/>
      <c r="BC770" s="680"/>
      <c r="BD770" s="680"/>
      <c r="BE770" s="680"/>
      <c r="BF770" s="680"/>
      <c r="BG770" s="680"/>
      <c r="BH770" s="680"/>
      <c r="BI770" s="680"/>
      <c r="BJ770" s="681"/>
    </row>
    <row r="771" spans="2:62">
      <c r="B771" s="675"/>
      <c r="C771" s="676" t="s">
        <v>992</v>
      </c>
      <c r="D771" s="677" t="s">
        <v>993</v>
      </c>
      <c r="E771" s="678">
        <f t="shared" ref="E771" si="507">T771</f>
        <v>0</v>
      </c>
      <c r="F771" s="679"/>
      <c r="G771" s="680">
        <f t="shared" si="477"/>
        <v>0</v>
      </c>
      <c r="H771" s="679"/>
      <c r="I771" s="679"/>
      <c r="J771" s="679"/>
      <c r="K771" s="679"/>
      <c r="L771" s="679"/>
      <c r="M771" s="679"/>
      <c r="N771" s="679"/>
      <c r="O771" s="679"/>
      <c r="P771" s="679"/>
      <c r="Q771" s="679"/>
      <c r="R771" s="679"/>
      <c r="S771" s="679"/>
      <c r="T771" s="673">
        <f t="shared" si="478"/>
        <v>0</v>
      </c>
      <c r="U771" s="679"/>
      <c r="V771" s="679"/>
      <c r="W771" s="679"/>
      <c r="X771" s="680">
        <f t="shared" si="479"/>
        <v>0</v>
      </c>
      <c r="Y771" s="679"/>
      <c r="Z771" s="679"/>
      <c r="AA771" s="679"/>
      <c r="AB771" s="680">
        <f t="shared" si="480"/>
        <v>0</v>
      </c>
      <c r="AC771" s="679"/>
      <c r="AD771" s="679"/>
      <c r="AE771" s="679"/>
      <c r="AF771" s="680">
        <f t="shared" si="481"/>
        <v>0</v>
      </c>
      <c r="AG771" s="679"/>
      <c r="AH771" s="679"/>
      <c r="AI771" s="679"/>
      <c r="AJ771" s="680">
        <f t="shared" si="482"/>
        <v>0</v>
      </c>
      <c r="AK771" s="679"/>
      <c r="AL771" s="679"/>
      <c r="AM771" s="679"/>
      <c r="AN771" s="680">
        <f t="shared" si="483"/>
        <v>0</v>
      </c>
      <c r="AO771" s="680">
        <f t="shared" si="484"/>
        <v>0</v>
      </c>
      <c r="AP771" s="679"/>
      <c r="AQ771" s="679"/>
      <c r="AR771" s="679"/>
      <c r="AS771" s="680">
        <f t="shared" si="485"/>
        <v>0</v>
      </c>
      <c r="AT771" s="679"/>
      <c r="AU771" s="679"/>
      <c r="AV771" s="679"/>
      <c r="AW771" s="680">
        <f t="shared" si="486"/>
        <v>0</v>
      </c>
      <c r="AX771" s="679"/>
      <c r="AY771" s="679"/>
      <c r="AZ771" s="679"/>
      <c r="BA771" s="680">
        <f t="shared" si="487"/>
        <v>0</v>
      </c>
      <c r="BB771" s="679"/>
      <c r="BC771" s="679"/>
      <c r="BD771" s="679"/>
      <c r="BE771" s="680">
        <f t="shared" si="488"/>
        <v>0</v>
      </c>
      <c r="BF771" s="680">
        <f t="shared" si="489"/>
        <v>0</v>
      </c>
      <c r="BG771" s="680">
        <f t="shared" si="490"/>
        <v>0</v>
      </c>
      <c r="BH771" s="680">
        <f t="shared" si="491"/>
        <v>0</v>
      </c>
      <c r="BI771" s="680">
        <f t="shared" si="492"/>
        <v>0</v>
      </c>
      <c r="BJ771" s="681"/>
    </row>
    <row r="772" spans="2:62">
      <c r="B772" s="685" t="s">
        <v>462</v>
      </c>
      <c r="C772" s="676"/>
      <c r="D772" s="677"/>
      <c r="E772" s="684"/>
      <c r="F772" s="680"/>
      <c r="G772" s="680"/>
      <c r="H772" s="680"/>
      <c r="I772" s="680"/>
      <c r="J772" s="680"/>
      <c r="K772" s="680"/>
      <c r="L772" s="680"/>
      <c r="M772" s="680"/>
      <c r="N772" s="680"/>
      <c r="O772" s="680"/>
      <c r="P772" s="680"/>
      <c r="Q772" s="680"/>
      <c r="R772" s="680"/>
      <c r="S772" s="680"/>
      <c r="T772" s="673"/>
      <c r="U772" s="680"/>
      <c r="V772" s="680"/>
      <c r="W772" s="680"/>
      <c r="X772" s="680"/>
      <c r="Y772" s="680"/>
      <c r="Z772" s="680"/>
      <c r="AA772" s="680"/>
      <c r="AB772" s="680"/>
      <c r="AC772" s="680"/>
      <c r="AD772" s="680"/>
      <c r="AE772" s="680"/>
      <c r="AF772" s="680"/>
      <c r="AG772" s="680"/>
      <c r="AH772" s="680"/>
      <c r="AI772" s="680"/>
      <c r="AJ772" s="680"/>
      <c r="AK772" s="680"/>
      <c r="AL772" s="680"/>
      <c r="AM772" s="680"/>
      <c r="AN772" s="680"/>
      <c r="AO772" s="680"/>
      <c r="AP772" s="680"/>
      <c r="AQ772" s="680"/>
      <c r="AR772" s="680"/>
      <c r="AS772" s="680"/>
      <c r="AT772" s="680"/>
      <c r="AU772" s="680"/>
      <c r="AV772" s="680"/>
      <c r="AW772" s="680"/>
      <c r="AX772" s="680"/>
      <c r="AY772" s="680"/>
      <c r="AZ772" s="680"/>
      <c r="BA772" s="680"/>
      <c r="BB772" s="680"/>
      <c r="BC772" s="680"/>
      <c r="BD772" s="680"/>
      <c r="BE772" s="680"/>
      <c r="BF772" s="680"/>
      <c r="BG772" s="680"/>
      <c r="BH772" s="680"/>
      <c r="BI772" s="680"/>
      <c r="BJ772" s="681"/>
    </row>
    <row r="773" spans="2:62">
      <c r="B773" s="675"/>
      <c r="C773" s="676" t="s">
        <v>994</v>
      </c>
      <c r="D773" s="677" t="s">
        <v>995</v>
      </c>
      <c r="E773" s="678">
        <f t="shared" ref="E773:E775" si="508">T773</f>
        <v>0</v>
      </c>
      <c r="F773" s="679"/>
      <c r="G773" s="680">
        <f t="shared" si="477"/>
        <v>0</v>
      </c>
      <c r="H773" s="679"/>
      <c r="I773" s="679"/>
      <c r="J773" s="679"/>
      <c r="K773" s="679"/>
      <c r="L773" s="679"/>
      <c r="M773" s="679"/>
      <c r="N773" s="679"/>
      <c r="O773" s="679"/>
      <c r="P773" s="679"/>
      <c r="Q773" s="679"/>
      <c r="R773" s="679"/>
      <c r="S773" s="679"/>
      <c r="T773" s="673">
        <f t="shared" si="478"/>
        <v>0</v>
      </c>
      <c r="U773" s="679"/>
      <c r="V773" s="679"/>
      <c r="W773" s="679"/>
      <c r="X773" s="680">
        <f t="shared" si="479"/>
        <v>0</v>
      </c>
      <c r="Y773" s="679"/>
      <c r="Z773" s="679"/>
      <c r="AA773" s="679"/>
      <c r="AB773" s="680">
        <f t="shared" si="480"/>
        <v>0</v>
      </c>
      <c r="AC773" s="679"/>
      <c r="AD773" s="679"/>
      <c r="AE773" s="679"/>
      <c r="AF773" s="680">
        <f t="shared" si="481"/>
        <v>0</v>
      </c>
      <c r="AG773" s="679"/>
      <c r="AH773" s="679"/>
      <c r="AI773" s="679"/>
      <c r="AJ773" s="680">
        <f t="shared" si="482"/>
        <v>0</v>
      </c>
      <c r="AK773" s="679"/>
      <c r="AL773" s="679"/>
      <c r="AM773" s="679"/>
      <c r="AN773" s="680">
        <f t="shared" si="483"/>
        <v>0</v>
      </c>
      <c r="AO773" s="680">
        <f t="shared" si="484"/>
        <v>0</v>
      </c>
      <c r="AP773" s="679"/>
      <c r="AQ773" s="679"/>
      <c r="AR773" s="679"/>
      <c r="AS773" s="680">
        <f t="shared" si="485"/>
        <v>0</v>
      </c>
      <c r="AT773" s="679"/>
      <c r="AU773" s="679"/>
      <c r="AV773" s="679"/>
      <c r="AW773" s="680">
        <f t="shared" si="486"/>
        <v>0</v>
      </c>
      <c r="AX773" s="679"/>
      <c r="AY773" s="679"/>
      <c r="AZ773" s="679"/>
      <c r="BA773" s="680">
        <f t="shared" si="487"/>
        <v>0</v>
      </c>
      <c r="BB773" s="679"/>
      <c r="BC773" s="679"/>
      <c r="BD773" s="679"/>
      <c r="BE773" s="680">
        <f t="shared" si="488"/>
        <v>0</v>
      </c>
      <c r="BF773" s="680">
        <f t="shared" si="489"/>
        <v>0</v>
      </c>
      <c r="BG773" s="680">
        <f t="shared" si="490"/>
        <v>0</v>
      </c>
      <c r="BH773" s="680">
        <f t="shared" si="491"/>
        <v>0</v>
      </c>
      <c r="BI773" s="680">
        <f t="shared" si="492"/>
        <v>0</v>
      </c>
      <c r="BJ773" s="681"/>
    </row>
    <row r="774" spans="2:62">
      <c r="B774" s="675"/>
      <c r="C774" s="676" t="s">
        <v>468</v>
      </c>
      <c r="D774" s="677" t="s">
        <v>996</v>
      </c>
      <c r="E774" s="678">
        <f t="shared" si="508"/>
        <v>0</v>
      </c>
      <c r="F774" s="679"/>
      <c r="G774" s="680">
        <f t="shared" si="477"/>
        <v>0</v>
      </c>
      <c r="H774" s="679"/>
      <c r="I774" s="679"/>
      <c r="J774" s="679"/>
      <c r="K774" s="679"/>
      <c r="L774" s="679"/>
      <c r="M774" s="679"/>
      <c r="N774" s="679"/>
      <c r="O774" s="679"/>
      <c r="P774" s="679"/>
      <c r="Q774" s="679"/>
      <c r="R774" s="679"/>
      <c r="S774" s="679"/>
      <c r="T774" s="673">
        <f t="shared" si="478"/>
        <v>0</v>
      </c>
      <c r="U774" s="679"/>
      <c r="V774" s="679"/>
      <c r="W774" s="679"/>
      <c r="X774" s="680">
        <f t="shared" si="479"/>
        <v>0</v>
      </c>
      <c r="Y774" s="679"/>
      <c r="Z774" s="679"/>
      <c r="AA774" s="679"/>
      <c r="AB774" s="680">
        <f t="shared" si="480"/>
        <v>0</v>
      </c>
      <c r="AC774" s="679"/>
      <c r="AD774" s="679"/>
      <c r="AE774" s="679"/>
      <c r="AF774" s="680">
        <f t="shared" si="481"/>
        <v>0</v>
      </c>
      <c r="AG774" s="679"/>
      <c r="AH774" s="679"/>
      <c r="AI774" s="679"/>
      <c r="AJ774" s="680">
        <f t="shared" si="482"/>
        <v>0</v>
      </c>
      <c r="AK774" s="679"/>
      <c r="AL774" s="679"/>
      <c r="AM774" s="679"/>
      <c r="AN774" s="680">
        <f t="shared" si="483"/>
        <v>0</v>
      </c>
      <c r="AO774" s="680">
        <f t="shared" si="484"/>
        <v>0</v>
      </c>
      <c r="AP774" s="679"/>
      <c r="AQ774" s="679"/>
      <c r="AR774" s="679"/>
      <c r="AS774" s="680">
        <f t="shared" si="485"/>
        <v>0</v>
      </c>
      <c r="AT774" s="679"/>
      <c r="AU774" s="679"/>
      <c r="AV774" s="679"/>
      <c r="AW774" s="680">
        <f t="shared" si="486"/>
        <v>0</v>
      </c>
      <c r="AX774" s="679"/>
      <c r="AY774" s="679"/>
      <c r="AZ774" s="679"/>
      <c r="BA774" s="680">
        <f t="shared" si="487"/>
        <v>0</v>
      </c>
      <c r="BB774" s="679"/>
      <c r="BC774" s="679"/>
      <c r="BD774" s="679"/>
      <c r="BE774" s="680">
        <f t="shared" si="488"/>
        <v>0</v>
      </c>
      <c r="BF774" s="680">
        <f t="shared" si="489"/>
        <v>0</v>
      </c>
      <c r="BG774" s="680">
        <f t="shared" si="490"/>
        <v>0</v>
      </c>
      <c r="BH774" s="680">
        <f t="shared" si="491"/>
        <v>0</v>
      </c>
      <c r="BI774" s="680">
        <f t="shared" si="492"/>
        <v>0</v>
      </c>
      <c r="BJ774" s="681"/>
    </row>
    <row r="775" spans="2:62">
      <c r="B775" s="675"/>
      <c r="C775" s="676" t="s">
        <v>470</v>
      </c>
      <c r="D775" s="677" t="s">
        <v>997</v>
      </c>
      <c r="E775" s="678">
        <f t="shared" si="508"/>
        <v>0</v>
      </c>
      <c r="F775" s="679"/>
      <c r="G775" s="680">
        <f t="shared" si="477"/>
        <v>0</v>
      </c>
      <c r="H775" s="679"/>
      <c r="I775" s="679"/>
      <c r="J775" s="679"/>
      <c r="K775" s="679"/>
      <c r="L775" s="679"/>
      <c r="M775" s="679"/>
      <c r="N775" s="679"/>
      <c r="O775" s="679"/>
      <c r="P775" s="679"/>
      <c r="Q775" s="679"/>
      <c r="R775" s="679"/>
      <c r="S775" s="679"/>
      <c r="T775" s="673">
        <f t="shared" si="478"/>
        <v>0</v>
      </c>
      <c r="U775" s="679"/>
      <c r="V775" s="679"/>
      <c r="W775" s="679"/>
      <c r="X775" s="680">
        <f t="shared" si="479"/>
        <v>0</v>
      </c>
      <c r="Y775" s="679"/>
      <c r="Z775" s="679"/>
      <c r="AA775" s="679"/>
      <c r="AB775" s="680">
        <f t="shared" si="480"/>
        <v>0</v>
      </c>
      <c r="AC775" s="679"/>
      <c r="AD775" s="679"/>
      <c r="AE775" s="679"/>
      <c r="AF775" s="680">
        <f t="shared" si="481"/>
        <v>0</v>
      </c>
      <c r="AG775" s="679"/>
      <c r="AH775" s="679"/>
      <c r="AI775" s="679"/>
      <c r="AJ775" s="680">
        <f t="shared" si="482"/>
        <v>0</v>
      </c>
      <c r="AK775" s="679"/>
      <c r="AL775" s="679"/>
      <c r="AM775" s="679"/>
      <c r="AN775" s="680">
        <f t="shared" si="483"/>
        <v>0</v>
      </c>
      <c r="AO775" s="680">
        <f t="shared" si="484"/>
        <v>0</v>
      </c>
      <c r="AP775" s="679"/>
      <c r="AQ775" s="679"/>
      <c r="AR775" s="679"/>
      <c r="AS775" s="680">
        <f t="shared" si="485"/>
        <v>0</v>
      </c>
      <c r="AT775" s="679"/>
      <c r="AU775" s="679"/>
      <c r="AV775" s="679"/>
      <c r="AW775" s="680">
        <f t="shared" si="486"/>
        <v>0</v>
      </c>
      <c r="AX775" s="679"/>
      <c r="AY775" s="679"/>
      <c r="AZ775" s="679"/>
      <c r="BA775" s="680">
        <f t="shared" si="487"/>
        <v>0</v>
      </c>
      <c r="BB775" s="679"/>
      <c r="BC775" s="679"/>
      <c r="BD775" s="679"/>
      <c r="BE775" s="680">
        <f t="shared" si="488"/>
        <v>0</v>
      </c>
      <c r="BF775" s="680">
        <f t="shared" si="489"/>
        <v>0</v>
      </c>
      <c r="BG775" s="680">
        <f t="shared" si="490"/>
        <v>0</v>
      </c>
      <c r="BH775" s="680">
        <f t="shared" si="491"/>
        <v>0</v>
      </c>
      <c r="BI775" s="680">
        <f t="shared" si="492"/>
        <v>0</v>
      </c>
      <c r="BJ775" s="681"/>
    </row>
    <row r="776" spans="2:62">
      <c r="B776" s="685" t="s">
        <v>998</v>
      </c>
      <c r="C776" s="676"/>
      <c r="D776" s="677"/>
      <c r="E776" s="738"/>
      <c r="F776" s="739"/>
      <c r="G776" s="680"/>
      <c r="H776" s="680"/>
      <c r="I776" s="680"/>
      <c r="J776" s="680"/>
      <c r="K776" s="680"/>
      <c r="L776" s="680"/>
      <c r="M776" s="680"/>
      <c r="N776" s="680"/>
      <c r="O776" s="680"/>
      <c r="P776" s="680"/>
      <c r="Q776" s="680"/>
      <c r="R776" s="680"/>
      <c r="S776" s="680"/>
      <c r="T776" s="673"/>
      <c r="U776" s="680"/>
      <c r="V776" s="680"/>
      <c r="W776" s="680"/>
      <c r="X776" s="680"/>
      <c r="Y776" s="680"/>
      <c r="Z776" s="680"/>
      <c r="AA776" s="680"/>
      <c r="AB776" s="680"/>
      <c r="AC776" s="680"/>
      <c r="AD776" s="680"/>
      <c r="AE776" s="680"/>
      <c r="AF776" s="680"/>
      <c r="AG776" s="680"/>
      <c r="AH776" s="680"/>
      <c r="AI776" s="680"/>
      <c r="AJ776" s="680"/>
      <c r="AK776" s="680"/>
      <c r="AL776" s="680"/>
      <c r="AM776" s="680"/>
      <c r="AN776" s="680"/>
      <c r="AO776" s="680"/>
      <c r="AP776" s="680"/>
      <c r="AQ776" s="680"/>
      <c r="AR776" s="680"/>
      <c r="AS776" s="680"/>
      <c r="AT776" s="680"/>
      <c r="AU776" s="680"/>
      <c r="AV776" s="680"/>
      <c r="AW776" s="680"/>
      <c r="AX776" s="680"/>
      <c r="AY776" s="680"/>
      <c r="AZ776" s="680"/>
      <c r="BA776" s="680"/>
      <c r="BB776" s="680"/>
      <c r="BC776" s="680"/>
      <c r="BD776" s="680"/>
      <c r="BE776" s="680"/>
      <c r="BF776" s="680"/>
      <c r="BG776" s="680"/>
      <c r="BH776" s="680"/>
      <c r="BI776" s="680"/>
      <c r="BJ776" s="681"/>
    </row>
    <row r="777" spans="2:62">
      <c r="B777" s="675"/>
      <c r="C777" s="676" t="s">
        <v>475</v>
      </c>
      <c r="D777" s="677" t="s">
        <v>999</v>
      </c>
      <c r="E777" s="740">
        <f t="shared" ref="E777:E780" si="509">T777</f>
        <v>0</v>
      </c>
      <c r="F777" s="741"/>
      <c r="G777" s="680">
        <f t="shared" si="477"/>
        <v>0</v>
      </c>
      <c r="H777" s="679"/>
      <c r="I777" s="679"/>
      <c r="J777" s="679"/>
      <c r="K777" s="679"/>
      <c r="L777" s="679"/>
      <c r="M777" s="679"/>
      <c r="N777" s="679"/>
      <c r="O777" s="679"/>
      <c r="P777" s="679"/>
      <c r="Q777" s="679"/>
      <c r="R777" s="679"/>
      <c r="S777" s="679"/>
      <c r="T777" s="673">
        <f t="shared" si="478"/>
        <v>0</v>
      </c>
      <c r="U777" s="679"/>
      <c r="V777" s="679"/>
      <c r="W777" s="679"/>
      <c r="X777" s="680">
        <f t="shared" si="479"/>
        <v>0</v>
      </c>
      <c r="Y777" s="679"/>
      <c r="Z777" s="679"/>
      <c r="AA777" s="679"/>
      <c r="AB777" s="680">
        <f t="shared" si="480"/>
        <v>0</v>
      </c>
      <c r="AC777" s="679"/>
      <c r="AD777" s="679"/>
      <c r="AE777" s="679"/>
      <c r="AF777" s="680">
        <f t="shared" si="481"/>
        <v>0</v>
      </c>
      <c r="AG777" s="679"/>
      <c r="AH777" s="679"/>
      <c r="AI777" s="679"/>
      <c r="AJ777" s="680">
        <f t="shared" si="482"/>
        <v>0</v>
      </c>
      <c r="AK777" s="679"/>
      <c r="AL777" s="679"/>
      <c r="AM777" s="679"/>
      <c r="AN777" s="680">
        <f t="shared" si="483"/>
        <v>0</v>
      </c>
      <c r="AO777" s="680">
        <f t="shared" si="484"/>
        <v>0</v>
      </c>
      <c r="AP777" s="679"/>
      <c r="AQ777" s="679"/>
      <c r="AR777" s="679"/>
      <c r="AS777" s="680">
        <f t="shared" si="485"/>
        <v>0</v>
      </c>
      <c r="AT777" s="679"/>
      <c r="AU777" s="679"/>
      <c r="AV777" s="679"/>
      <c r="AW777" s="680">
        <f t="shared" si="486"/>
        <v>0</v>
      </c>
      <c r="AX777" s="679"/>
      <c r="AY777" s="679"/>
      <c r="AZ777" s="679"/>
      <c r="BA777" s="680">
        <f t="shared" si="487"/>
        <v>0</v>
      </c>
      <c r="BB777" s="679"/>
      <c r="BC777" s="679"/>
      <c r="BD777" s="679"/>
      <c r="BE777" s="680">
        <f t="shared" si="488"/>
        <v>0</v>
      </c>
      <c r="BF777" s="680">
        <f t="shared" si="489"/>
        <v>0</v>
      </c>
      <c r="BG777" s="680">
        <f t="shared" si="490"/>
        <v>0</v>
      </c>
      <c r="BH777" s="680">
        <f t="shared" si="491"/>
        <v>0</v>
      </c>
      <c r="BI777" s="680">
        <f t="shared" si="492"/>
        <v>0</v>
      </c>
      <c r="BJ777" s="681"/>
    </row>
    <row r="778" spans="2:62">
      <c r="B778" s="675"/>
      <c r="C778" s="676" t="s">
        <v>477</v>
      </c>
      <c r="D778" s="677" t="s">
        <v>1000</v>
      </c>
      <c r="E778" s="740">
        <f t="shared" si="509"/>
        <v>0</v>
      </c>
      <c r="F778" s="741"/>
      <c r="G778" s="680">
        <f t="shared" si="477"/>
        <v>0</v>
      </c>
      <c r="H778" s="679"/>
      <c r="I778" s="679"/>
      <c r="J778" s="679"/>
      <c r="K778" s="679"/>
      <c r="L778" s="679"/>
      <c r="M778" s="679"/>
      <c r="N778" s="679"/>
      <c r="O778" s="679"/>
      <c r="P778" s="679"/>
      <c r="Q778" s="679"/>
      <c r="R778" s="679"/>
      <c r="S778" s="679"/>
      <c r="T778" s="673">
        <f t="shared" si="478"/>
        <v>0</v>
      </c>
      <c r="U778" s="679"/>
      <c r="V778" s="679"/>
      <c r="W778" s="679"/>
      <c r="X778" s="680">
        <f t="shared" si="479"/>
        <v>0</v>
      </c>
      <c r="Y778" s="679"/>
      <c r="Z778" s="679"/>
      <c r="AA778" s="679"/>
      <c r="AB778" s="680">
        <f t="shared" si="480"/>
        <v>0</v>
      </c>
      <c r="AC778" s="679"/>
      <c r="AD778" s="679"/>
      <c r="AE778" s="679"/>
      <c r="AF778" s="680">
        <f t="shared" si="481"/>
        <v>0</v>
      </c>
      <c r="AG778" s="679"/>
      <c r="AH778" s="679"/>
      <c r="AI778" s="679"/>
      <c r="AJ778" s="680">
        <f t="shared" si="482"/>
        <v>0</v>
      </c>
      <c r="AK778" s="679"/>
      <c r="AL778" s="679"/>
      <c r="AM778" s="679"/>
      <c r="AN778" s="680">
        <f t="shared" si="483"/>
        <v>0</v>
      </c>
      <c r="AO778" s="680">
        <f t="shared" si="484"/>
        <v>0</v>
      </c>
      <c r="AP778" s="679"/>
      <c r="AQ778" s="679"/>
      <c r="AR778" s="679"/>
      <c r="AS778" s="680">
        <f t="shared" si="485"/>
        <v>0</v>
      </c>
      <c r="AT778" s="679"/>
      <c r="AU778" s="679"/>
      <c r="AV778" s="679"/>
      <c r="AW778" s="680">
        <f t="shared" si="486"/>
        <v>0</v>
      </c>
      <c r="AX778" s="679"/>
      <c r="AY778" s="679"/>
      <c r="AZ778" s="679"/>
      <c r="BA778" s="680">
        <f t="shared" si="487"/>
        <v>0</v>
      </c>
      <c r="BB778" s="679"/>
      <c r="BC778" s="679"/>
      <c r="BD778" s="679"/>
      <c r="BE778" s="680">
        <f t="shared" si="488"/>
        <v>0</v>
      </c>
      <c r="BF778" s="680">
        <f t="shared" si="489"/>
        <v>0</v>
      </c>
      <c r="BG778" s="680">
        <f t="shared" si="490"/>
        <v>0</v>
      </c>
      <c r="BH778" s="680">
        <f t="shared" si="491"/>
        <v>0</v>
      </c>
      <c r="BI778" s="680">
        <f t="shared" si="492"/>
        <v>0</v>
      </c>
      <c r="BJ778" s="681"/>
    </row>
    <row r="779" spans="2:62">
      <c r="B779" s="675"/>
      <c r="C779" s="676" t="s">
        <v>1001</v>
      </c>
      <c r="D779" s="677" t="s">
        <v>1002</v>
      </c>
      <c r="E779" s="740">
        <f t="shared" si="509"/>
        <v>0</v>
      </c>
      <c r="F779" s="741"/>
      <c r="G779" s="680">
        <f t="shared" si="477"/>
        <v>0</v>
      </c>
      <c r="H779" s="679"/>
      <c r="I779" s="679"/>
      <c r="J779" s="679"/>
      <c r="K779" s="679"/>
      <c r="L779" s="679"/>
      <c r="M779" s="679"/>
      <c r="N779" s="679"/>
      <c r="O779" s="679"/>
      <c r="P779" s="679"/>
      <c r="Q779" s="679"/>
      <c r="R779" s="679"/>
      <c r="S779" s="679"/>
      <c r="T779" s="673">
        <f t="shared" si="478"/>
        <v>0</v>
      </c>
      <c r="U779" s="679"/>
      <c r="V779" s="679"/>
      <c r="W779" s="679"/>
      <c r="X779" s="680">
        <f t="shared" si="479"/>
        <v>0</v>
      </c>
      <c r="Y779" s="679"/>
      <c r="Z779" s="679"/>
      <c r="AA779" s="679"/>
      <c r="AB779" s="680">
        <f t="shared" si="480"/>
        <v>0</v>
      </c>
      <c r="AC779" s="679"/>
      <c r="AD779" s="679"/>
      <c r="AE779" s="679"/>
      <c r="AF779" s="680">
        <f t="shared" si="481"/>
        <v>0</v>
      </c>
      <c r="AG779" s="679"/>
      <c r="AH779" s="679"/>
      <c r="AI779" s="679"/>
      <c r="AJ779" s="680">
        <f t="shared" si="482"/>
        <v>0</v>
      </c>
      <c r="AK779" s="679"/>
      <c r="AL779" s="679"/>
      <c r="AM779" s="679"/>
      <c r="AN779" s="680">
        <f t="shared" si="483"/>
        <v>0</v>
      </c>
      <c r="AO779" s="680">
        <f t="shared" si="484"/>
        <v>0</v>
      </c>
      <c r="AP779" s="679"/>
      <c r="AQ779" s="679"/>
      <c r="AR779" s="679"/>
      <c r="AS779" s="680">
        <f t="shared" si="485"/>
        <v>0</v>
      </c>
      <c r="AT779" s="679"/>
      <c r="AU779" s="679"/>
      <c r="AV779" s="679"/>
      <c r="AW779" s="680">
        <f t="shared" si="486"/>
        <v>0</v>
      </c>
      <c r="AX779" s="679"/>
      <c r="AY779" s="679"/>
      <c r="AZ779" s="679"/>
      <c r="BA779" s="680">
        <f t="shared" si="487"/>
        <v>0</v>
      </c>
      <c r="BB779" s="679"/>
      <c r="BC779" s="679"/>
      <c r="BD779" s="679"/>
      <c r="BE779" s="680">
        <f t="shared" si="488"/>
        <v>0</v>
      </c>
      <c r="BF779" s="680">
        <f t="shared" si="489"/>
        <v>0</v>
      </c>
      <c r="BG779" s="680">
        <f t="shared" si="490"/>
        <v>0</v>
      </c>
      <c r="BH779" s="680">
        <f t="shared" si="491"/>
        <v>0</v>
      </c>
      <c r="BI779" s="680">
        <f t="shared" si="492"/>
        <v>0</v>
      </c>
      <c r="BJ779" s="681"/>
    </row>
    <row r="780" spans="2:62">
      <c r="B780" s="675"/>
      <c r="C780" s="676" t="s">
        <v>481</v>
      </c>
      <c r="D780" s="677" t="s">
        <v>1003</v>
      </c>
      <c r="E780" s="740">
        <f t="shared" si="509"/>
        <v>0</v>
      </c>
      <c r="F780" s="741"/>
      <c r="G780" s="680">
        <f t="shared" si="477"/>
        <v>0</v>
      </c>
      <c r="H780" s="679"/>
      <c r="I780" s="679"/>
      <c r="J780" s="679"/>
      <c r="K780" s="679"/>
      <c r="L780" s="679"/>
      <c r="M780" s="679"/>
      <c r="N780" s="679"/>
      <c r="O780" s="679"/>
      <c r="P780" s="679"/>
      <c r="Q780" s="679"/>
      <c r="R780" s="679"/>
      <c r="S780" s="679"/>
      <c r="T780" s="673">
        <f t="shared" si="478"/>
        <v>0</v>
      </c>
      <c r="U780" s="679"/>
      <c r="V780" s="679"/>
      <c r="W780" s="679"/>
      <c r="X780" s="680">
        <f t="shared" si="479"/>
        <v>0</v>
      </c>
      <c r="Y780" s="679"/>
      <c r="Z780" s="679"/>
      <c r="AA780" s="679"/>
      <c r="AB780" s="680">
        <f t="shared" si="480"/>
        <v>0</v>
      </c>
      <c r="AC780" s="679"/>
      <c r="AD780" s="679"/>
      <c r="AE780" s="679"/>
      <c r="AF780" s="680">
        <f t="shared" si="481"/>
        <v>0</v>
      </c>
      <c r="AG780" s="679"/>
      <c r="AH780" s="679"/>
      <c r="AI780" s="679"/>
      <c r="AJ780" s="680">
        <f t="shared" si="482"/>
        <v>0</v>
      </c>
      <c r="AK780" s="679"/>
      <c r="AL780" s="679"/>
      <c r="AM780" s="679"/>
      <c r="AN780" s="680">
        <f t="shared" si="483"/>
        <v>0</v>
      </c>
      <c r="AO780" s="680">
        <f t="shared" si="484"/>
        <v>0</v>
      </c>
      <c r="AP780" s="679"/>
      <c r="AQ780" s="679"/>
      <c r="AR780" s="679"/>
      <c r="AS780" s="680">
        <f t="shared" si="485"/>
        <v>0</v>
      </c>
      <c r="AT780" s="679"/>
      <c r="AU780" s="679"/>
      <c r="AV780" s="679"/>
      <c r="AW780" s="680">
        <f t="shared" si="486"/>
        <v>0</v>
      </c>
      <c r="AX780" s="679"/>
      <c r="AY780" s="679"/>
      <c r="AZ780" s="679"/>
      <c r="BA780" s="680">
        <f t="shared" si="487"/>
        <v>0</v>
      </c>
      <c r="BB780" s="679"/>
      <c r="BC780" s="679"/>
      <c r="BD780" s="679"/>
      <c r="BE780" s="680">
        <f t="shared" si="488"/>
        <v>0</v>
      </c>
      <c r="BF780" s="680">
        <f t="shared" si="489"/>
        <v>0</v>
      </c>
      <c r="BG780" s="680">
        <f t="shared" si="490"/>
        <v>0</v>
      </c>
      <c r="BH780" s="680">
        <f t="shared" si="491"/>
        <v>0</v>
      </c>
      <c r="BI780" s="680">
        <f t="shared" si="492"/>
        <v>0</v>
      </c>
      <c r="BJ780" s="681"/>
    </row>
    <row r="781" spans="2:62">
      <c r="B781" s="685" t="s">
        <v>1004</v>
      </c>
      <c r="C781" s="676"/>
      <c r="D781" s="677"/>
      <c r="E781" s="738"/>
      <c r="F781" s="739"/>
      <c r="G781" s="680"/>
      <c r="H781" s="680"/>
      <c r="I781" s="680"/>
      <c r="J781" s="680"/>
      <c r="K781" s="680"/>
      <c r="L781" s="680"/>
      <c r="M781" s="680"/>
      <c r="N781" s="680"/>
      <c r="O781" s="680"/>
      <c r="P781" s="680"/>
      <c r="Q781" s="680"/>
      <c r="R781" s="680"/>
      <c r="S781" s="680"/>
      <c r="T781" s="673"/>
      <c r="U781" s="680"/>
      <c r="V781" s="680"/>
      <c r="W781" s="680"/>
      <c r="X781" s="680"/>
      <c r="Y781" s="680"/>
      <c r="Z781" s="680"/>
      <c r="AA781" s="680"/>
      <c r="AB781" s="680"/>
      <c r="AC781" s="680"/>
      <c r="AD781" s="680"/>
      <c r="AE781" s="680"/>
      <c r="AF781" s="680"/>
      <c r="AG781" s="680"/>
      <c r="AH781" s="680"/>
      <c r="AI781" s="680"/>
      <c r="AJ781" s="680"/>
      <c r="AK781" s="680"/>
      <c r="AL781" s="680"/>
      <c r="AM781" s="680"/>
      <c r="AN781" s="680"/>
      <c r="AO781" s="680"/>
      <c r="AP781" s="680"/>
      <c r="AQ781" s="680"/>
      <c r="AR781" s="680"/>
      <c r="AS781" s="680"/>
      <c r="AT781" s="680"/>
      <c r="AU781" s="680"/>
      <c r="AV781" s="680"/>
      <c r="AW781" s="680"/>
      <c r="AX781" s="680"/>
      <c r="AY781" s="680"/>
      <c r="AZ781" s="680"/>
      <c r="BA781" s="680"/>
      <c r="BB781" s="680"/>
      <c r="BC781" s="680"/>
      <c r="BD781" s="680"/>
      <c r="BE781" s="680"/>
      <c r="BF781" s="680"/>
      <c r="BG781" s="680"/>
      <c r="BH781" s="680"/>
      <c r="BI781" s="680"/>
      <c r="BJ781" s="681"/>
    </row>
    <row r="782" spans="2:62">
      <c r="B782" s="675"/>
      <c r="C782" s="676" t="s">
        <v>1005</v>
      </c>
      <c r="D782" s="677" t="s">
        <v>1006</v>
      </c>
      <c r="E782" s="740">
        <f t="shared" ref="E782:E785" si="510">T782</f>
        <v>0</v>
      </c>
      <c r="F782" s="741"/>
      <c r="G782" s="680">
        <f t="shared" si="477"/>
        <v>0</v>
      </c>
      <c r="H782" s="679"/>
      <c r="I782" s="679"/>
      <c r="J782" s="679"/>
      <c r="K782" s="679"/>
      <c r="L782" s="679"/>
      <c r="M782" s="679"/>
      <c r="N782" s="679"/>
      <c r="O782" s="679"/>
      <c r="P782" s="679"/>
      <c r="Q782" s="679"/>
      <c r="R782" s="679"/>
      <c r="S782" s="679"/>
      <c r="T782" s="673">
        <f t="shared" si="478"/>
        <v>0</v>
      </c>
      <c r="U782" s="679"/>
      <c r="V782" s="679"/>
      <c r="W782" s="679"/>
      <c r="X782" s="680">
        <f t="shared" si="479"/>
        <v>0</v>
      </c>
      <c r="Y782" s="679"/>
      <c r="Z782" s="679"/>
      <c r="AA782" s="679"/>
      <c r="AB782" s="680">
        <f t="shared" si="480"/>
        <v>0</v>
      </c>
      <c r="AC782" s="679"/>
      <c r="AD782" s="679"/>
      <c r="AE782" s="679"/>
      <c r="AF782" s="680">
        <f t="shared" si="481"/>
        <v>0</v>
      </c>
      <c r="AG782" s="679"/>
      <c r="AH782" s="679"/>
      <c r="AI782" s="679"/>
      <c r="AJ782" s="680">
        <f t="shared" si="482"/>
        <v>0</v>
      </c>
      <c r="AK782" s="679"/>
      <c r="AL782" s="679"/>
      <c r="AM782" s="679"/>
      <c r="AN782" s="680">
        <f t="shared" si="483"/>
        <v>0</v>
      </c>
      <c r="AO782" s="680">
        <f t="shared" si="484"/>
        <v>0</v>
      </c>
      <c r="AP782" s="679"/>
      <c r="AQ782" s="679"/>
      <c r="AR782" s="679"/>
      <c r="AS782" s="680">
        <f t="shared" si="485"/>
        <v>0</v>
      </c>
      <c r="AT782" s="679"/>
      <c r="AU782" s="679"/>
      <c r="AV782" s="679"/>
      <c r="AW782" s="680">
        <f t="shared" si="486"/>
        <v>0</v>
      </c>
      <c r="AX782" s="679"/>
      <c r="AY782" s="679"/>
      <c r="AZ782" s="679"/>
      <c r="BA782" s="680">
        <f t="shared" si="487"/>
        <v>0</v>
      </c>
      <c r="BB782" s="679"/>
      <c r="BC782" s="679"/>
      <c r="BD782" s="679"/>
      <c r="BE782" s="680">
        <f t="shared" si="488"/>
        <v>0</v>
      </c>
      <c r="BF782" s="680">
        <f t="shared" si="489"/>
        <v>0</v>
      </c>
      <c r="BG782" s="680">
        <f t="shared" si="490"/>
        <v>0</v>
      </c>
      <c r="BH782" s="680">
        <f t="shared" si="491"/>
        <v>0</v>
      </c>
      <c r="BI782" s="680">
        <f t="shared" si="492"/>
        <v>0</v>
      </c>
      <c r="BJ782" s="681"/>
    </row>
    <row r="783" spans="2:62">
      <c r="B783" s="675"/>
      <c r="C783" s="676" t="s">
        <v>1007</v>
      </c>
      <c r="D783" s="677" t="s">
        <v>1008</v>
      </c>
      <c r="E783" s="740">
        <f t="shared" si="510"/>
        <v>0</v>
      </c>
      <c r="F783" s="741"/>
      <c r="G783" s="680">
        <f t="shared" ref="G783:G790" si="511">E783+F783</f>
        <v>0</v>
      </c>
      <c r="H783" s="679"/>
      <c r="I783" s="679"/>
      <c r="J783" s="679"/>
      <c r="K783" s="679"/>
      <c r="L783" s="679"/>
      <c r="M783" s="679"/>
      <c r="N783" s="679"/>
      <c r="O783" s="679"/>
      <c r="P783" s="679"/>
      <c r="Q783" s="679"/>
      <c r="R783" s="679"/>
      <c r="S783" s="679"/>
      <c r="T783" s="673">
        <f t="shared" ref="T783:T790" si="512">SUM(H783:S783)</f>
        <v>0</v>
      </c>
      <c r="U783" s="679"/>
      <c r="V783" s="679"/>
      <c r="W783" s="679"/>
      <c r="X783" s="680">
        <f t="shared" ref="X783:X790" si="513">(T783+U783)-V783+W783</f>
        <v>0</v>
      </c>
      <c r="Y783" s="679"/>
      <c r="Z783" s="679"/>
      <c r="AA783" s="679"/>
      <c r="AB783" s="680">
        <f t="shared" ref="AB783:AB790" si="514">SUM(Y783:AA783)</f>
        <v>0</v>
      </c>
      <c r="AC783" s="679"/>
      <c r="AD783" s="679"/>
      <c r="AE783" s="679"/>
      <c r="AF783" s="680">
        <f t="shared" ref="AF783:AF790" si="515">SUM(AC783:AE783)</f>
        <v>0</v>
      </c>
      <c r="AG783" s="679"/>
      <c r="AH783" s="679"/>
      <c r="AI783" s="679"/>
      <c r="AJ783" s="680">
        <f t="shared" ref="AJ783:AJ790" si="516">SUM(AG783:AI783)</f>
        <v>0</v>
      </c>
      <c r="AK783" s="679"/>
      <c r="AL783" s="679"/>
      <c r="AM783" s="679"/>
      <c r="AN783" s="680">
        <f t="shared" ref="AN783:AN790" si="517">SUM(AK783:AM783)</f>
        <v>0</v>
      </c>
      <c r="AO783" s="680">
        <f t="shared" ref="AO783:AO790" si="518">AB783+AF783+AJ783+AN783</f>
        <v>0</v>
      </c>
      <c r="AP783" s="679"/>
      <c r="AQ783" s="679"/>
      <c r="AR783" s="679"/>
      <c r="AS783" s="680">
        <f t="shared" ref="AS783:AS790" si="519">SUM(AP783:AR783)</f>
        <v>0</v>
      </c>
      <c r="AT783" s="679"/>
      <c r="AU783" s="679"/>
      <c r="AV783" s="679"/>
      <c r="AW783" s="680">
        <f t="shared" ref="AW783:AW790" si="520">SUM(AT783:AV783)</f>
        <v>0</v>
      </c>
      <c r="AX783" s="679"/>
      <c r="AY783" s="679"/>
      <c r="AZ783" s="679"/>
      <c r="BA783" s="680">
        <f t="shared" ref="BA783:BA790" si="521">SUM(AX783:AZ783)</f>
        <v>0</v>
      </c>
      <c r="BB783" s="679"/>
      <c r="BC783" s="679"/>
      <c r="BD783" s="679"/>
      <c r="BE783" s="680">
        <f t="shared" ref="BE783:BE790" si="522">SUM(BB783:BD783)</f>
        <v>0</v>
      </c>
      <c r="BF783" s="680">
        <f t="shared" ref="BF783:BF790" si="523">AS783+AW783+BA783+BE783</f>
        <v>0</v>
      </c>
      <c r="BG783" s="680">
        <f t="shared" ref="BG783:BG790" si="524">G783-X783</f>
        <v>0</v>
      </c>
      <c r="BH783" s="680">
        <f t="shared" ref="BH783:BH790" si="525">X783-AO783</f>
        <v>0</v>
      </c>
      <c r="BI783" s="680">
        <f t="shared" ref="BI783:BI790" si="526">AO783-BF783</f>
        <v>0</v>
      </c>
      <c r="BJ783" s="681"/>
    </row>
    <row r="784" spans="2:62">
      <c r="B784" s="675"/>
      <c r="C784" s="676" t="s">
        <v>1009</v>
      </c>
      <c r="D784" s="677" t="s">
        <v>1010</v>
      </c>
      <c r="E784" s="740">
        <f t="shared" si="510"/>
        <v>0</v>
      </c>
      <c r="F784" s="741"/>
      <c r="G784" s="680">
        <f t="shared" si="511"/>
        <v>0</v>
      </c>
      <c r="H784" s="679"/>
      <c r="I784" s="679"/>
      <c r="J784" s="679"/>
      <c r="K784" s="679"/>
      <c r="L784" s="679"/>
      <c r="M784" s="679"/>
      <c r="N784" s="679"/>
      <c r="O784" s="679"/>
      <c r="P784" s="679"/>
      <c r="Q784" s="679"/>
      <c r="R784" s="679"/>
      <c r="S784" s="679"/>
      <c r="T784" s="673">
        <f t="shared" si="512"/>
        <v>0</v>
      </c>
      <c r="U784" s="679"/>
      <c r="V784" s="679"/>
      <c r="W784" s="679"/>
      <c r="X784" s="680">
        <f t="shared" si="513"/>
        <v>0</v>
      </c>
      <c r="Y784" s="679"/>
      <c r="Z784" s="679"/>
      <c r="AA784" s="679"/>
      <c r="AB784" s="680">
        <f t="shared" si="514"/>
        <v>0</v>
      </c>
      <c r="AC784" s="679"/>
      <c r="AD784" s="679"/>
      <c r="AE784" s="679"/>
      <c r="AF784" s="680">
        <f t="shared" si="515"/>
        <v>0</v>
      </c>
      <c r="AG784" s="679"/>
      <c r="AH784" s="679"/>
      <c r="AI784" s="679"/>
      <c r="AJ784" s="680">
        <f t="shared" si="516"/>
        <v>0</v>
      </c>
      <c r="AK784" s="679"/>
      <c r="AL784" s="679"/>
      <c r="AM784" s="679"/>
      <c r="AN784" s="680">
        <f t="shared" si="517"/>
        <v>0</v>
      </c>
      <c r="AO784" s="680">
        <f t="shared" si="518"/>
        <v>0</v>
      </c>
      <c r="AP784" s="679"/>
      <c r="AQ784" s="679"/>
      <c r="AR784" s="679"/>
      <c r="AS784" s="680">
        <f t="shared" si="519"/>
        <v>0</v>
      </c>
      <c r="AT784" s="679"/>
      <c r="AU784" s="679"/>
      <c r="AV784" s="679"/>
      <c r="AW784" s="680">
        <f t="shared" si="520"/>
        <v>0</v>
      </c>
      <c r="AX784" s="679"/>
      <c r="AY784" s="679"/>
      <c r="AZ784" s="679"/>
      <c r="BA784" s="680">
        <f t="shared" si="521"/>
        <v>0</v>
      </c>
      <c r="BB784" s="679"/>
      <c r="BC784" s="679"/>
      <c r="BD784" s="679"/>
      <c r="BE784" s="680">
        <f t="shared" si="522"/>
        <v>0</v>
      </c>
      <c r="BF784" s="680">
        <f t="shared" si="523"/>
        <v>0</v>
      </c>
      <c r="BG784" s="680">
        <f t="shared" si="524"/>
        <v>0</v>
      </c>
      <c r="BH784" s="680">
        <f t="shared" si="525"/>
        <v>0</v>
      </c>
      <c r="BI784" s="680">
        <f t="shared" si="526"/>
        <v>0</v>
      </c>
      <c r="BJ784" s="681"/>
    </row>
    <row r="785" spans="2:62">
      <c r="B785" s="675"/>
      <c r="C785" s="676" t="s">
        <v>1011</v>
      </c>
      <c r="D785" s="677" t="s">
        <v>1012</v>
      </c>
      <c r="E785" s="740">
        <f t="shared" si="510"/>
        <v>0</v>
      </c>
      <c r="F785" s="741"/>
      <c r="G785" s="680">
        <f t="shared" si="511"/>
        <v>0</v>
      </c>
      <c r="H785" s="679"/>
      <c r="I785" s="679"/>
      <c r="J785" s="679"/>
      <c r="K785" s="679"/>
      <c r="L785" s="679"/>
      <c r="M785" s="679"/>
      <c r="N785" s="679"/>
      <c r="O785" s="679"/>
      <c r="P785" s="679"/>
      <c r="Q785" s="679"/>
      <c r="R785" s="679"/>
      <c r="S785" s="679"/>
      <c r="T785" s="673">
        <f t="shared" si="512"/>
        <v>0</v>
      </c>
      <c r="U785" s="679"/>
      <c r="V785" s="679"/>
      <c r="W785" s="679"/>
      <c r="X785" s="680">
        <f t="shared" si="513"/>
        <v>0</v>
      </c>
      <c r="Y785" s="679"/>
      <c r="Z785" s="679"/>
      <c r="AA785" s="679"/>
      <c r="AB785" s="680">
        <f t="shared" si="514"/>
        <v>0</v>
      </c>
      <c r="AC785" s="679"/>
      <c r="AD785" s="679"/>
      <c r="AE785" s="679"/>
      <c r="AF785" s="680">
        <f t="shared" si="515"/>
        <v>0</v>
      </c>
      <c r="AG785" s="679"/>
      <c r="AH785" s="679"/>
      <c r="AI785" s="679"/>
      <c r="AJ785" s="680">
        <f t="shared" si="516"/>
        <v>0</v>
      </c>
      <c r="AK785" s="679"/>
      <c r="AL785" s="679"/>
      <c r="AM785" s="679"/>
      <c r="AN785" s="680">
        <f t="shared" si="517"/>
        <v>0</v>
      </c>
      <c r="AO785" s="680">
        <f t="shared" si="518"/>
        <v>0</v>
      </c>
      <c r="AP785" s="679"/>
      <c r="AQ785" s="679"/>
      <c r="AR785" s="679"/>
      <c r="AS785" s="680">
        <f t="shared" si="519"/>
        <v>0</v>
      </c>
      <c r="AT785" s="679"/>
      <c r="AU785" s="679"/>
      <c r="AV785" s="679"/>
      <c r="AW785" s="680">
        <f t="shared" si="520"/>
        <v>0</v>
      </c>
      <c r="AX785" s="679"/>
      <c r="AY785" s="679"/>
      <c r="AZ785" s="679"/>
      <c r="BA785" s="680">
        <f t="shared" si="521"/>
        <v>0</v>
      </c>
      <c r="BB785" s="679"/>
      <c r="BC785" s="679"/>
      <c r="BD785" s="679"/>
      <c r="BE785" s="680">
        <f t="shared" si="522"/>
        <v>0</v>
      </c>
      <c r="BF785" s="680">
        <f t="shared" si="523"/>
        <v>0</v>
      </c>
      <c r="BG785" s="680">
        <f t="shared" si="524"/>
        <v>0</v>
      </c>
      <c r="BH785" s="680">
        <f t="shared" si="525"/>
        <v>0</v>
      </c>
      <c r="BI785" s="680">
        <f t="shared" si="526"/>
        <v>0</v>
      </c>
      <c r="BJ785" s="681"/>
    </row>
    <row r="786" spans="2:62">
      <c r="B786" s="685" t="s">
        <v>1013</v>
      </c>
      <c r="C786" s="676"/>
      <c r="D786" s="677"/>
      <c r="E786" s="738"/>
      <c r="F786" s="739"/>
      <c r="G786" s="680"/>
      <c r="H786" s="680"/>
      <c r="I786" s="680"/>
      <c r="J786" s="680"/>
      <c r="K786" s="680"/>
      <c r="L786" s="680"/>
      <c r="M786" s="680"/>
      <c r="N786" s="680"/>
      <c r="O786" s="680"/>
      <c r="P786" s="680"/>
      <c r="Q786" s="680"/>
      <c r="R786" s="680"/>
      <c r="S786" s="680"/>
      <c r="T786" s="673"/>
      <c r="U786" s="680"/>
      <c r="V786" s="680"/>
      <c r="W786" s="680"/>
      <c r="X786" s="680"/>
      <c r="Y786" s="680"/>
      <c r="Z786" s="680"/>
      <c r="AA786" s="680"/>
      <c r="AB786" s="680"/>
      <c r="AC786" s="680"/>
      <c r="AD786" s="680"/>
      <c r="AE786" s="680"/>
      <c r="AF786" s="680"/>
      <c r="AG786" s="680"/>
      <c r="AH786" s="680"/>
      <c r="AI786" s="680"/>
      <c r="AJ786" s="680"/>
      <c r="AK786" s="680"/>
      <c r="AL786" s="680"/>
      <c r="AM786" s="680"/>
      <c r="AN786" s="680"/>
      <c r="AO786" s="680"/>
      <c r="AP786" s="680"/>
      <c r="AQ786" s="680"/>
      <c r="AR786" s="680"/>
      <c r="AS786" s="680"/>
      <c r="AT786" s="680"/>
      <c r="AU786" s="680"/>
      <c r="AV786" s="680"/>
      <c r="AW786" s="680"/>
      <c r="AX786" s="680"/>
      <c r="AY786" s="680"/>
      <c r="AZ786" s="680"/>
      <c r="BA786" s="680"/>
      <c r="BB786" s="680"/>
      <c r="BC786" s="680"/>
      <c r="BD786" s="680"/>
      <c r="BE786" s="680"/>
      <c r="BF786" s="680"/>
      <c r="BG786" s="680"/>
      <c r="BH786" s="680"/>
      <c r="BI786" s="680"/>
      <c r="BJ786" s="681"/>
    </row>
    <row r="787" spans="2:62">
      <c r="B787" s="675"/>
      <c r="C787" s="676" t="s">
        <v>1014</v>
      </c>
      <c r="D787" s="677" t="s">
        <v>1015</v>
      </c>
      <c r="E787" s="740">
        <f t="shared" ref="E787:E790" si="527">T787</f>
        <v>0</v>
      </c>
      <c r="F787" s="741"/>
      <c r="G787" s="680">
        <f t="shared" si="511"/>
        <v>0</v>
      </c>
      <c r="H787" s="679"/>
      <c r="I787" s="679"/>
      <c r="J787" s="679"/>
      <c r="K787" s="679"/>
      <c r="L787" s="679"/>
      <c r="M787" s="679"/>
      <c r="N787" s="679"/>
      <c r="O787" s="679"/>
      <c r="P787" s="679"/>
      <c r="Q787" s="679"/>
      <c r="R787" s="679"/>
      <c r="S787" s="679"/>
      <c r="T787" s="673">
        <f t="shared" si="512"/>
        <v>0</v>
      </c>
      <c r="U787" s="679"/>
      <c r="V787" s="679"/>
      <c r="W787" s="679"/>
      <c r="X787" s="680">
        <f t="shared" si="513"/>
        <v>0</v>
      </c>
      <c r="Y787" s="679"/>
      <c r="Z787" s="679"/>
      <c r="AA787" s="679"/>
      <c r="AB787" s="680">
        <f t="shared" si="514"/>
        <v>0</v>
      </c>
      <c r="AC787" s="679"/>
      <c r="AD787" s="679"/>
      <c r="AE787" s="679"/>
      <c r="AF787" s="680">
        <f t="shared" si="515"/>
        <v>0</v>
      </c>
      <c r="AG787" s="679"/>
      <c r="AH787" s="679"/>
      <c r="AI787" s="679"/>
      <c r="AJ787" s="680">
        <f t="shared" si="516"/>
        <v>0</v>
      </c>
      <c r="AK787" s="679"/>
      <c r="AL787" s="679"/>
      <c r="AM787" s="679"/>
      <c r="AN787" s="680">
        <f t="shared" si="517"/>
        <v>0</v>
      </c>
      <c r="AO787" s="680">
        <f t="shared" si="518"/>
        <v>0</v>
      </c>
      <c r="AP787" s="679"/>
      <c r="AQ787" s="679"/>
      <c r="AR787" s="679"/>
      <c r="AS787" s="680">
        <f t="shared" si="519"/>
        <v>0</v>
      </c>
      <c r="AT787" s="679"/>
      <c r="AU787" s="679"/>
      <c r="AV787" s="679"/>
      <c r="AW787" s="680">
        <f t="shared" si="520"/>
        <v>0</v>
      </c>
      <c r="AX787" s="679"/>
      <c r="AY787" s="679"/>
      <c r="AZ787" s="679"/>
      <c r="BA787" s="680">
        <f t="shared" si="521"/>
        <v>0</v>
      </c>
      <c r="BB787" s="679"/>
      <c r="BC787" s="679"/>
      <c r="BD787" s="679"/>
      <c r="BE787" s="680">
        <f t="shared" si="522"/>
        <v>0</v>
      </c>
      <c r="BF787" s="680">
        <f t="shared" si="523"/>
        <v>0</v>
      </c>
      <c r="BG787" s="680">
        <f t="shared" si="524"/>
        <v>0</v>
      </c>
      <c r="BH787" s="680">
        <f t="shared" si="525"/>
        <v>0</v>
      </c>
      <c r="BI787" s="680">
        <f t="shared" si="526"/>
        <v>0</v>
      </c>
      <c r="BJ787" s="681"/>
    </row>
    <row r="788" spans="2:62">
      <c r="B788" s="675"/>
      <c r="C788" s="676" t="s">
        <v>1016</v>
      </c>
      <c r="D788" s="677" t="s">
        <v>1017</v>
      </c>
      <c r="E788" s="740">
        <f t="shared" si="527"/>
        <v>0</v>
      </c>
      <c r="F788" s="741"/>
      <c r="G788" s="680">
        <f t="shared" si="511"/>
        <v>0</v>
      </c>
      <c r="H788" s="679"/>
      <c r="I788" s="679"/>
      <c r="J788" s="679"/>
      <c r="K788" s="679"/>
      <c r="L788" s="679"/>
      <c r="M788" s="679"/>
      <c r="N788" s="679"/>
      <c r="O788" s="679"/>
      <c r="P788" s="679"/>
      <c r="Q788" s="679"/>
      <c r="R788" s="679"/>
      <c r="S788" s="679"/>
      <c r="T788" s="673">
        <f t="shared" si="512"/>
        <v>0</v>
      </c>
      <c r="U788" s="679"/>
      <c r="V788" s="679"/>
      <c r="W788" s="679"/>
      <c r="X788" s="680">
        <f t="shared" si="513"/>
        <v>0</v>
      </c>
      <c r="Y788" s="679"/>
      <c r="Z788" s="679"/>
      <c r="AA788" s="679"/>
      <c r="AB788" s="680">
        <f t="shared" si="514"/>
        <v>0</v>
      </c>
      <c r="AC788" s="679"/>
      <c r="AD788" s="679"/>
      <c r="AE788" s="679"/>
      <c r="AF788" s="680">
        <f t="shared" si="515"/>
        <v>0</v>
      </c>
      <c r="AG788" s="679"/>
      <c r="AH788" s="679"/>
      <c r="AI788" s="679"/>
      <c r="AJ788" s="680">
        <f t="shared" si="516"/>
        <v>0</v>
      </c>
      <c r="AK788" s="679"/>
      <c r="AL788" s="679"/>
      <c r="AM788" s="679"/>
      <c r="AN788" s="680">
        <f t="shared" si="517"/>
        <v>0</v>
      </c>
      <c r="AO788" s="680">
        <f t="shared" si="518"/>
        <v>0</v>
      </c>
      <c r="AP788" s="679"/>
      <c r="AQ788" s="679"/>
      <c r="AR788" s="679"/>
      <c r="AS788" s="680">
        <f t="shared" si="519"/>
        <v>0</v>
      </c>
      <c r="AT788" s="679"/>
      <c r="AU788" s="679"/>
      <c r="AV788" s="679"/>
      <c r="AW788" s="680">
        <f t="shared" si="520"/>
        <v>0</v>
      </c>
      <c r="AX788" s="679"/>
      <c r="AY788" s="679"/>
      <c r="AZ788" s="679"/>
      <c r="BA788" s="680">
        <f t="shared" si="521"/>
        <v>0</v>
      </c>
      <c r="BB788" s="679"/>
      <c r="BC788" s="679"/>
      <c r="BD788" s="679"/>
      <c r="BE788" s="680">
        <f t="shared" si="522"/>
        <v>0</v>
      </c>
      <c r="BF788" s="680">
        <f t="shared" si="523"/>
        <v>0</v>
      </c>
      <c r="BG788" s="680">
        <f t="shared" si="524"/>
        <v>0</v>
      </c>
      <c r="BH788" s="680">
        <f t="shared" si="525"/>
        <v>0</v>
      </c>
      <c r="BI788" s="680">
        <f t="shared" si="526"/>
        <v>0</v>
      </c>
      <c r="BJ788" s="681"/>
    </row>
    <row r="789" spans="2:62">
      <c r="B789" s="675"/>
      <c r="C789" s="676" t="s">
        <v>503</v>
      </c>
      <c r="D789" s="677" t="s">
        <v>1018</v>
      </c>
      <c r="E789" s="740">
        <f t="shared" si="527"/>
        <v>0</v>
      </c>
      <c r="F789" s="741"/>
      <c r="G789" s="680">
        <f t="shared" si="511"/>
        <v>0</v>
      </c>
      <c r="H789" s="679"/>
      <c r="I789" s="679"/>
      <c r="J789" s="679"/>
      <c r="K789" s="679"/>
      <c r="L789" s="679"/>
      <c r="M789" s="679"/>
      <c r="N789" s="679"/>
      <c r="O789" s="679"/>
      <c r="P789" s="679"/>
      <c r="Q789" s="679"/>
      <c r="R789" s="679"/>
      <c r="S789" s="679"/>
      <c r="T789" s="673">
        <f t="shared" si="512"/>
        <v>0</v>
      </c>
      <c r="U789" s="679"/>
      <c r="V789" s="679"/>
      <c r="W789" s="679"/>
      <c r="X789" s="680">
        <f t="shared" si="513"/>
        <v>0</v>
      </c>
      <c r="Y789" s="679"/>
      <c r="Z789" s="679"/>
      <c r="AA789" s="679"/>
      <c r="AB789" s="680">
        <f t="shared" si="514"/>
        <v>0</v>
      </c>
      <c r="AC789" s="679"/>
      <c r="AD789" s="679"/>
      <c r="AE789" s="679"/>
      <c r="AF789" s="680">
        <f t="shared" si="515"/>
        <v>0</v>
      </c>
      <c r="AG789" s="679"/>
      <c r="AH789" s="679"/>
      <c r="AI789" s="679"/>
      <c r="AJ789" s="680">
        <f t="shared" si="516"/>
        <v>0</v>
      </c>
      <c r="AK789" s="679"/>
      <c r="AL789" s="679"/>
      <c r="AM789" s="679"/>
      <c r="AN789" s="680">
        <f t="shared" si="517"/>
        <v>0</v>
      </c>
      <c r="AO789" s="680">
        <f t="shared" si="518"/>
        <v>0</v>
      </c>
      <c r="AP789" s="679"/>
      <c r="AQ789" s="679"/>
      <c r="AR789" s="679"/>
      <c r="AS789" s="680">
        <f t="shared" si="519"/>
        <v>0</v>
      </c>
      <c r="AT789" s="679"/>
      <c r="AU789" s="679"/>
      <c r="AV789" s="679"/>
      <c r="AW789" s="680">
        <f t="shared" si="520"/>
        <v>0</v>
      </c>
      <c r="AX789" s="679"/>
      <c r="AY789" s="679"/>
      <c r="AZ789" s="679"/>
      <c r="BA789" s="680">
        <f t="shared" si="521"/>
        <v>0</v>
      </c>
      <c r="BB789" s="679"/>
      <c r="BC789" s="679"/>
      <c r="BD789" s="679"/>
      <c r="BE789" s="680">
        <f t="shared" si="522"/>
        <v>0</v>
      </c>
      <c r="BF789" s="680">
        <f t="shared" si="523"/>
        <v>0</v>
      </c>
      <c r="BG789" s="680">
        <f t="shared" si="524"/>
        <v>0</v>
      </c>
      <c r="BH789" s="680">
        <f t="shared" si="525"/>
        <v>0</v>
      </c>
      <c r="BI789" s="680">
        <f t="shared" si="526"/>
        <v>0</v>
      </c>
      <c r="BJ789" s="681"/>
    </row>
    <row r="790" spans="2:62" ht="19.5" thickBot="1">
      <c r="B790" s="710"/>
      <c r="C790" s="689" t="s">
        <v>1019</v>
      </c>
      <c r="D790" s="690" t="s">
        <v>1020</v>
      </c>
      <c r="E790" s="742">
        <f t="shared" si="527"/>
        <v>0</v>
      </c>
      <c r="F790" s="743"/>
      <c r="G790" s="680">
        <f t="shared" si="511"/>
        <v>0</v>
      </c>
      <c r="H790" s="679"/>
      <c r="I790" s="679"/>
      <c r="J790" s="679"/>
      <c r="K790" s="679"/>
      <c r="L790" s="679"/>
      <c r="M790" s="679"/>
      <c r="N790" s="679"/>
      <c r="O790" s="679"/>
      <c r="P790" s="679"/>
      <c r="Q790" s="679"/>
      <c r="R790" s="679"/>
      <c r="S790" s="679"/>
      <c r="T790" s="673">
        <f t="shared" si="512"/>
        <v>0</v>
      </c>
      <c r="U790" s="679"/>
      <c r="V790" s="679"/>
      <c r="W790" s="679"/>
      <c r="X790" s="680">
        <f t="shared" si="513"/>
        <v>0</v>
      </c>
      <c r="Y790" s="679"/>
      <c r="Z790" s="679"/>
      <c r="AA790" s="679"/>
      <c r="AB790" s="680">
        <f t="shared" si="514"/>
        <v>0</v>
      </c>
      <c r="AC790" s="679"/>
      <c r="AD790" s="679"/>
      <c r="AE790" s="679"/>
      <c r="AF790" s="680">
        <f t="shared" si="515"/>
        <v>0</v>
      </c>
      <c r="AG790" s="679"/>
      <c r="AH790" s="679"/>
      <c r="AI790" s="679"/>
      <c r="AJ790" s="680">
        <f t="shared" si="516"/>
        <v>0</v>
      </c>
      <c r="AK790" s="679"/>
      <c r="AL790" s="679"/>
      <c r="AM790" s="679"/>
      <c r="AN790" s="680">
        <f t="shared" si="517"/>
        <v>0</v>
      </c>
      <c r="AO790" s="680">
        <f t="shared" si="518"/>
        <v>0</v>
      </c>
      <c r="AP790" s="679"/>
      <c r="AQ790" s="679"/>
      <c r="AR790" s="679"/>
      <c r="AS790" s="680">
        <f t="shared" si="519"/>
        <v>0</v>
      </c>
      <c r="AT790" s="679"/>
      <c r="AU790" s="679"/>
      <c r="AV790" s="679"/>
      <c r="AW790" s="680">
        <f t="shared" si="520"/>
        <v>0</v>
      </c>
      <c r="AX790" s="679"/>
      <c r="AY790" s="679"/>
      <c r="AZ790" s="679"/>
      <c r="BA790" s="680">
        <f t="shared" si="521"/>
        <v>0</v>
      </c>
      <c r="BB790" s="679"/>
      <c r="BC790" s="679"/>
      <c r="BD790" s="679"/>
      <c r="BE790" s="680">
        <f t="shared" si="522"/>
        <v>0</v>
      </c>
      <c r="BF790" s="680">
        <f t="shared" si="523"/>
        <v>0</v>
      </c>
      <c r="BG790" s="680">
        <f t="shared" si="524"/>
        <v>0</v>
      </c>
      <c r="BH790" s="680">
        <f t="shared" si="525"/>
        <v>0</v>
      </c>
      <c r="BI790" s="680">
        <f t="shared" si="526"/>
        <v>0</v>
      </c>
      <c r="BJ790" s="691"/>
    </row>
    <row r="791" spans="2:62" ht="19.5" thickBot="1">
      <c r="B791" s="692" t="s">
        <v>1058</v>
      </c>
      <c r="C791" s="693"/>
      <c r="D791" s="694"/>
      <c r="E791" s="695">
        <f>SUM(E719:E790)</f>
        <v>3623826</v>
      </c>
      <c r="F791" s="695">
        <f t="shared" ref="F791:BJ791" si="528">SUM(F719:F790)</f>
        <v>0</v>
      </c>
      <c r="G791" s="695">
        <f t="shared" si="528"/>
        <v>3623826</v>
      </c>
      <c r="H791" s="695">
        <v>93000</v>
      </c>
      <c r="I791" s="695">
        <v>233000</v>
      </c>
      <c r="J791" s="695">
        <v>2406826</v>
      </c>
      <c r="K791" s="695">
        <v>39000</v>
      </c>
      <c r="L791" s="695">
        <f t="shared" si="528"/>
        <v>156000</v>
      </c>
      <c r="M791" s="695">
        <f t="shared" si="528"/>
        <v>100000</v>
      </c>
      <c r="N791" s="695">
        <f t="shared" si="528"/>
        <v>247000</v>
      </c>
      <c r="O791" s="695">
        <f t="shared" si="528"/>
        <v>339000</v>
      </c>
      <c r="P791" s="695">
        <f t="shared" si="528"/>
        <v>10000</v>
      </c>
      <c r="Q791" s="695">
        <f t="shared" si="528"/>
        <v>0</v>
      </c>
      <c r="R791" s="695">
        <f t="shared" si="528"/>
        <v>0</v>
      </c>
      <c r="S791" s="695">
        <f t="shared" si="528"/>
        <v>0</v>
      </c>
      <c r="T791" s="695">
        <f t="shared" si="528"/>
        <v>3623826</v>
      </c>
      <c r="U791" s="695">
        <f t="shared" si="528"/>
        <v>0</v>
      </c>
      <c r="V791" s="695">
        <f t="shared" si="528"/>
        <v>0</v>
      </c>
      <c r="W791" s="695">
        <f t="shared" si="528"/>
        <v>0</v>
      </c>
      <c r="X791" s="695">
        <f t="shared" si="528"/>
        <v>3623826</v>
      </c>
      <c r="Y791" s="695">
        <f t="shared" si="528"/>
        <v>0</v>
      </c>
      <c r="Z791" s="695">
        <f t="shared" si="528"/>
        <v>0</v>
      </c>
      <c r="AA791" s="695">
        <v>366521.17000000004</v>
      </c>
      <c r="AB791" s="695">
        <f t="shared" si="528"/>
        <v>366521.17000000004</v>
      </c>
      <c r="AC791" s="695">
        <v>45592</v>
      </c>
      <c r="AD791" s="695">
        <f t="shared" si="528"/>
        <v>356249</v>
      </c>
      <c r="AE791" s="695">
        <f t="shared" si="528"/>
        <v>2103644.27</v>
      </c>
      <c r="AF791" s="695">
        <f t="shared" si="528"/>
        <v>2505485.27</v>
      </c>
      <c r="AG791" s="695">
        <f t="shared" si="528"/>
        <v>14840.7</v>
      </c>
      <c r="AH791" s="695">
        <f t="shared" si="528"/>
        <v>422624</v>
      </c>
      <c r="AI791" s="695">
        <f t="shared" si="528"/>
        <v>10399</v>
      </c>
      <c r="AJ791" s="695">
        <f t="shared" si="528"/>
        <v>447863.7</v>
      </c>
      <c r="AK791" s="695">
        <f t="shared" si="528"/>
        <v>0</v>
      </c>
      <c r="AL791" s="695">
        <f t="shared" si="528"/>
        <v>0</v>
      </c>
      <c r="AM791" s="695">
        <f t="shared" si="528"/>
        <v>0</v>
      </c>
      <c r="AN791" s="695">
        <f t="shared" si="528"/>
        <v>0</v>
      </c>
      <c r="AO791" s="695">
        <f t="shared" si="528"/>
        <v>3319870.14</v>
      </c>
      <c r="AP791" s="695">
        <f t="shared" si="528"/>
        <v>0</v>
      </c>
      <c r="AQ791" s="695">
        <f t="shared" si="528"/>
        <v>0</v>
      </c>
      <c r="AR791" s="695">
        <f t="shared" si="528"/>
        <v>315024.58999999997</v>
      </c>
      <c r="AS791" s="695">
        <f t="shared" si="528"/>
        <v>315024.58999999997</v>
      </c>
      <c r="AT791" s="695">
        <f t="shared" si="528"/>
        <v>86785.080000000016</v>
      </c>
      <c r="AU791" s="695">
        <f t="shared" si="528"/>
        <v>321570.44</v>
      </c>
      <c r="AV791" s="695">
        <f t="shared" si="528"/>
        <v>2129199.33</v>
      </c>
      <c r="AW791" s="695">
        <f t="shared" si="528"/>
        <v>2537554.8499999996</v>
      </c>
      <c r="AX791" s="695">
        <f t="shared" si="528"/>
        <v>21642</v>
      </c>
      <c r="AY791" s="695">
        <f t="shared" si="528"/>
        <v>178324</v>
      </c>
      <c r="AZ791" s="695">
        <f t="shared" si="528"/>
        <v>262399</v>
      </c>
      <c r="BA791" s="695">
        <f t="shared" si="528"/>
        <v>462365</v>
      </c>
      <c r="BB791" s="695">
        <f t="shared" si="528"/>
        <v>0</v>
      </c>
      <c r="BC791" s="695">
        <f t="shared" si="528"/>
        <v>0</v>
      </c>
      <c r="BD791" s="695">
        <f t="shared" si="528"/>
        <v>0</v>
      </c>
      <c r="BE791" s="695">
        <f t="shared" si="528"/>
        <v>0</v>
      </c>
      <c r="BF791" s="695">
        <f t="shared" si="528"/>
        <v>3314944.44</v>
      </c>
      <c r="BG791" s="695">
        <f t="shared" si="528"/>
        <v>0</v>
      </c>
      <c r="BH791" s="695">
        <f t="shared" si="528"/>
        <v>303955.85999999987</v>
      </c>
      <c r="BI791" s="695">
        <f t="shared" si="528"/>
        <v>4925.6999999999825</v>
      </c>
      <c r="BJ791" s="695">
        <f t="shared" si="528"/>
        <v>0</v>
      </c>
    </row>
    <row r="792" spans="2:62" ht="19.5" thickBot="1">
      <c r="B792" s="733"/>
      <c r="C792" s="718"/>
      <c r="D792" s="698"/>
      <c r="E792" s="719"/>
      <c r="F792" s="720"/>
      <c r="G792" s="720"/>
      <c r="H792" s="720"/>
      <c r="I792" s="720"/>
      <c r="J792" s="720"/>
      <c r="K792" s="720"/>
      <c r="L792" s="720"/>
      <c r="M792" s="720"/>
      <c r="N792" s="720"/>
      <c r="O792" s="720"/>
      <c r="P792" s="720"/>
      <c r="Q792" s="720"/>
      <c r="R792" s="720"/>
      <c r="S792" s="720"/>
      <c r="T792" s="720"/>
      <c r="U792" s="720"/>
      <c r="V792" s="720"/>
      <c r="W792" s="720"/>
      <c r="X792" s="720"/>
      <c r="Y792" s="720"/>
      <c r="Z792" s="720"/>
      <c r="AA792" s="720"/>
      <c r="AB792" s="720"/>
      <c r="AC792" s="720"/>
      <c r="AD792" s="720"/>
      <c r="AE792" s="720"/>
      <c r="AF792" s="720"/>
      <c r="AG792" s="720"/>
      <c r="AH792" s="720"/>
      <c r="AI792" s="720"/>
      <c r="AJ792" s="720"/>
      <c r="AK792" s="720"/>
      <c r="AL792" s="720"/>
      <c r="AM792" s="720"/>
      <c r="AN792" s="720"/>
      <c r="AO792" s="720"/>
      <c r="AP792" s="720"/>
      <c r="AQ792" s="720"/>
      <c r="AR792" s="720"/>
      <c r="AS792" s="720"/>
      <c r="AT792" s="720"/>
      <c r="AU792" s="720"/>
      <c r="AV792" s="720"/>
      <c r="AW792" s="759"/>
      <c r="AX792" s="759"/>
      <c r="AY792" s="759"/>
      <c r="AZ792" s="759"/>
      <c r="BA792" s="759"/>
      <c r="BB792" s="759"/>
      <c r="BC792" s="759"/>
      <c r="BD792" s="759"/>
      <c r="BE792" s="759"/>
      <c r="BF792" s="759"/>
      <c r="BG792" s="759"/>
      <c r="BH792" s="759"/>
      <c r="BI792" s="759"/>
      <c r="BJ792" s="760"/>
    </row>
    <row r="793" spans="2:62" ht="19.5" thickBot="1">
      <c r="B793" s="663" t="s">
        <v>1059</v>
      </c>
      <c r="C793" s="664"/>
      <c r="D793" s="665"/>
      <c r="E793" s="666"/>
      <c r="F793" s="667"/>
      <c r="G793" s="667"/>
      <c r="H793" s="667"/>
      <c r="I793" s="667"/>
      <c r="J793" s="667"/>
      <c r="K793" s="667"/>
      <c r="L793" s="667"/>
      <c r="M793" s="667"/>
      <c r="N793" s="667"/>
      <c r="O793" s="667"/>
      <c r="P793" s="667"/>
      <c r="Q793" s="667"/>
      <c r="R793" s="667"/>
      <c r="S793" s="667"/>
      <c r="T793" s="667"/>
      <c r="U793" s="667"/>
      <c r="V793" s="667"/>
      <c r="W793" s="667"/>
      <c r="X793" s="667"/>
      <c r="Y793" s="667"/>
      <c r="Z793" s="667"/>
      <c r="AA793" s="667"/>
      <c r="AB793" s="667"/>
      <c r="AC793" s="667"/>
      <c r="AD793" s="667"/>
      <c r="AE793" s="667"/>
      <c r="AF793" s="667"/>
      <c r="AG793" s="667"/>
      <c r="AH793" s="667"/>
      <c r="AI793" s="667"/>
      <c r="AJ793" s="667"/>
      <c r="AK793" s="667"/>
      <c r="AL793" s="667"/>
      <c r="AM793" s="667"/>
      <c r="AN793" s="667"/>
      <c r="AO793" s="667"/>
      <c r="AP793" s="667"/>
      <c r="AQ793" s="667"/>
      <c r="AR793" s="667"/>
      <c r="AS793" s="667"/>
      <c r="AT793" s="667"/>
      <c r="AU793" s="667"/>
      <c r="AV793" s="667"/>
      <c r="AW793" s="667"/>
      <c r="AX793" s="667"/>
      <c r="AY793" s="667"/>
      <c r="AZ793" s="667"/>
      <c r="BA793" s="667"/>
      <c r="BB793" s="667"/>
      <c r="BC793" s="667"/>
      <c r="BD793" s="667"/>
      <c r="BE793" s="667"/>
      <c r="BF793" s="667"/>
      <c r="BG793" s="667"/>
      <c r="BH793" s="667"/>
      <c r="BI793" s="667"/>
      <c r="BJ793" s="668"/>
    </row>
    <row r="794" spans="2:62" ht="19.5" thickBot="1">
      <c r="B794" s="663" t="s">
        <v>1055</v>
      </c>
      <c r="C794" s="664"/>
      <c r="D794" s="665"/>
      <c r="E794" s="666"/>
      <c r="F794" s="667"/>
      <c r="G794" s="667"/>
      <c r="H794" s="667"/>
      <c r="I794" s="667"/>
      <c r="J794" s="667"/>
      <c r="K794" s="667"/>
      <c r="L794" s="667"/>
      <c r="M794" s="667"/>
      <c r="N794" s="667"/>
      <c r="O794" s="667"/>
      <c r="P794" s="667"/>
      <c r="Q794" s="667"/>
      <c r="R794" s="667"/>
      <c r="S794" s="667"/>
      <c r="T794" s="667"/>
      <c r="U794" s="667"/>
      <c r="V794" s="667"/>
      <c r="W794" s="667"/>
      <c r="X794" s="667"/>
      <c r="Y794" s="667"/>
      <c r="Z794" s="667"/>
      <c r="AA794" s="667"/>
      <c r="AB794" s="667"/>
      <c r="AC794" s="667"/>
      <c r="AD794" s="667"/>
      <c r="AE794" s="667"/>
      <c r="AF794" s="667"/>
      <c r="AG794" s="667"/>
      <c r="AH794" s="667"/>
      <c r="AI794" s="667"/>
      <c r="AJ794" s="667"/>
      <c r="AK794" s="667"/>
      <c r="AL794" s="667"/>
      <c r="AM794" s="667"/>
      <c r="AN794" s="667"/>
      <c r="AO794" s="667"/>
      <c r="AP794" s="667"/>
      <c r="AQ794" s="667"/>
      <c r="AR794" s="667"/>
      <c r="AS794" s="667"/>
      <c r="AT794" s="667"/>
      <c r="AU794" s="667"/>
      <c r="AV794" s="667"/>
      <c r="AW794" s="667"/>
      <c r="AX794" s="667"/>
      <c r="AY794" s="667"/>
      <c r="AZ794" s="667"/>
      <c r="BA794" s="667"/>
      <c r="BB794" s="667"/>
      <c r="BC794" s="667"/>
      <c r="BD794" s="667"/>
      <c r="BE794" s="667"/>
      <c r="BF794" s="667"/>
      <c r="BG794" s="667"/>
      <c r="BH794" s="667"/>
      <c r="BI794" s="667"/>
      <c r="BJ794" s="668"/>
    </row>
    <row r="795" spans="2:62">
      <c r="B795" s="702" t="s">
        <v>208</v>
      </c>
      <c r="C795" s="670"/>
      <c r="D795" s="671"/>
      <c r="E795" s="672"/>
      <c r="F795" s="673"/>
      <c r="G795" s="673"/>
      <c r="H795" s="673"/>
      <c r="I795" s="673"/>
      <c r="J795" s="673"/>
      <c r="K795" s="673"/>
      <c r="L795" s="673"/>
      <c r="M795" s="673"/>
      <c r="N795" s="673"/>
      <c r="O795" s="673"/>
      <c r="P795" s="673"/>
      <c r="Q795" s="673"/>
      <c r="R795" s="673"/>
      <c r="S795" s="673"/>
      <c r="T795" s="673"/>
      <c r="U795" s="673"/>
      <c r="V795" s="673"/>
      <c r="W795" s="673"/>
      <c r="X795" s="673"/>
      <c r="Y795" s="673"/>
      <c r="Z795" s="673"/>
      <c r="AA795" s="673"/>
      <c r="AB795" s="673"/>
      <c r="AC795" s="673"/>
      <c r="AD795" s="673"/>
      <c r="AE795" s="673"/>
      <c r="AF795" s="673"/>
      <c r="AG795" s="673"/>
      <c r="AH795" s="673"/>
      <c r="AI795" s="673"/>
      <c r="AJ795" s="673"/>
      <c r="AK795" s="673"/>
      <c r="AL795" s="673"/>
      <c r="AM795" s="673"/>
      <c r="AN795" s="673"/>
      <c r="AO795" s="673"/>
      <c r="AP795" s="673"/>
      <c r="AQ795" s="673"/>
      <c r="AR795" s="673"/>
      <c r="AS795" s="673"/>
      <c r="AT795" s="673"/>
      <c r="AU795" s="673"/>
      <c r="AV795" s="673"/>
      <c r="AW795" s="673"/>
      <c r="AX795" s="673"/>
      <c r="AY795" s="673"/>
      <c r="AZ795" s="673"/>
      <c r="BA795" s="673"/>
      <c r="BB795" s="673"/>
      <c r="BC795" s="673"/>
      <c r="BD795" s="673"/>
      <c r="BE795" s="673"/>
      <c r="BF795" s="673"/>
      <c r="BG795" s="673"/>
      <c r="BH795" s="673"/>
      <c r="BI795" s="673"/>
      <c r="BJ795" s="674"/>
    </row>
    <row r="796" spans="2:62">
      <c r="B796" s="704" t="s">
        <v>921</v>
      </c>
      <c r="C796" s="705"/>
      <c r="D796" s="677"/>
      <c r="E796" s="738"/>
      <c r="F796" s="739"/>
      <c r="G796" s="680"/>
      <c r="H796" s="680"/>
      <c r="I796" s="680"/>
      <c r="J796" s="680"/>
      <c r="K796" s="680"/>
      <c r="L796" s="680"/>
      <c r="M796" s="680"/>
      <c r="N796" s="680"/>
      <c r="O796" s="680"/>
      <c r="P796" s="680"/>
      <c r="Q796" s="680"/>
      <c r="R796" s="680"/>
      <c r="S796" s="680"/>
      <c r="T796" s="680"/>
      <c r="U796" s="680"/>
      <c r="V796" s="680"/>
      <c r="W796" s="680"/>
      <c r="X796" s="680"/>
      <c r="Y796" s="680"/>
      <c r="Z796" s="680"/>
      <c r="AA796" s="680"/>
      <c r="AB796" s="680"/>
      <c r="AC796" s="680"/>
      <c r="AD796" s="680"/>
      <c r="AE796" s="680"/>
      <c r="AF796" s="680"/>
      <c r="AG796" s="680"/>
      <c r="AH796" s="680"/>
      <c r="AI796" s="680"/>
      <c r="AJ796" s="680"/>
      <c r="AK796" s="680"/>
      <c r="AL796" s="680"/>
      <c r="AM796" s="680"/>
      <c r="AN796" s="680"/>
      <c r="AO796" s="680"/>
      <c r="AP796" s="680"/>
      <c r="AQ796" s="680"/>
      <c r="AR796" s="680"/>
      <c r="AS796" s="680"/>
      <c r="AT796" s="680"/>
      <c r="AU796" s="680"/>
      <c r="AV796" s="680"/>
      <c r="AW796" s="680"/>
      <c r="AX796" s="680"/>
      <c r="AY796" s="680"/>
      <c r="AZ796" s="680"/>
      <c r="BA796" s="680"/>
      <c r="BB796" s="680"/>
      <c r="BC796" s="680"/>
      <c r="BD796" s="680"/>
      <c r="BE796" s="680"/>
      <c r="BF796" s="680"/>
      <c r="BG796" s="680"/>
      <c r="BH796" s="680"/>
      <c r="BI796" s="680"/>
      <c r="BJ796" s="681"/>
    </row>
    <row r="797" spans="2:62">
      <c r="B797" s="675"/>
      <c r="C797" s="676" t="s">
        <v>922</v>
      </c>
      <c r="D797" s="677" t="s">
        <v>923</v>
      </c>
      <c r="E797" s="740">
        <f t="shared" ref="E797:E798" si="529">T797</f>
        <v>70910</v>
      </c>
      <c r="F797" s="741"/>
      <c r="G797" s="680">
        <f t="shared" ref="G797:G860" si="530">E797+F797</f>
        <v>70910</v>
      </c>
      <c r="H797" s="679"/>
      <c r="I797" s="679">
        <v>10000</v>
      </c>
      <c r="J797" s="679">
        <v>31000</v>
      </c>
      <c r="K797" s="679"/>
      <c r="L797" s="679"/>
      <c r="M797" s="679">
        <v>10160</v>
      </c>
      <c r="N797" s="679">
        <v>9000</v>
      </c>
      <c r="O797" s="679"/>
      <c r="P797" s="679">
        <v>10750</v>
      </c>
      <c r="Q797" s="679"/>
      <c r="R797" s="679"/>
      <c r="S797" s="679"/>
      <c r="T797" s="673">
        <f t="shared" ref="T797:T860" si="531">SUM(H797:S797)</f>
        <v>70910</v>
      </c>
      <c r="U797" s="679"/>
      <c r="V797" s="679"/>
      <c r="W797" s="679"/>
      <c r="X797" s="680">
        <f t="shared" ref="X797:X860" si="532">(T797+U797)-V797+W797</f>
        <v>70910</v>
      </c>
      <c r="Y797" s="679"/>
      <c r="Z797" s="679"/>
      <c r="AA797" s="679">
        <v>10000</v>
      </c>
      <c r="AB797" s="680">
        <f t="shared" ref="AB797:AB860" si="533">SUM(Y797:AA797)</f>
        <v>10000</v>
      </c>
      <c r="AC797" s="679"/>
      <c r="AD797" s="679">
        <v>1948.83</v>
      </c>
      <c r="AE797" s="679">
        <v>9103.2000000000007</v>
      </c>
      <c r="AF797" s="680">
        <f t="shared" ref="AF797:AF860" si="534">SUM(AC797:AE797)</f>
        <v>11052.03</v>
      </c>
      <c r="AG797" s="679">
        <v>2264.4299999999998</v>
      </c>
      <c r="AH797" s="679">
        <v>4940</v>
      </c>
      <c r="AI797" s="679">
        <v>9712.32</v>
      </c>
      <c r="AJ797" s="680">
        <f t="shared" ref="AJ797:AJ860" si="535">SUM(AG797:AI797)</f>
        <v>16916.75</v>
      </c>
      <c r="AK797" s="679"/>
      <c r="AL797" s="679"/>
      <c r="AM797" s="679"/>
      <c r="AN797" s="680">
        <f t="shared" ref="AN797:AN860" si="536">SUM(AK797:AM797)</f>
        <v>0</v>
      </c>
      <c r="AO797" s="680">
        <f t="shared" ref="AO797:AO860" si="537">AB797+AF797+AJ797+AN797</f>
        <v>37968.78</v>
      </c>
      <c r="AP797" s="679"/>
      <c r="AQ797" s="679"/>
      <c r="AR797" s="679">
        <v>10000</v>
      </c>
      <c r="AS797" s="680">
        <f t="shared" ref="AS797:AS860" si="538">SUM(AP797:AR797)</f>
        <v>10000</v>
      </c>
      <c r="AT797" s="679"/>
      <c r="AU797" s="679">
        <v>1948.83</v>
      </c>
      <c r="AV797" s="680">
        <v>9103.1999999999989</v>
      </c>
      <c r="AW797" s="680">
        <f t="shared" ref="AW797:AW860" si="539">SUM(AT797:AV797)</f>
        <v>11052.029999999999</v>
      </c>
      <c r="AX797" s="679"/>
      <c r="AY797" s="679">
        <v>7204.43</v>
      </c>
      <c r="AZ797" s="679">
        <v>6853.43</v>
      </c>
      <c r="BA797" s="680">
        <f t="shared" ref="BA797:BA860" si="540">SUM(AX797:AZ797)</f>
        <v>14057.86</v>
      </c>
      <c r="BB797" s="679"/>
      <c r="BC797" s="679"/>
      <c r="BD797" s="679"/>
      <c r="BE797" s="680">
        <f t="shared" ref="BE797:BE860" si="541">SUM(BB797:BD797)</f>
        <v>0</v>
      </c>
      <c r="BF797" s="680">
        <f t="shared" ref="BF797:BF860" si="542">AS797+AW797+BA797+BE797</f>
        <v>35109.89</v>
      </c>
      <c r="BG797" s="680">
        <f t="shared" ref="BG797:BG860" si="543">G797-X797</f>
        <v>0</v>
      </c>
      <c r="BH797" s="680">
        <f t="shared" ref="BH797:BH860" si="544">X797-AO797</f>
        <v>32941.22</v>
      </c>
      <c r="BI797" s="680">
        <f t="shared" ref="BI797:BI860" si="545">AO797-BF797</f>
        <v>2858.8899999999994</v>
      </c>
      <c r="BJ797" s="681"/>
    </row>
    <row r="798" spans="2:62" s="761" customFormat="1">
      <c r="B798" s="675"/>
      <c r="C798" s="676" t="s">
        <v>924</v>
      </c>
      <c r="D798" s="677" t="s">
        <v>925</v>
      </c>
      <c r="E798" s="740">
        <f t="shared" si="529"/>
        <v>0</v>
      </c>
      <c r="F798" s="741"/>
      <c r="G798" s="680">
        <f t="shared" si="530"/>
        <v>0</v>
      </c>
      <c r="H798" s="679"/>
      <c r="I798" s="679"/>
      <c r="J798" s="679"/>
      <c r="K798" s="679"/>
      <c r="L798" s="679"/>
      <c r="M798" s="679"/>
      <c r="N798" s="679"/>
      <c r="O798" s="679"/>
      <c r="P798" s="679"/>
      <c r="Q798" s="679"/>
      <c r="R798" s="679"/>
      <c r="S798" s="679"/>
      <c r="T798" s="673">
        <f t="shared" si="531"/>
        <v>0</v>
      </c>
      <c r="U798" s="679"/>
      <c r="V798" s="679"/>
      <c r="W798" s="679"/>
      <c r="X798" s="680">
        <f t="shared" si="532"/>
        <v>0</v>
      </c>
      <c r="Y798" s="679"/>
      <c r="Z798" s="679"/>
      <c r="AA798" s="679"/>
      <c r="AB798" s="680">
        <f t="shared" si="533"/>
        <v>0</v>
      </c>
      <c r="AC798" s="679"/>
      <c r="AD798" s="679"/>
      <c r="AE798" s="679"/>
      <c r="AF798" s="680">
        <f t="shared" si="534"/>
        <v>0</v>
      </c>
      <c r="AG798" s="679"/>
      <c r="AH798" s="679"/>
      <c r="AI798" s="679"/>
      <c r="AJ798" s="680">
        <f t="shared" si="535"/>
        <v>0</v>
      </c>
      <c r="AK798" s="679"/>
      <c r="AL798" s="679"/>
      <c r="AM798" s="679"/>
      <c r="AN798" s="680">
        <f t="shared" si="536"/>
        <v>0</v>
      </c>
      <c r="AO798" s="680">
        <f t="shared" si="537"/>
        <v>0</v>
      </c>
      <c r="AP798" s="679"/>
      <c r="AQ798" s="679"/>
      <c r="AR798" s="679"/>
      <c r="AS798" s="680">
        <f t="shared" si="538"/>
        <v>0</v>
      </c>
      <c r="AT798" s="679"/>
      <c r="AU798" s="679"/>
      <c r="AV798" s="679"/>
      <c r="AW798" s="680">
        <f t="shared" si="539"/>
        <v>0</v>
      </c>
      <c r="AX798" s="679"/>
      <c r="AY798" s="679"/>
      <c r="AZ798" s="679"/>
      <c r="BA798" s="680">
        <f t="shared" si="540"/>
        <v>0</v>
      </c>
      <c r="BB798" s="679"/>
      <c r="BC798" s="679"/>
      <c r="BD798" s="679"/>
      <c r="BE798" s="680">
        <f t="shared" si="541"/>
        <v>0</v>
      </c>
      <c r="BF798" s="680">
        <f t="shared" si="542"/>
        <v>0</v>
      </c>
      <c r="BG798" s="680">
        <f t="shared" si="543"/>
        <v>0</v>
      </c>
      <c r="BH798" s="680">
        <f t="shared" si="544"/>
        <v>0</v>
      </c>
      <c r="BI798" s="680">
        <f t="shared" si="545"/>
        <v>0</v>
      </c>
      <c r="BJ798" s="681"/>
    </row>
    <row r="799" spans="2:62">
      <c r="B799" s="685" t="s">
        <v>926</v>
      </c>
      <c r="C799" s="676"/>
      <c r="D799" s="677"/>
      <c r="E799" s="738"/>
      <c r="F799" s="739"/>
      <c r="G799" s="680"/>
      <c r="H799" s="680"/>
      <c r="I799" s="680"/>
      <c r="J799" s="680"/>
      <c r="K799" s="680"/>
      <c r="L799" s="680"/>
      <c r="M799" s="680"/>
      <c r="N799" s="680"/>
      <c r="O799" s="680"/>
      <c r="P799" s="680"/>
      <c r="Q799" s="680"/>
      <c r="R799" s="680"/>
      <c r="S799" s="680"/>
      <c r="T799" s="673"/>
      <c r="U799" s="680"/>
      <c r="V799" s="680"/>
      <c r="W799" s="680"/>
      <c r="X799" s="680"/>
      <c r="Y799" s="680"/>
      <c r="Z799" s="680"/>
      <c r="AA799" s="680"/>
      <c r="AB799" s="680"/>
      <c r="AC799" s="680"/>
      <c r="AD799" s="680"/>
      <c r="AE799" s="680"/>
      <c r="AF799" s="680"/>
      <c r="AG799" s="680"/>
      <c r="AH799" s="680"/>
      <c r="AI799" s="680"/>
      <c r="AJ799" s="680"/>
      <c r="AK799" s="680"/>
      <c r="AL799" s="680"/>
      <c r="AM799" s="680"/>
      <c r="AN799" s="680"/>
      <c r="AO799" s="680"/>
      <c r="AP799" s="680"/>
      <c r="AQ799" s="680"/>
      <c r="AR799" s="680"/>
      <c r="AS799" s="680"/>
      <c r="AT799" s="680"/>
      <c r="AU799" s="680"/>
      <c r="AV799" s="680"/>
      <c r="AW799" s="680"/>
      <c r="AX799" s="680"/>
      <c r="AY799" s="680"/>
      <c r="AZ799" s="680"/>
      <c r="BA799" s="680"/>
      <c r="BB799" s="680"/>
      <c r="BC799" s="680"/>
      <c r="BD799" s="680"/>
      <c r="BE799" s="680"/>
      <c r="BF799" s="680"/>
      <c r="BG799" s="680"/>
      <c r="BH799" s="680"/>
      <c r="BI799" s="680"/>
      <c r="BJ799" s="681"/>
    </row>
    <row r="800" spans="2:62">
      <c r="B800" s="675"/>
      <c r="C800" s="676" t="s">
        <v>218</v>
      </c>
      <c r="D800" s="677" t="s">
        <v>927</v>
      </c>
      <c r="E800" s="740">
        <f t="shared" ref="E800:E801" si="546">T800</f>
        <v>1012000</v>
      </c>
      <c r="F800" s="741"/>
      <c r="G800" s="680">
        <f t="shared" si="530"/>
        <v>1012000</v>
      </c>
      <c r="H800" s="679"/>
      <c r="I800" s="679">
        <v>102000</v>
      </c>
      <c r="J800" s="679">
        <v>550000</v>
      </c>
      <c r="K800" s="679"/>
      <c r="L800" s="679">
        <v>15000</v>
      </c>
      <c r="M800" s="679"/>
      <c r="N800" s="679">
        <v>25000</v>
      </c>
      <c r="O800" s="679"/>
      <c r="P800" s="679">
        <v>320000</v>
      </c>
      <c r="Q800" s="679"/>
      <c r="R800" s="679"/>
      <c r="S800" s="679"/>
      <c r="T800" s="673">
        <f t="shared" si="531"/>
        <v>1012000</v>
      </c>
      <c r="U800" s="679"/>
      <c r="V800" s="679"/>
      <c r="W800" s="679"/>
      <c r="X800" s="680">
        <f t="shared" si="532"/>
        <v>1012000</v>
      </c>
      <c r="Y800" s="679"/>
      <c r="Z800" s="679"/>
      <c r="AA800" s="679">
        <v>105835</v>
      </c>
      <c r="AB800" s="680">
        <f t="shared" si="533"/>
        <v>105835</v>
      </c>
      <c r="AC800" s="679"/>
      <c r="AD800" s="679">
        <v>37138.199999999997</v>
      </c>
      <c r="AE800" s="679">
        <f>154988.96+225000</f>
        <v>379988.95999999996</v>
      </c>
      <c r="AF800" s="680">
        <f t="shared" si="534"/>
        <v>417127.16</v>
      </c>
      <c r="AG800" s="679">
        <v>8025.52</v>
      </c>
      <c r="AH800" s="679">
        <v>-7812.57</v>
      </c>
      <c r="AI800" s="679">
        <v>352554.39</v>
      </c>
      <c r="AJ800" s="680">
        <f t="shared" si="535"/>
        <v>352767.34</v>
      </c>
      <c r="AK800" s="679"/>
      <c r="AL800" s="679"/>
      <c r="AM800" s="679"/>
      <c r="AN800" s="680">
        <f t="shared" si="536"/>
        <v>0</v>
      </c>
      <c r="AO800" s="680">
        <f t="shared" si="537"/>
        <v>875729.5</v>
      </c>
      <c r="AP800" s="679"/>
      <c r="AQ800" s="679"/>
      <c r="AR800" s="679">
        <v>105835</v>
      </c>
      <c r="AS800" s="680">
        <f t="shared" si="538"/>
        <v>105835</v>
      </c>
      <c r="AT800" s="679"/>
      <c r="AU800" s="679">
        <v>34435.199999999997</v>
      </c>
      <c r="AV800" s="679">
        <v>322691.96000000002</v>
      </c>
      <c r="AW800" s="680">
        <f t="shared" si="539"/>
        <v>357127.16000000003</v>
      </c>
      <c r="AX800" s="679">
        <v>7193.52</v>
      </c>
      <c r="AY800" s="679">
        <v>53019.43</v>
      </c>
      <c r="AZ800" s="679">
        <v>330454.39</v>
      </c>
      <c r="BA800" s="680">
        <f t="shared" si="540"/>
        <v>390667.34</v>
      </c>
      <c r="BB800" s="679"/>
      <c r="BC800" s="679"/>
      <c r="BD800" s="679"/>
      <c r="BE800" s="680">
        <f t="shared" si="541"/>
        <v>0</v>
      </c>
      <c r="BF800" s="680">
        <f t="shared" si="542"/>
        <v>853629.5</v>
      </c>
      <c r="BG800" s="680">
        <f t="shared" si="543"/>
        <v>0</v>
      </c>
      <c r="BH800" s="680">
        <f t="shared" si="544"/>
        <v>136270.5</v>
      </c>
      <c r="BI800" s="680">
        <f t="shared" si="545"/>
        <v>22100</v>
      </c>
      <c r="BJ800" s="681"/>
    </row>
    <row r="801" spans="2:62">
      <c r="B801" s="675"/>
      <c r="C801" s="676" t="s">
        <v>220</v>
      </c>
      <c r="D801" s="677" t="s">
        <v>928</v>
      </c>
      <c r="E801" s="740">
        <f t="shared" si="546"/>
        <v>0</v>
      </c>
      <c r="F801" s="741"/>
      <c r="G801" s="680">
        <f t="shared" si="530"/>
        <v>0</v>
      </c>
      <c r="H801" s="679"/>
      <c r="I801" s="679"/>
      <c r="J801" s="679"/>
      <c r="K801" s="679"/>
      <c r="L801" s="679"/>
      <c r="M801" s="679"/>
      <c r="N801" s="679"/>
      <c r="O801" s="679"/>
      <c r="P801" s="679"/>
      <c r="Q801" s="679"/>
      <c r="R801" s="679"/>
      <c r="S801" s="679"/>
      <c r="T801" s="673">
        <f t="shared" si="531"/>
        <v>0</v>
      </c>
      <c r="U801" s="679"/>
      <c r="V801" s="679"/>
      <c r="W801" s="679"/>
      <c r="X801" s="680">
        <f t="shared" si="532"/>
        <v>0</v>
      </c>
      <c r="Y801" s="679"/>
      <c r="Z801" s="679"/>
      <c r="AA801" s="679"/>
      <c r="AB801" s="680">
        <f t="shared" si="533"/>
        <v>0</v>
      </c>
      <c r="AC801" s="679"/>
      <c r="AD801" s="679"/>
      <c r="AE801" s="679"/>
      <c r="AF801" s="680">
        <f t="shared" si="534"/>
        <v>0</v>
      </c>
      <c r="AG801" s="679"/>
      <c r="AH801" s="679"/>
      <c r="AI801" s="679"/>
      <c r="AJ801" s="680">
        <f t="shared" si="535"/>
        <v>0</v>
      </c>
      <c r="AK801" s="679"/>
      <c r="AL801" s="679"/>
      <c r="AM801" s="679"/>
      <c r="AN801" s="680">
        <f t="shared" si="536"/>
        <v>0</v>
      </c>
      <c r="AO801" s="680">
        <f t="shared" si="537"/>
        <v>0</v>
      </c>
      <c r="AP801" s="679"/>
      <c r="AQ801" s="679"/>
      <c r="AR801" s="679"/>
      <c r="AS801" s="680">
        <f t="shared" si="538"/>
        <v>0</v>
      </c>
      <c r="AT801" s="679"/>
      <c r="AU801" s="679"/>
      <c r="AV801" s="679"/>
      <c r="AW801" s="680">
        <f t="shared" si="539"/>
        <v>0</v>
      </c>
      <c r="AX801" s="679"/>
      <c r="AY801" s="679"/>
      <c r="AZ801" s="679"/>
      <c r="BA801" s="680">
        <f t="shared" si="540"/>
        <v>0</v>
      </c>
      <c r="BB801" s="679"/>
      <c r="BC801" s="679"/>
      <c r="BD801" s="679"/>
      <c r="BE801" s="680">
        <f t="shared" si="541"/>
        <v>0</v>
      </c>
      <c r="BF801" s="680">
        <f t="shared" si="542"/>
        <v>0</v>
      </c>
      <c r="BG801" s="680">
        <f t="shared" si="543"/>
        <v>0</v>
      </c>
      <c r="BH801" s="680">
        <f t="shared" si="544"/>
        <v>0</v>
      </c>
      <c r="BI801" s="680">
        <f t="shared" si="545"/>
        <v>0</v>
      </c>
      <c r="BJ801" s="681"/>
    </row>
    <row r="802" spans="2:62">
      <c r="B802" s="685" t="s">
        <v>929</v>
      </c>
      <c r="C802" s="676"/>
      <c r="D802" s="677"/>
      <c r="E802" s="738"/>
      <c r="F802" s="739"/>
      <c r="G802" s="680"/>
      <c r="H802" s="680"/>
      <c r="I802" s="680"/>
      <c r="J802" s="680"/>
      <c r="K802" s="680"/>
      <c r="L802" s="680"/>
      <c r="M802" s="680"/>
      <c r="N802" s="680"/>
      <c r="O802" s="680"/>
      <c r="P802" s="680"/>
      <c r="Q802" s="680"/>
      <c r="R802" s="680"/>
      <c r="S802" s="680"/>
      <c r="T802" s="673"/>
      <c r="U802" s="680"/>
      <c r="V802" s="680"/>
      <c r="W802" s="680"/>
      <c r="X802" s="680"/>
      <c r="Y802" s="680"/>
      <c r="Z802" s="680"/>
      <c r="AA802" s="680"/>
      <c r="AB802" s="680"/>
      <c r="AC802" s="680"/>
      <c r="AD802" s="680"/>
      <c r="AE802" s="680"/>
      <c r="AF802" s="680"/>
      <c r="AG802" s="680"/>
      <c r="AH802" s="680"/>
      <c r="AI802" s="680"/>
      <c r="AJ802" s="680"/>
      <c r="AK802" s="680"/>
      <c r="AL802" s="680"/>
      <c r="AM802" s="680"/>
      <c r="AN802" s="680"/>
      <c r="AO802" s="680"/>
      <c r="AP802" s="680"/>
      <c r="AQ802" s="680"/>
      <c r="AR802" s="680"/>
      <c r="AS802" s="680"/>
      <c r="AT802" s="680"/>
      <c r="AU802" s="680"/>
      <c r="AV802" s="680"/>
      <c r="AW802" s="680"/>
      <c r="AX802" s="680"/>
      <c r="AY802" s="680"/>
      <c r="AZ802" s="680"/>
      <c r="BA802" s="680"/>
      <c r="BB802" s="680"/>
      <c r="BC802" s="680"/>
      <c r="BD802" s="680"/>
      <c r="BE802" s="680"/>
      <c r="BF802" s="680"/>
      <c r="BG802" s="680"/>
      <c r="BH802" s="680"/>
      <c r="BI802" s="680"/>
      <c r="BJ802" s="681"/>
    </row>
    <row r="803" spans="2:62">
      <c r="B803" s="675"/>
      <c r="C803" s="676" t="s">
        <v>930</v>
      </c>
      <c r="D803" s="677" t="s">
        <v>931</v>
      </c>
      <c r="E803" s="740">
        <f t="shared" ref="E803:E806" si="547">T803</f>
        <v>105000</v>
      </c>
      <c r="F803" s="741"/>
      <c r="G803" s="680">
        <f t="shared" si="530"/>
        <v>105000</v>
      </c>
      <c r="H803" s="679"/>
      <c r="I803" s="679">
        <v>20000</v>
      </c>
      <c r="J803" s="679">
        <v>35000</v>
      </c>
      <c r="K803" s="679"/>
      <c r="L803" s="679"/>
      <c r="M803" s="679"/>
      <c r="N803" s="679"/>
      <c r="O803" s="679"/>
      <c r="P803" s="679">
        <v>50000</v>
      </c>
      <c r="Q803" s="679"/>
      <c r="R803" s="679"/>
      <c r="S803" s="679"/>
      <c r="T803" s="673">
        <f t="shared" si="531"/>
        <v>105000</v>
      </c>
      <c r="U803" s="679"/>
      <c r="V803" s="679"/>
      <c r="W803" s="679"/>
      <c r="X803" s="680">
        <f t="shared" si="532"/>
        <v>105000</v>
      </c>
      <c r="Y803" s="679"/>
      <c r="Z803" s="679"/>
      <c r="AA803" s="679">
        <v>17531.03</v>
      </c>
      <c r="AB803" s="680">
        <f t="shared" si="533"/>
        <v>17531.03</v>
      </c>
      <c r="AC803" s="679"/>
      <c r="AD803" s="679"/>
      <c r="AE803" s="679"/>
      <c r="AF803" s="680">
        <f t="shared" si="534"/>
        <v>0</v>
      </c>
      <c r="AG803" s="679"/>
      <c r="AH803" s="679"/>
      <c r="AI803" s="679">
        <v>50000</v>
      </c>
      <c r="AJ803" s="680">
        <f t="shared" si="535"/>
        <v>50000</v>
      </c>
      <c r="AK803" s="679"/>
      <c r="AL803" s="679"/>
      <c r="AM803" s="679"/>
      <c r="AN803" s="680">
        <f t="shared" si="536"/>
        <v>0</v>
      </c>
      <c r="AO803" s="680">
        <f t="shared" si="537"/>
        <v>67531.03</v>
      </c>
      <c r="AP803" s="679"/>
      <c r="AQ803" s="679"/>
      <c r="AR803" s="679">
        <v>18174.93</v>
      </c>
      <c r="AS803" s="680">
        <f t="shared" si="538"/>
        <v>18174.93</v>
      </c>
      <c r="AT803" s="679">
        <v>-643.9</v>
      </c>
      <c r="AU803" s="679"/>
      <c r="AV803" s="679"/>
      <c r="AW803" s="680">
        <f t="shared" si="539"/>
        <v>-643.9</v>
      </c>
      <c r="AX803" s="679"/>
      <c r="AY803" s="679"/>
      <c r="AZ803" s="679">
        <v>50000</v>
      </c>
      <c r="BA803" s="680">
        <f t="shared" si="540"/>
        <v>50000</v>
      </c>
      <c r="BB803" s="679"/>
      <c r="BC803" s="679"/>
      <c r="BD803" s="679"/>
      <c r="BE803" s="680">
        <f t="shared" si="541"/>
        <v>0</v>
      </c>
      <c r="BF803" s="680">
        <f t="shared" si="542"/>
        <v>67531.03</v>
      </c>
      <c r="BG803" s="680">
        <f t="shared" si="543"/>
        <v>0</v>
      </c>
      <c r="BH803" s="680">
        <f t="shared" si="544"/>
        <v>37468.97</v>
      </c>
      <c r="BI803" s="680">
        <f t="shared" si="545"/>
        <v>0</v>
      </c>
      <c r="BJ803" s="681"/>
    </row>
    <row r="804" spans="2:62">
      <c r="B804" s="675"/>
      <c r="C804" s="676" t="s">
        <v>226</v>
      </c>
      <c r="D804" s="677" t="s">
        <v>932</v>
      </c>
      <c r="E804" s="740">
        <f t="shared" si="547"/>
        <v>0</v>
      </c>
      <c r="F804" s="741"/>
      <c r="G804" s="680">
        <f t="shared" si="530"/>
        <v>0</v>
      </c>
      <c r="H804" s="679"/>
      <c r="I804" s="679"/>
      <c r="J804" s="679"/>
      <c r="K804" s="679"/>
      <c r="L804" s="679"/>
      <c r="M804" s="679"/>
      <c r="N804" s="679"/>
      <c r="O804" s="679"/>
      <c r="P804" s="679"/>
      <c r="Q804" s="679"/>
      <c r="R804" s="679"/>
      <c r="S804" s="679"/>
      <c r="T804" s="673">
        <f t="shared" si="531"/>
        <v>0</v>
      </c>
      <c r="U804" s="679"/>
      <c r="V804" s="679"/>
      <c r="W804" s="679"/>
      <c r="X804" s="680">
        <f t="shared" si="532"/>
        <v>0</v>
      </c>
      <c r="Y804" s="679"/>
      <c r="Z804" s="679"/>
      <c r="AA804" s="679"/>
      <c r="AB804" s="680">
        <f t="shared" si="533"/>
        <v>0</v>
      </c>
      <c r="AC804" s="679"/>
      <c r="AD804" s="679"/>
      <c r="AE804" s="679"/>
      <c r="AF804" s="680">
        <f t="shared" si="534"/>
        <v>0</v>
      </c>
      <c r="AG804" s="679"/>
      <c r="AH804" s="679"/>
      <c r="AI804" s="679"/>
      <c r="AJ804" s="680">
        <f t="shared" si="535"/>
        <v>0</v>
      </c>
      <c r="AK804" s="679"/>
      <c r="AL804" s="679"/>
      <c r="AM804" s="679"/>
      <c r="AN804" s="680">
        <f t="shared" si="536"/>
        <v>0</v>
      </c>
      <c r="AO804" s="680">
        <f t="shared" si="537"/>
        <v>0</v>
      </c>
      <c r="AP804" s="679"/>
      <c r="AQ804" s="679"/>
      <c r="AR804" s="679"/>
      <c r="AS804" s="680">
        <f t="shared" si="538"/>
        <v>0</v>
      </c>
      <c r="AT804" s="679"/>
      <c r="AU804" s="679"/>
      <c r="AV804" s="679"/>
      <c r="AW804" s="680">
        <f t="shared" si="539"/>
        <v>0</v>
      </c>
      <c r="AX804" s="679"/>
      <c r="AY804" s="679"/>
      <c r="AZ804" s="679"/>
      <c r="BA804" s="680">
        <f t="shared" si="540"/>
        <v>0</v>
      </c>
      <c r="BB804" s="679"/>
      <c r="BC804" s="679"/>
      <c r="BD804" s="679"/>
      <c r="BE804" s="680">
        <f t="shared" si="541"/>
        <v>0</v>
      </c>
      <c r="BF804" s="680">
        <f t="shared" si="542"/>
        <v>0</v>
      </c>
      <c r="BG804" s="680">
        <f t="shared" si="543"/>
        <v>0</v>
      </c>
      <c r="BH804" s="680">
        <f t="shared" si="544"/>
        <v>0</v>
      </c>
      <c r="BI804" s="680">
        <f t="shared" si="545"/>
        <v>0</v>
      </c>
      <c r="BJ804" s="681"/>
    </row>
    <row r="805" spans="2:62">
      <c r="B805" s="675"/>
      <c r="C805" s="676" t="s">
        <v>240</v>
      </c>
      <c r="D805" s="677" t="s">
        <v>933</v>
      </c>
      <c r="E805" s="740">
        <f t="shared" si="547"/>
        <v>12000</v>
      </c>
      <c r="F805" s="741"/>
      <c r="G805" s="680">
        <f t="shared" si="530"/>
        <v>12000</v>
      </c>
      <c r="H805" s="679"/>
      <c r="I805" s="679">
        <v>6000</v>
      </c>
      <c r="J805" s="679">
        <v>6000</v>
      </c>
      <c r="K805" s="679"/>
      <c r="L805" s="679"/>
      <c r="M805" s="679"/>
      <c r="N805" s="679"/>
      <c r="O805" s="679"/>
      <c r="P805" s="679"/>
      <c r="Q805" s="679"/>
      <c r="R805" s="679"/>
      <c r="S805" s="679"/>
      <c r="T805" s="673">
        <f t="shared" si="531"/>
        <v>12000</v>
      </c>
      <c r="U805" s="679"/>
      <c r="V805" s="679"/>
      <c r="W805" s="679"/>
      <c r="X805" s="680">
        <f t="shared" si="532"/>
        <v>12000</v>
      </c>
      <c r="Y805" s="679"/>
      <c r="Z805" s="679"/>
      <c r="AA805" s="679">
        <v>3000</v>
      </c>
      <c r="AB805" s="680">
        <f t="shared" si="533"/>
        <v>3000</v>
      </c>
      <c r="AC805" s="679"/>
      <c r="AD805" s="679"/>
      <c r="AE805" s="679"/>
      <c r="AF805" s="680">
        <f t="shared" si="534"/>
        <v>0</v>
      </c>
      <c r="AG805" s="679"/>
      <c r="AH805" s="679"/>
      <c r="AI805" s="679"/>
      <c r="AJ805" s="680">
        <f t="shared" si="535"/>
        <v>0</v>
      </c>
      <c r="AK805" s="679"/>
      <c r="AL805" s="679"/>
      <c r="AM805" s="679"/>
      <c r="AN805" s="680">
        <f t="shared" si="536"/>
        <v>0</v>
      </c>
      <c r="AO805" s="680">
        <f t="shared" si="537"/>
        <v>3000</v>
      </c>
      <c r="AP805" s="679"/>
      <c r="AQ805" s="679"/>
      <c r="AR805" s="679"/>
      <c r="AS805" s="680">
        <f t="shared" si="538"/>
        <v>0</v>
      </c>
      <c r="AT805" s="679">
        <v>3000</v>
      </c>
      <c r="AU805" s="679"/>
      <c r="AV805" s="679"/>
      <c r="AW805" s="680">
        <f t="shared" si="539"/>
        <v>3000</v>
      </c>
      <c r="AX805" s="679"/>
      <c r="AY805" s="679"/>
      <c r="AZ805" s="679"/>
      <c r="BA805" s="680">
        <f t="shared" si="540"/>
        <v>0</v>
      </c>
      <c r="BB805" s="679"/>
      <c r="BC805" s="679"/>
      <c r="BD805" s="679"/>
      <c r="BE805" s="680">
        <f t="shared" si="541"/>
        <v>0</v>
      </c>
      <c r="BF805" s="680">
        <f t="shared" si="542"/>
        <v>3000</v>
      </c>
      <c r="BG805" s="680">
        <f t="shared" si="543"/>
        <v>0</v>
      </c>
      <c r="BH805" s="680">
        <f t="shared" si="544"/>
        <v>9000</v>
      </c>
      <c r="BI805" s="680">
        <f t="shared" si="545"/>
        <v>0</v>
      </c>
      <c r="BJ805" s="681"/>
    </row>
    <row r="806" spans="2:62">
      <c r="B806" s="675"/>
      <c r="C806" s="676" t="s">
        <v>242</v>
      </c>
      <c r="D806" s="677" t="s">
        <v>934</v>
      </c>
      <c r="E806" s="678">
        <f t="shared" si="547"/>
        <v>0</v>
      </c>
      <c r="F806" s="679"/>
      <c r="G806" s="680">
        <f t="shared" si="530"/>
        <v>0</v>
      </c>
      <c r="H806" s="679"/>
      <c r="I806" s="679"/>
      <c r="J806" s="679"/>
      <c r="K806" s="679"/>
      <c r="L806" s="679"/>
      <c r="M806" s="679"/>
      <c r="N806" s="679"/>
      <c r="O806" s="679"/>
      <c r="P806" s="679"/>
      <c r="Q806" s="679"/>
      <c r="R806" s="679"/>
      <c r="S806" s="679"/>
      <c r="T806" s="673">
        <f t="shared" si="531"/>
        <v>0</v>
      </c>
      <c r="U806" s="679"/>
      <c r="V806" s="679"/>
      <c r="W806" s="679"/>
      <c r="X806" s="680">
        <f t="shared" si="532"/>
        <v>0</v>
      </c>
      <c r="Y806" s="679"/>
      <c r="Z806" s="679"/>
      <c r="AA806" s="679"/>
      <c r="AB806" s="680">
        <f t="shared" si="533"/>
        <v>0</v>
      </c>
      <c r="AC806" s="679"/>
      <c r="AD806" s="679"/>
      <c r="AE806" s="679"/>
      <c r="AF806" s="680">
        <f t="shared" si="534"/>
        <v>0</v>
      </c>
      <c r="AG806" s="679"/>
      <c r="AH806" s="679"/>
      <c r="AI806" s="679"/>
      <c r="AJ806" s="680">
        <f t="shared" si="535"/>
        <v>0</v>
      </c>
      <c r="AK806" s="679"/>
      <c r="AL806" s="679"/>
      <c r="AM806" s="679"/>
      <c r="AN806" s="680">
        <f t="shared" si="536"/>
        <v>0</v>
      </c>
      <c r="AO806" s="680">
        <f t="shared" si="537"/>
        <v>0</v>
      </c>
      <c r="AP806" s="679"/>
      <c r="AQ806" s="679"/>
      <c r="AR806" s="679"/>
      <c r="AS806" s="680">
        <f t="shared" si="538"/>
        <v>0</v>
      </c>
      <c r="AT806" s="679"/>
      <c r="AU806" s="679"/>
      <c r="AV806" s="679"/>
      <c r="AW806" s="680">
        <f t="shared" si="539"/>
        <v>0</v>
      </c>
      <c r="AX806" s="679"/>
      <c r="AY806" s="679"/>
      <c r="AZ806" s="679"/>
      <c r="BA806" s="680">
        <f t="shared" si="540"/>
        <v>0</v>
      </c>
      <c r="BB806" s="679"/>
      <c r="BC806" s="679"/>
      <c r="BD806" s="679"/>
      <c r="BE806" s="680">
        <f t="shared" si="541"/>
        <v>0</v>
      </c>
      <c r="BF806" s="680">
        <f t="shared" si="542"/>
        <v>0</v>
      </c>
      <c r="BG806" s="680">
        <f t="shared" si="543"/>
        <v>0</v>
      </c>
      <c r="BH806" s="680">
        <f t="shared" si="544"/>
        <v>0</v>
      </c>
      <c r="BI806" s="680">
        <f t="shared" si="545"/>
        <v>0</v>
      </c>
      <c r="BJ806" s="681"/>
    </row>
    <row r="807" spans="2:62">
      <c r="B807" s="675" t="s">
        <v>935</v>
      </c>
      <c r="C807" s="676"/>
      <c r="D807" s="677"/>
      <c r="E807" s="684"/>
      <c r="F807" s="680"/>
      <c r="G807" s="680"/>
      <c r="H807" s="680"/>
      <c r="I807" s="680"/>
      <c r="J807" s="680"/>
      <c r="K807" s="680"/>
      <c r="L807" s="680"/>
      <c r="M807" s="680"/>
      <c r="N807" s="680"/>
      <c r="O807" s="680"/>
      <c r="P807" s="680"/>
      <c r="Q807" s="680"/>
      <c r="R807" s="680"/>
      <c r="S807" s="680"/>
      <c r="T807" s="673"/>
      <c r="U807" s="680"/>
      <c r="V807" s="680"/>
      <c r="W807" s="680"/>
      <c r="X807" s="680"/>
      <c r="Y807" s="680"/>
      <c r="Z807" s="680"/>
      <c r="AA807" s="680"/>
      <c r="AB807" s="680"/>
      <c r="AC807" s="680"/>
      <c r="AD807" s="680"/>
      <c r="AE807" s="680"/>
      <c r="AF807" s="680"/>
      <c r="AG807" s="680"/>
      <c r="AH807" s="680"/>
      <c r="AI807" s="680"/>
      <c r="AJ807" s="680"/>
      <c r="AK807" s="680"/>
      <c r="AL807" s="680"/>
      <c r="AM807" s="680"/>
      <c r="AN807" s="680"/>
      <c r="AO807" s="680"/>
      <c r="AP807" s="680"/>
      <c r="AQ807" s="680"/>
      <c r="AR807" s="680"/>
      <c r="AS807" s="680"/>
      <c r="AT807" s="680"/>
      <c r="AU807" s="680"/>
      <c r="AV807" s="680"/>
      <c r="AW807" s="680"/>
      <c r="AX807" s="680"/>
      <c r="AY807" s="680"/>
      <c r="AZ807" s="680"/>
      <c r="BA807" s="680"/>
      <c r="BB807" s="680"/>
      <c r="BC807" s="680"/>
      <c r="BD807" s="680"/>
      <c r="BE807" s="680"/>
      <c r="BF807" s="680"/>
      <c r="BG807" s="680"/>
      <c r="BH807" s="680"/>
      <c r="BI807" s="680"/>
      <c r="BJ807" s="681"/>
    </row>
    <row r="808" spans="2:62">
      <c r="B808" s="675"/>
      <c r="C808" s="676" t="s">
        <v>248</v>
      </c>
      <c r="D808" s="677" t="s">
        <v>936</v>
      </c>
      <c r="E808" s="678">
        <f t="shared" ref="E808" si="548">T808</f>
        <v>0</v>
      </c>
      <c r="F808" s="679"/>
      <c r="G808" s="680">
        <f t="shared" si="530"/>
        <v>0</v>
      </c>
      <c r="H808" s="679"/>
      <c r="I808" s="679"/>
      <c r="J808" s="679"/>
      <c r="K808" s="679"/>
      <c r="L808" s="679"/>
      <c r="M808" s="679"/>
      <c r="N808" s="679"/>
      <c r="O808" s="679"/>
      <c r="P808" s="679"/>
      <c r="Q808" s="679"/>
      <c r="R808" s="679"/>
      <c r="S808" s="679"/>
      <c r="T808" s="673">
        <f t="shared" si="531"/>
        <v>0</v>
      </c>
      <c r="U808" s="679"/>
      <c r="V808" s="679"/>
      <c r="W808" s="679"/>
      <c r="X808" s="680">
        <f t="shared" si="532"/>
        <v>0</v>
      </c>
      <c r="Y808" s="679"/>
      <c r="Z808" s="679"/>
      <c r="AA808" s="679"/>
      <c r="AB808" s="680">
        <f t="shared" si="533"/>
        <v>0</v>
      </c>
      <c r="AC808" s="679"/>
      <c r="AD808" s="679"/>
      <c r="AE808" s="679"/>
      <c r="AF808" s="680">
        <f t="shared" si="534"/>
        <v>0</v>
      </c>
      <c r="AG808" s="679"/>
      <c r="AH808" s="679"/>
      <c r="AI808" s="679"/>
      <c r="AJ808" s="680">
        <f t="shared" si="535"/>
        <v>0</v>
      </c>
      <c r="AK808" s="679"/>
      <c r="AL808" s="679"/>
      <c r="AM808" s="679"/>
      <c r="AN808" s="680">
        <f t="shared" si="536"/>
        <v>0</v>
      </c>
      <c r="AO808" s="680">
        <f t="shared" si="537"/>
        <v>0</v>
      </c>
      <c r="AP808" s="679"/>
      <c r="AQ808" s="679"/>
      <c r="AR808" s="679"/>
      <c r="AS808" s="680">
        <f t="shared" si="538"/>
        <v>0</v>
      </c>
      <c r="AT808" s="679"/>
      <c r="AU808" s="679"/>
      <c r="AV808" s="679"/>
      <c r="AW808" s="680">
        <f t="shared" si="539"/>
        <v>0</v>
      </c>
      <c r="AX808" s="679"/>
      <c r="AY808" s="679"/>
      <c r="AZ808" s="679"/>
      <c r="BA808" s="680">
        <f t="shared" si="540"/>
        <v>0</v>
      </c>
      <c r="BB808" s="679"/>
      <c r="BC808" s="679"/>
      <c r="BD808" s="679"/>
      <c r="BE808" s="680">
        <f t="shared" si="541"/>
        <v>0</v>
      </c>
      <c r="BF808" s="680">
        <f t="shared" si="542"/>
        <v>0</v>
      </c>
      <c r="BG808" s="680">
        <f t="shared" si="543"/>
        <v>0</v>
      </c>
      <c r="BH808" s="680">
        <f t="shared" si="544"/>
        <v>0</v>
      </c>
      <c r="BI808" s="680">
        <f t="shared" si="545"/>
        <v>0</v>
      </c>
      <c r="BJ808" s="681"/>
    </row>
    <row r="809" spans="2:62">
      <c r="B809" s="685" t="s">
        <v>937</v>
      </c>
      <c r="C809" s="676"/>
      <c r="D809" s="677"/>
      <c r="E809" s="738"/>
      <c r="F809" s="739"/>
      <c r="G809" s="680"/>
      <c r="H809" s="680"/>
      <c r="I809" s="680"/>
      <c r="J809" s="680"/>
      <c r="K809" s="680"/>
      <c r="L809" s="680"/>
      <c r="M809" s="680"/>
      <c r="N809" s="680"/>
      <c r="O809" s="680"/>
      <c r="P809" s="680"/>
      <c r="Q809" s="680"/>
      <c r="R809" s="680"/>
      <c r="S809" s="680"/>
      <c r="T809" s="673"/>
      <c r="U809" s="680"/>
      <c r="V809" s="680"/>
      <c r="W809" s="680"/>
      <c r="X809" s="680"/>
      <c r="Y809" s="680"/>
      <c r="Z809" s="680"/>
      <c r="AA809" s="680"/>
      <c r="AB809" s="680"/>
      <c r="AC809" s="680"/>
      <c r="AD809" s="680"/>
      <c r="AE809" s="680"/>
      <c r="AF809" s="680"/>
      <c r="AG809" s="680"/>
      <c r="AH809" s="680"/>
      <c r="AI809" s="680"/>
      <c r="AJ809" s="680"/>
      <c r="AK809" s="680"/>
      <c r="AL809" s="680"/>
      <c r="AM809" s="680"/>
      <c r="AN809" s="680"/>
      <c r="AO809" s="680"/>
      <c r="AP809" s="680"/>
      <c r="AQ809" s="680"/>
      <c r="AR809" s="680"/>
      <c r="AS809" s="680"/>
      <c r="AT809" s="680"/>
      <c r="AU809" s="680"/>
      <c r="AV809" s="680"/>
      <c r="AW809" s="680"/>
      <c r="AX809" s="680"/>
      <c r="AY809" s="680"/>
      <c r="AZ809" s="680"/>
      <c r="BA809" s="680"/>
      <c r="BB809" s="680"/>
      <c r="BC809" s="680"/>
      <c r="BD809" s="680"/>
      <c r="BE809" s="680"/>
      <c r="BF809" s="680"/>
      <c r="BG809" s="680"/>
      <c r="BH809" s="680"/>
      <c r="BI809" s="680"/>
      <c r="BJ809" s="681"/>
    </row>
    <row r="810" spans="2:62">
      <c r="B810" s="675"/>
      <c r="C810" s="676" t="s">
        <v>252</v>
      </c>
      <c r="D810" s="677" t="s">
        <v>938</v>
      </c>
      <c r="E810" s="740">
        <f t="shared" ref="E810:E811" si="549">T810</f>
        <v>0</v>
      </c>
      <c r="F810" s="741"/>
      <c r="G810" s="680">
        <f t="shared" si="530"/>
        <v>0</v>
      </c>
      <c r="H810" s="679"/>
      <c r="I810" s="679"/>
      <c r="J810" s="679"/>
      <c r="K810" s="679"/>
      <c r="L810" s="679"/>
      <c r="M810" s="679"/>
      <c r="N810" s="679"/>
      <c r="O810" s="679"/>
      <c r="P810" s="679"/>
      <c r="Q810" s="679"/>
      <c r="R810" s="679"/>
      <c r="S810" s="679"/>
      <c r="T810" s="673">
        <f t="shared" si="531"/>
        <v>0</v>
      </c>
      <c r="U810" s="679"/>
      <c r="V810" s="679"/>
      <c r="W810" s="679"/>
      <c r="X810" s="680">
        <f t="shared" si="532"/>
        <v>0</v>
      </c>
      <c r="Y810" s="679"/>
      <c r="Z810" s="679"/>
      <c r="AA810" s="679"/>
      <c r="AB810" s="680">
        <f t="shared" si="533"/>
        <v>0</v>
      </c>
      <c r="AC810" s="679"/>
      <c r="AD810" s="679"/>
      <c r="AE810" s="679"/>
      <c r="AF810" s="680">
        <f t="shared" si="534"/>
        <v>0</v>
      </c>
      <c r="AG810" s="679"/>
      <c r="AH810" s="679"/>
      <c r="AI810" s="679"/>
      <c r="AJ810" s="680">
        <f t="shared" si="535"/>
        <v>0</v>
      </c>
      <c r="AK810" s="679"/>
      <c r="AL810" s="679"/>
      <c r="AM810" s="679"/>
      <c r="AN810" s="680">
        <f t="shared" si="536"/>
        <v>0</v>
      </c>
      <c r="AO810" s="680">
        <f t="shared" si="537"/>
        <v>0</v>
      </c>
      <c r="AP810" s="679"/>
      <c r="AQ810" s="679"/>
      <c r="AR810" s="679"/>
      <c r="AS810" s="680">
        <f t="shared" si="538"/>
        <v>0</v>
      </c>
      <c r="AT810" s="679"/>
      <c r="AU810" s="679"/>
      <c r="AV810" s="679"/>
      <c r="AW810" s="680">
        <f t="shared" si="539"/>
        <v>0</v>
      </c>
      <c r="AX810" s="679"/>
      <c r="AY810" s="679"/>
      <c r="AZ810" s="679"/>
      <c r="BA810" s="680">
        <f t="shared" si="540"/>
        <v>0</v>
      </c>
      <c r="BB810" s="679"/>
      <c r="BC810" s="679"/>
      <c r="BD810" s="679"/>
      <c r="BE810" s="680">
        <f t="shared" si="541"/>
        <v>0</v>
      </c>
      <c r="BF810" s="680">
        <f t="shared" si="542"/>
        <v>0</v>
      </c>
      <c r="BG810" s="680">
        <f t="shared" si="543"/>
        <v>0</v>
      </c>
      <c r="BH810" s="680">
        <f t="shared" si="544"/>
        <v>0</v>
      </c>
      <c r="BI810" s="680">
        <f t="shared" si="545"/>
        <v>0</v>
      </c>
      <c r="BJ810" s="681"/>
    </row>
    <row r="811" spans="2:62">
      <c r="B811" s="675"/>
      <c r="C811" s="676" t="s">
        <v>254</v>
      </c>
      <c r="D811" s="677" t="s">
        <v>939</v>
      </c>
      <c r="E811" s="740">
        <f t="shared" si="549"/>
        <v>0</v>
      </c>
      <c r="F811" s="741"/>
      <c r="G811" s="680">
        <f t="shared" si="530"/>
        <v>0</v>
      </c>
      <c r="H811" s="679"/>
      <c r="I811" s="679"/>
      <c r="J811" s="679"/>
      <c r="K811" s="679"/>
      <c r="L811" s="679"/>
      <c r="M811" s="679"/>
      <c r="N811" s="679"/>
      <c r="O811" s="679"/>
      <c r="P811" s="679"/>
      <c r="Q811" s="679"/>
      <c r="R811" s="679"/>
      <c r="S811" s="679"/>
      <c r="T811" s="673">
        <f t="shared" si="531"/>
        <v>0</v>
      </c>
      <c r="U811" s="679"/>
      <c r="V811" s="679"/>
      <c r="W811" s="679"/>
      <c r="X811" s="680">
        <f t="shared" si="532"/>
        <v>0</v>
      </c>
      <c r="Y811" s="679"/>
      <c r="Z811" s="679"/>
      <c r="AA811" s="679"/>
      <c r="AB811" s="680">
        <f t="shared" si="533"/>
        <v>0</v>
      </c>
      <c r="AC811" s="679"/>
      <c r="AD811" s="679"/>
      <c r="AE811" s="679"/>
      <c r="AF811" s="680">
        <f t="shared" si="534"/>
        <v>0</v>
      </c>
      <c r="AG811" s="679"/>
      <c r="AH811" s="679"/>
      <c r="AI811" s="679"/>
      <c r="AJ811" s="680">
        <f t="shared" si="535"/>
        <v>0</v>
      </c>
      <c r="AK811" s="679"/>
      <c r="AL811" s="679"/>
      <c r="AM811" s="679"/>
      <c r="AN811" s="680">
        <f t="shared" si="536"/>
        <v>0</v>
      </c>
      <c r="AO811" s="680">
        <f t="shared" si="537"/>
        <v>0</v>
      </c>
      <c r="AP811" s="679"/>
      <c r="AQ811" s="679"/>
      <c r="AR811" s="679"/>
      <c r="AS811" s="680">
        <f t="shared" si="538"/>
        <v>0</v>
      </c>
      <c r="AT811" s="679"/>
      <c r="AU811" s="679"/>
      <c r="AV811" s="679"/>
      <c r="AW811" s="680">
        <f t="shared" si="539"/>
        <v>0</v>
      </c>
      <c r="AX811" s="679"/>
      <c r="AY811" s="679"/>
      <c r="AZ811" s="679"/>
      <c r="BA811" s="680">
        <f t="shared" si="540"/>
        <v>0</v>
      </c>
      <c r="BB811" s="679"/>
      <c r="BC811" s="679"/>
      <c r="BD811" s="679"/>
      <c r="BE811" s="680">
        <f t="shared" si="541"/>
        <v>0</v>
      </c>
      <c r="BF811" s="680">
        <f t="shared" si="542"/>
        <v>0</v>
      </c>
      <c r="BG811" s="680">
        <f t="shared" si="543"/>
        <v>0</v>
      </c>
      <c r="BH811" s="680">
        <f t="shared" si="544"/>
        <v>0</v>
      </c>
      <c r="BI811" s="680">
        <f t="shared" si="545"/>
        <v>0</v>
      </c>
      <c r="BJ811" s="681"/>
    </row>
    <row r="812" spans="2:62">
      <c r="B812" s="685" t="s">
        <v>940</v>
      </c>
      <c r="C812" s="676"/>
      <c r="D812" s="677"/>
      <c r="E812" s="738"/>
      <c r="F812" s="739"/>
      <c r="G812" s="680"/>
      <c r="H812" s="680"/>
      <c r="I812" s="680"/>
      <c r="J812" s="680"/>
      <c r="K812" s="680"/>
      <c r="L812" s="680"/>
      <c r="M812" s="680"/>
      <c r="N812" s="680"/>
      <c r="O812" s="680"/>
      <c r="P812" s="680"/>
      <c r="Q812" s="680"/>
      <c r="R812" s="680"/>
      <c r="S812" s="680"/>
      <c r="T812" s="673"/>
      <c r="U812" s="680"/>
      <c r="V812" s="680"/>
      <c r="W812" s="680"/>
      <c r="X812" s="680"/>
      <c r="Y812" s="680"/>
      <c r="Z812" s="680"/>
      <c r="AA812" s="680"/>
      <c r="AB812" s="680"/>
      <c r="AC812" s="680"/>
      <c r="AD812" s="680"/>
      <c r="AE812" s="680"/>
      <c r="AF812" s="680"/>
      <c r="AG812" s="680"/>
      <c r="AH812" s="680"/>
      <c r="AI812" s="680"/>
      <c r="AJ812" s="680"/>
      <c r="AK812" s="680"/>
      <c r="AL812" s="680"/>
      <c r="AM812" s="680"/>
      <c r="AN812" s="680"/>
      <c r="AO812" s="680"/>
      <c r="AP812" s="680"/>
      <c r="AQ812" s="680"/>
      <c r="AR812" s="680"/>
      <c r="AS812" s="680"/>
      <c r="AT812" s="680"/>
      <c r="AU812" s="680"/>
      <c r="AV812" s="680"/>
      <c r="AW812" s="680"/>
      <c r="AX812" s="680"/>
      <c r="AY812" s="680"/>
      <c r="AZ812" s="680"/>
      <c r="BA812" s="680"/>
      <c r="BB812" s="680"/>
      <c r="BC812" s="680"/>
      <c r="BD812" s="680"/>
      <c r="BE812" s="680"/>
      <c r="BF812" s="680"/>
      <c r="BG812" s="680"/>
      <c r="BH812" s="680"/>
      <c r="BI812" s="680"/>
      <c r="BJ812" s="681"/>
    </row>
    <row r="813" spans="2:62">
      <c r="B813" s="675"/>
      <c r="C813" s="676" t="s">
        <v>941</v>
      </c>
      <c r="D813" s="677" t="s">
        <v>942</v>
      </c>
      <c r="E813" s="740">
        <f t="shared" ref="E813" si="550">T813</f>
        <v>0</v>
      </c>
      <c r="F813" s="741"/>
      <c r="G813" s="680">
        <f t="shared" si="530"/>
        <v>0</v>
      </c>
      <c r="H813" s="679"/>
      <c r="I813" s="679"/>
      <c r="J813" s="679"/>
      <c r="K813" s="679"/>
      <c r="L813" s="679"/>
      <c r="M813" s="679"/>
      <c r="N813" s="679"/>
      <c r="O813" s="679"/>
      <c r="P813" s="679"/>
      <c r="Q813" s="679"/>
      <c r="R813" s="679"/>
      <c r="S813" s="679"/>
      <c r="T813" s="673">
        <f t="shared" si="531"/>
        <v>0</v>
      </c>
      <c r="U813" s="679"/>
      <c r="V813" s="679"/>
      <c r="W813" s="679"/>
      <c r="X813" s="680">
        <f t="shared" si="532"/>
        <v>0</v>
      </c>
      <c r="Y813" s="679"/>
      <c r="Z813" s="679"/>
      <c r="AA813" s="679"/>
      <c r="AB813" s="680">
        <f t="shared" si="533"/>
        <v>0</v>
      </c>
      <c r="AC813" s="679"/>
      <c r="AD813" s="679"/>
      <c r="AE813" s="679"/>
      <c r="AF813" s="680">
        <f t="shared" si="534"/>
        <v>0</v>
      </c>
      <c r="AG813" s="679"/>
      <c r="AH813" s="679"/>
      <c r="AI813" s="679"/>
      <c r="AJ813" s="680">
        <f t="shared" si="535"/>
        <v>0</v>
      </c>
      <c r="AK813" s="679"/>
      <c r="AL813" s="679"/>
      <c r="AM813" s="679"/>
      <c r="AN813" s="680">
        <f t="shared" si="536"/>
        <v>0</v>
      </c>
      <c r="AO813" s="680">
        <f t="shared" si="537"/>
        <v>0</v>
      </c>
      <c r="AP813" s="679"/>
      <c r="AQ813" s="679"/>
      <c r="AR813" s="679"/>
      <c r="AS813" s="680">
        <f t="shared" si="538"/>
        <v>0</v>
      </c>
      <c r="AT813" s="679"/>
      <c r="AU813" s="679"/>
      <c r="AV813" s="679"/>
      <c r="AW813" s="680">
        <f t="shared" si="539"/>
        <v>0</v>
      </c>
      <c r="AX813" s="679"/>
      <c r="AY813" s="679"/>
      <c r="AZ813" s="679"/>
      <c r="BA813" s="680">
        <f t="shared" si="540"/>
        <v>0</v>
      </c>
      <c r="BB813" s="679"/>
      <c r="BC813" s="679"/>
      <c r="BD813" s="679"/>
      <c r="BE813" s="680">
        <f t="shared" si="541"/>
        <v>0</v>
      </c>
      <c r="BF813" s="680">
        <f t="shared" si="542"/>
        <v>0</v>
      </c>
      <c r="BG813" s="680">
        <f t="shared" si="543"/>
        <v>0</v>
      </c>
      <c r="BH813" s="680">
        <f t="shared" si="544"/>
        <v>0</v>
      </c>
      <c r="BI813" s="680">
        <f t="shared" si="545"/>
        <v>0</v>
      </c>
      <c r="BJ813" s="681"/>
    </row>
    <row r="814" spans="2:62">
      <c r="B814" s="685" t="s">
        <v>943</v>
      </c>
      <c r="C814" s="676"/>
      <c r="D814" s="677"/>
      <c r="E814" s="738"/>
      <c r="F814" s="739"/>
      <c r="G814" s="680"/>
      <c r="H814" s="680"/>
      <c r="I814" s="680"/>
      <c r="J814" s="680"/>
      <c r="K814" s="680"/>
      <c r="L814" s="680"/>
      <c r="M814" s="680"/>
      <c r="N814" s="680"/>
      <c r="O814" s="680"/>
      <c r="P814" s="680"/>
      <c r="Q814" s="680"/>
      <c r="R814" s="680"/>
      <c r="S814" s="680"/>
      <c r="T814" s="673"/>
      <c r="U814" s="680"/>
      <c r="V814" s="680"/>
      <c r="W814" s="680"/>
      <c r="X814" s="680"/>
      <c r="Y814" s="680"/>
      <c r="Z814" s="680"/>
      <c r="AA814" s="680"/>
      <c r="AB814" s="680"/>
      <c r="AC814" s="680"/>
      <c r="AD814" s="680"/>
      <c r="AE814" s="680"/>
      <c r="AF814" s="680"/>
      <c r="AG814" s="680"/>
      <c r="AH814" s="680"/>
      <c r="AI814" s="680"/>
      <c r="AJ814" s="680"/>
      <c r="AK814" s="680"/>
      <c r="AL814" s="680"/>
      <c r="AM814" s="680"/>
      <c r="AN814" s="680"/>
      <c r="AO814" s="680"/>
      <c r="AP814" s="680"/>
      <c r="AQ814" s="680"/>
      <c r="AR814" s="680"/>
      <c r="AS814" s="680"/>
      <c r="AT814" s="680"/>
      <c r="AU814" s="680"/>
      <c r="AV814" s="680"/>
      <c r="AW814" s="680"/>
      <c r="AX814" s="680"/>
      <c r="AY814" s="680"/>
      <c r="AZ814" s="680"/>
      <c r="BA814" s="680"/>
      <c r="BB814" s="680"/>
      <c r="BC814" s="680"/>
      <c r="BD814" s="680"/>
      <c r="BE814" s="680"/>
      <c r="BF814" s="680"/>
      <c r="BG814" s="680"/>
      <c r="BH814" s="680"/>
      <c r="BI814" s="680"/>
      <c r="BJ814" s="681"/>
    </row>
    <row r="815" spans="2:62">
      <c r="B815" s="675"/>
      <c r="C815" s="676" t="s">
        <v>944</v>
      </c>
      <c r="D815" s="677" t="s">
        <v>945</v>
      </c>
      <c r="E815" s="740">
        <f t="shared" ref="E815:E818" si="551">T815</f>
        <v>5000</v>
      </c>
      <c r="F815" s="741"/>
      <c r="G815" s="680">
        <f t="shared" si="530"/>
        <v>5000</v>
      </c>
      <c r="H815" s="679"/>
      <c r="I815" s="679">
        <v>2000</v>
      </c>
      <c r="J815" s="679">
        <v>3000</v>
      </c>
      <c r="K815" s="679"/>
      <c r="L815" s="679"/>
      <c r="M815" s="679"/>
      <c r="N815" s="679"/>
      <c r="O815" s="679"/>
      <c r="P815" s="679"/>
      <c r="Q815" s="679"/>
      <c r="R815" s="679"/>
      <c r="S815" s="679"/>
      <c r="T815" s="673">
        <f t="shared" si="531"/>
        <v>5000</v>
      </c>
      <c r="U815" s="679"/>
      <c r="V815" s="679"/>
      <c r="W815" s="679"/>
      <c r="X815" s="680">
        <f t="shared" si="532"/>
        <v>5000</v>
      </c>
      <c r="Y815" s="679"/>
      <c r="Z815" s="679"/>
      <c r="AA815" s="679">
        <v>1506.5</v>
      </c>
      <c r="AB815" s="680">
        <f t="shared" si="533"/>
        <v>1506.5</v>
      </c>
      <c r="AC815" s="679">
        <v>1499</v>
      </c>
      <c r="AD815" s="679">
        <v>1800</v>
      </c>
      <c r="AE815" s="679"/>
      <c r="AF815" s="680">
        <f t="shared" si="534"/>
        <v>3299</v>
      </c>
      <c r="AG815" s="679"/>
      <c r="AH815" s="679"/>
      <c r="AI815" s="679"/>
      <c r="AJ815" s="680">
        <f t="shared" si="535"/>
        <v>0</v>
      </c>
      <c r="AK815" s="679"/>
      <c r="AL815" s="679"/>
      <c r="AM815" s="679"/>
      <c r="AN815" s="680">
        <f t="shared" si="536"/>
        <v>0</v>
      </c>
      <c r="AO815" s="680">
        <f t="shared" si="537"/>
        <v>4805.5</v>
      </c>
      <c r="AP815" s="679"/>
      <c r="AQ815" s="679"/>
      <c r="AR815" s="679">
        <v>1506.5</v>
      </c>
      <c r="AS815" s="680">
        <f t="shared" si="538"/>
        <v>1506.5</v>
      </c>
      <c r="AT815" s="679">
        <v>899</v>
      </c>
      <c r="AU815" s="679">
        <v>2400</v>
      </c>
      <c r="AV815" s="679"/>
      <c r="AW815" s="680">
        <f t="shared" si="539"/>
        <v>3299</v>
      </c>
      <c r="AX815" s="679"/>
      <c r="AY815" s="679"/>
      <c r="AZ815" s="679"/>
      <c r="BA815" s="680">
        <f t="shared" si="540"/>
        <v>0</v>
      </c>
      <c r="BB815" s="679"/>
      <c r="BC815" s="679"/>
      <c r="BD815" s="679"/>
      <c r="BE815" s="680">
        <f t="shared" si="541"/>
        <v>0</v>
      </c>
      <c r="BF815" s="680">
        <f t="shared" si="542"/>
        <v>4805.5</v>
      </c>
      <c r="BG815" s="680">
        <f t="shared" si="543"/>
        <v>0</v>
      </c>
      <c r="BH815" s="680">
        <f t="shared" si="544"/>
        <v>194.5</v>
      </c>
      <c r="BI815" s="680">
        <f t="shared" si="545"/>
        <v>0</v>
      </c>
      <c r="BJ815" s="681"/>
    </row>
    <row r="816" spans="2:62">
      <c r="B816" s="675"/>
      <c r="C816" s="676" t="s">
        <v>946</v>
      </c>
      <c r="D816" s="677" t="s">
        <v>947</v>
      </c>
      <c r="E816" s="740">
        <f t="shared" si="551"/>
        <v>0</v>
      </c>
      <c r="F816" s="741"/>
      <c r="G816" s="680">
        <f t="shared" si="530"/>
        <v>0</v>
      </c>
      <c r="H816" s="679"/>
      <c r="I816" s="679"/>
      <c r="J816" s="679"/>
      <c r="K816" s="679"/>
      <c r="L816" s="679"/>
      <c r="M816" s="679"/>
      <c r="N816" s="679"/>
      <c r="O816" s="679"/>
      <c r="P816" s="679"/>
      <c r="Q816" s="679"/>
      <c r="R816" s="679"/>
      <c r="S816" s="679"/>
      <c r="T816" s="673">
        <f t="shared" si="531"/>
        <v>0</v>
      </c>
      <c r="U816" s="679"/>
      <c r="V816" s="679"/>
      <c r="W816" s="679"/>
      <c r="X816" s="680">
        <f t="shared" si="532"/>
        <v>0</v>
      </c>
      <c r="Y816" s="679"/>
      <c r="Z816" s="679"/>
      <c r="AA816" s="679"/>
      <c r="AB816" s="680">
        <f t="shared" si="533"/>
        <v>0</v>
      </c>
      <c r="AC816" s="679"/>
      <c r="AD816" s="679"/>
      <c r="AE816" s="679"/>
      <c r="AF816" s="680">
        <f t="shared" si="534"/>
        <v>0</v>
      </c>
      <c r="AG816" s="679"/>
      <c r="AH816" s="679"/>
      <c r="AI816" s="679"/>
      <c r="AJ816" s="680">
        <f t="shared" si="535"/>
        <v>0</v>
      </c>
      <c r="AK816" s="679"/>
      <c r="AL816" s="679"/>
      <c r="AM816" s="679"/>
      <c r="AN816" s="680">
        <f t="shared" si="536"/>
        <v>0</v>
      </c>
      <c r="AO816" s="680">
        <f t="shared" si="537"/>
        <v>0</v>
      </c>
      <c r="AP816" s="679"/>
      <c r="AQ816" s="679"/>
      <c r="AR816" s="679"/>
      <c r="AS816" s="680">
        <f t="shared" si="538"/>
        <v>0</v>
      </c>
      <c r="AT816" s="679"/>
      <c r="AU816" s="679"/>
      <c r="AV816" s="679"/>
      <c r="AW816" s="680">
        <f t="shared" si="539"/>
        <v>0</v>
      </c>
      <c r="AX816" s="679"/>
      <c r="AY816" s="679"/>
      <c r="AZ816" s="679"/>
      <c r="BA816" s="680">
        <f t="shared" si="540"/>
        <v>0</v>
      </c>
      <c r="BB816" s="679"/>
      <c r="BC816" s="679"/>
      <c r="BD816" s="679"/>
      <c r="BE816" s="680">
        <f t="shared" si="541"/>
        <v>0</v>
      </c>
      <c r="BF816" s="680">
        <f t="shared" si="542"/>
        <v>0</v>
      </c>
      <c r="BG816" s="680">
        <f t="shared" si="543"/>
        <v>0</v>
      </c>
      <c r="BH816" s="680">
        <f t="shared" si="544"/>
        <v>0</v>
      </c>
      <c r="BI816" s="680">
        <f t="shared" si="545"/>
        <v>0</v>
      </c>
      <c r="BJ816" s="681"/>
    </row>
    <row r="817" spans="2:62">
      <c r="B817" s="675"/>
      <c r="C817" s="676" t="s">
        <v>264</v>
      </c>
      <c r="D817" s="677" t="s">
        <v>948</v>
      </c>
      <c r="E817" s="740">
        <f t="shared" si="551"/>
        <v>0</v>
      </c>
      <c r="F817" s="741"/>
      <c r="G817" s="680">
        <f t="shared" si="530"/>
        <v>0</v>
      </c>
      <c r="H817" s="679"/>
      <c r="I817" s="679"/>
      <c r="J817" s="679"/>
      <c r="K817" s="679"/>
      <c r="L817" s="679"/>
      <c r="M817" s="679"/>
      <c r="N817" s="679"/>
      <c r="O817" s="679"/>
      <c r="P817" s="679"/>
      <c r="Q817" s="679"/>
      <c r="R817" s="679"/>
      <c r="S817" s="679"/>
      <c r="T817" s="673">
        <f t="shared" si="531"/>
        <v>0</v>
      </c>
      <c r="U817" s="679"/>
      <c r="V817" s="679"/>
      <c r="W817" s="679"/>
      <c r="X817" s="680">
        <f t="shared" si="532"/>
        <v>0</v>
      </c>
      <c r="Y817" s="679"/>
      <c r="Z817" s="679"/>
      <c r="AA817" s="679"/>
      <c r="AB817" s="680">
        <f t="shared" si="533"/>
        <v>0</v>
      </c>
      <c r="AC817" s="679"/>
      <c r="AD817" s="679"/>
      <c r="AE817" s="679"/>
      <c r="AF817" s="680">
        <f t="shared" si="534"/>
        <v>0</v>
      </c>
      <c r="AG817" s="679"/>
      <c r="AH817" s="679"/>
      <c r="AI817" s="679"/>
      <c r="AJ817" s="680">
        <f t="shared" si="535"/>
        <v>0</v>
      </c>
      <c r="AK817" s="679"/>
      <c r="AL817" s="679"/>
      <c r="AM817" s="679"/>
      <c r="AN817" s="680">
        <f t="shared" si="536"/>
        <v>0</v>
      </c>
      <c r="AO817" s="680">
        <f t="shared" si="537"/>
        <v>0</v>
      </c>
      <c r="AP817" s="679"/>
      <c r="AQ817" s="679"/>
      <c r="AR817" s="679"/>
      <c r="AS817" s="680">
        <f t="shared" si="538"/>
        <v>0</v>
      </c>
      <c r="AT817" s="679"/>
      <c r="AU817" s="679"/>
      <c r="AV817" s="679"/>
      <c r="AW817" s="680">
        <f t="shared" si="539"/>
        <v>0</v>
      </c>
      <c r="AX817" s="679"/>
      <c r="AY817" s="679"/>
      <c r="AZ817" s="679"/>
      <c r="BA817" s="680">
        <f t="shared" si="540"/>
        <v>0</v>
      </c>
      <c r="BB817" s="679"/>
      <c r="BC817" s="679"/>
      <c r="BD817" s="679"/>
      <c r="BE817" s="680">
        <f t="shared" si="541"/>
        <v>0</v>
      </c>
      <c r="BF817" s="680">
        <f t="shared" si="542"/>
        <v>0</v>
      </c>
      <c r="BG817" s="680">
        <f t="shared" si="543"/>
        <v>0</v>
      </c>
      <c r="BH817" s="680">
        <f t="shared" si="544"/>
        <v>0</v>
      </c>
      <c r="BI817" s="680">
        <f t="shared" si="545"/>
        <v>0</v>
      </c>
      <c r="BJ817" s="681"/>
    </row>
    <row r="818" spans="2:62">
      <c r="B818" s="675"/>
      <c r="C818" s="676" t="s">
        <v>949</v>
      </c>
      <c r="D818" s="677" t="s">
        <v>950</v>
      </c>
      <c r="E818" s="740">
        <f t="shared" si="551"/>
        <v>0</v>
      </c>
      <c r="F818" s="741"/>
      <c r="G818" s="680">
        <f t="shared" si="530"/>
        <v>0</v>
      </c>
      <c r="H818" s="679"/>
      <c r="I818" s="679"/>
      <c r="J818" s="679"/>
      <c r="K818" s="679"/>
      <c r="L818" s="679"/>
      <c r="M818" s="679"/>
      <c r="N818" s="679"/>
      <c r="O818" s="679"/>
      <c r="P818" s="679"/>
      <c r="Q818" s="679"/>
      <c r="R818" s="679"/>
      <c r="S818" s="679"/>
      <c r="T818" s="673">
        <f t="shared" si="531"/>
        <v>0</v>
      </c>
      <c r="U818" s="679"/>
      <c r="V818" s="679"/>
      <c r="W818" s="679"/>
      <c r="X818" s="680">
        <f t="shared" si="532"/>
        <v>0</v>
      </c>
      <c r="Y818" s="679"/>
      <c r="Z818" s="679"/>
      <c r="AA818" s="679"/>
      <c r="AB818" s="680">
        <f t="shared" si="533"/>
        <v>0</v>
      </c>
      <c r="AC818" s="679"/>
      <c r="AD818" s="679"/>
      <c r="AE818" s="679"/>
      <c r="AF818" s="680">
        <f t="shared" si="534"/>
        <v>0</v>
      </c>
      <c r="AG818" s="679"/>
      <c r="AH818" s="679"/>
      <c r="AI818" s="679"/>
      <c r="AJ818" s="680">
        <f t="shared" si="535"/>
        <v>0</v>
      </c>
      <c r="AK818" s="679"/>
      <c r="AL818" s="679"/>
      <c r="AM818" s="679"/>
      <c r="AN818" s="680">
        <f t="shared" si="536"/>
        <v>0</v>
      </c>
      <c r="AO818" s="680">
        <f t="shared" si="537"/>
        <v>0</v>
      </c>
      <c r="AP818" s="679"/>
      <c r="AQ818" s="679"/>
      <c r="AR818" s="679"/>
      <c r="AS818" s="680">
        <f t="shared" si="538"/>
        <v>0</v>
      </c>
      <c r="AT818" s="679"/>
      <c r="AU818" s="679"/>
      <c r="AV818" s="679"/>
      <c r="AW818" s="680">
        <f t="shared" si="539"/>
        <v>0</v>
      </c>
      <c r="AX818" s="679"/>
      <c r="AY818" s="679"/>
      <c r="AZ818" s="679"/>
      <c r="BA818" s="680">
        <f t="shared" si="540"/>
        <v>0</v>
      </c>
      <c r="BB818" s="679"/>
      <c r="BC818" s="679"/>
      <c r="BD818" s="679"/>
      <c r="BE818" s="680">
        <f t="shared" si="541"/>
        <v>0</v>
      </c>
      <c r="BF818" s="680">
        <f t="shared" si="542"/>
        <v>0</v>
      </c>
      <c r="BG818" s="680">
        <f t="shared" si="543"/>
        <v>0</v>
      </c>
      <c r="BH818" s="680">
        <f t="shared" si="544"/>
        <v>0</v>
      </c>
      <c r="BI818" s="680">
        <f t="shared" si="545"/>
        <v>0</v>
      </c>
      <c r="BJ818" s="681"/>
    </row>
    <row r="819" spans="2:62">
      <c r="B819" s="675" t="s">
        <v>951</v>
      </c>
      <c r="C819" s="676"/>
      <c r="D819" s="677"/>
      <c r="E819" s="738"/>
      <c r="F819" s="739"/>
      <c r="G819" s="680"/>
      <c r="H819" s="680"/>
      <c r="I819" s="680"/>
      <c r="J819" s="680"/>
      <c r="K819" s="680"/>
      <c r="L819" s="680"/>
      <c r="M819" s="680"/>
      <c r="N819" s="680"/>
      <c r="O819" s="680"/>
      <c r="P819" s="680"/>
      <c r="Q819" s="680"/>
      <c r="R819" s="680"/>
      <c r="S819" s="680"/>
      <c r="T819" s="673"/>
      <c r="U819" s="680"/>
      <c r="V819" s="680"/>
      <c r="W819" s="680"/>
      <c r="X819" s="680"/>
      <c r="Y819" s="680"/>
      <c r="Z819" s="680"/>
      <c r="AA819" s="680"/>
      <c r="AB819" s="680"/>
      <c r="AC819" s="680"/>
      <c r="AD819" s="680"/>
      <c r="AE819" s="680"/>
      <c r="AF819" s="680"/>
      <c r="AG819" s="680"/>
      <c r="AH819" s="680"/>
      <c r="AI819" s="680"/>
      <c r="AJ819" s="680"/>
      <c r="AK819" s="680"/>
      <c r="AL819" s="680"/>
      <c r="AM819" s="680"/>
      <c r="AN819" s="680"/>
      <c r="AO819" s="680"/>
      <c r="AP819" s="680"/>
      <c r="AQ819" s="680"/>
      <c r="AR819" s="680"/>
      <c r="AS819" s="680"/>
      <c r="AT819" s="680"/>
      <c r="AU819" s="680"/>
      <c r="AV819" s="680"/>
      <c r="AW819" s="680"/>
      <c r="AX819" s="680"/>
      <c r="AY819" s="680"/>
      <c r="AZ819" s="680"/>
      <c r="BA819" s="680"/>
      <c r="BB819" s="680"/>
      <c r="BC819" s="680"/>
      <c r="BD819" s="680"/>
      <c r="BE819" s="680"/>
      <c r="BF819" s="680"/>
      <c r="BG819" s="680"/>
      <c r="BH819" s="680"/>
      <c r="BI819" s="680"/>
      <c r="BJ819" s="681"/>
    </row>
    <row r="820" spans="2:62">
      <c r="B820" s="675"/>
      <c r="C820" s="676" t="s">
        <v>276</v>
      </c>
      <c r="D820" s="677" t="s">
        <v>952</v>
      </c>
      <c r="E820" s="740">
        <f t="shared" ref="E820" si="552">T820</f>
        <v>0</v>
      </c>
      <c r="F820" s="741"/>
      <c r="G820" s="680">
        <f t="shared" si="530"/>
        <v>0</v>
      </c>
      <c r="H820" s="679"/>
      <c r="I820" s="679"/>
      <c r="J820" s="679"/>
      <c r="K820" s="679"/>
      <c r="L820" s="679"/>
      <c r="M820" s="679"/>
      <c r="N820" s="679"/>
      <c r="O820" s="679"/>
      <c r="P820" s="679"/>
      <c r="Q820" s="679"/>
      <c r="R820" s="679"/>
      <c r="S820" s="679"/>
      <c r="T820" s="673">
        <f t="shared" si="531"/>
        <v>0</v>
      </c>
      <c r="U820" s="679"/>
      <c r="V820" s="679"/>
      <c r="W820" s="679"/>
      <c r="X820" s="680">
        <f t="shared" si="532"/>
        <v>0</v>
      </c>
      <c r="Y820" s="679"/>
      <c r="Z820" s="679"/>
      <c r="AA820" s="679"/>
      <c r="AB820" s="680">
        <f t="shared" si="533"/>
        <v>0</v>
      </c>
      <c r="AC820" s="679"/>
      <c r="AD820" s="679"/>
      <c r="AE820" s="679"/>
      <c r="AF820" s="680">
        <f t="shared" si="534"/>
        <v>0</v>
      </c>
      <c r="AG820" s="679"/>
      <c r="AH820" s="679"/>
      <c r="AI820" s="679"/>
      <c r="AJ820" s="680">
        <f t="shared" si="535"/>
        <v>0</v>
      </c>
      <c r="AK820" s="679"/>
      <c r="AL820" s="679"/>
      <c r="AM820" s="679"/>
      <c r="AN820" s="680">
        <f t="shared" si="536"/>
        <v>0</v>
      </c>
      <c r="AO820" s="680">
        <f t="shared" si="537"/>
        <v>0</v>
      </c>
      <c r="AP820" s="679"/>
      <c r="AQ820" s="679"/>
      <c r="AR820" s="679"/>
      <c r="AS820" s="680">
        <f t="shared" si="538"/>
        <v>0</v>
      </c>
      <c r="AT820" s="679"/>
      <c r="AU820" s="679"/>
      <c r="AV820" s="679"/>
      <c r="AW820" s="680">
        <f t="shared" si="539"/>
        <v>0</v>
      </c>
      <c r="AX820" s="679"/>
      <c r="AY820" s="679"/>
      <c r="AZ820" s="679"/>
      <c r="BA820" s="680">
        <f t="shared" si="540"/>
        <v>0</v>
      </c>
      <c r="BB820" s="679"/>
      <c r="BC820" s="679"/>
      <c r="BD820" s="679"/>
      <c r="BE820" s="680">
        <f t="shared" si="541"/>
        <v>0</v>
      </c>
      <c r="BF820" s="680">
        <f t="shared" si="542"/>
        <v>0</v>
      </c>
      <c r="BG820" s="680">
        <f t="shared" si="543"/>
        <v>0</v>
      </c>
      <c r="BH820" s="680">
        <f t="shared" si="544"/>
        <v>0</v>
      </c>
      <c r="BI820" s="680">
        <f t="shared" si="545"/>
        <v>0</v>
      </c>
      <c r="BJ820" s="681"/>
    </row>
    <row r="821" spans="2:62">
      <c r="B821" s="685" t="s">
        <v>953</v>
      </c>
      <c r="C821" s="676"/>
      <c r="D821" s="677"/>
      <c r="E821" s="740"/>
      <c r="F821" s="741"/>
      <c r="G821" s="680">
        <f t="shared" si="530"/>
        <v>0</v>
      </c>
      <c r="H821" s="679"/>
      <c r="I821" s="679"/>
      <c r="J821" s="679"/>
      <c r="K821" s="679"/>
      <c r="L821" s="679"/>
      <c r="M821" s="679"/>
      <c r="N821" s="679"/>
      <c r="O821" s="679"/>
      <c r="P821" s="679"/>
      <c r="Q821" s="679"/>
      <c r="R821" s="679"/>
      <c r="S821" s="679"/>
      <c r="T821" s="673">
        <f t="shared" si="531"/>
        <v>0</v>
      </c>
      <c r="U821" s="679"/>
      <c r="V821" s="679"/>
      <c r="W821" s="679"/>
      <c r="X821" s="680">
        <f t="shared" si="532"/>
        <v>0</v>
      </c>
      <c r="Y821" s="679"/>
      <c r="Z821" s="679"/>
      <c r="AA821" s="679"/>
      <c r="AB821" s="680">
        <f t="shared" si="533"/>
        <v>0</v>
      </c>
      <c r="AC821" s="679"/>
      <c r="AD821" s="679"/>
      <c r="AE821" s="679"/>
      <c r="AF821" s="680">
        <f t="shared" si="534"/>
        <v>0</v>
      </c>
      <c r="AG821" s="679"/>
      <c r="AH821" s="679"/>
      <c r="AI821" s="679"/>
      <c r="AJ821" s="680">
        <f t="shared" si="535"/>
        <v>0</v>
      </c>
      <c r="AK821" s="679"/>
      <c r="AL821" s="679"/>
      <c r="AM821" s="679"/>
      <c r="AN821" s="680">
        <f t="shared" si="536"/>
        <v>0</v>
      </c>
      <c r="AO821" s="680">
        <f t="shared" si="537"/>
        <v>0</v>
      </c>
      <c r="AP821" s="679"/>
      <c r="AQ821" s="679"/>
      <c r="AR821" s="679"/>
      <c r="AS821" s="680">
        <f t="shared" si="538"/>
        <v>0</v>
      </c>
      <c r="AT821" s="679"/>
      <c r="AU821" s="679"/>
      <c r="AV821" s="679"/>
      <c r="AW821" s="680">
        <f t="shared" si="539"/>
        <v>0</v>
      </c>
      <c r="AX821" s="679"/>
      <c r="AY821" s="679"/>
      <c r="AZ821" s="679"/>
      <c r="BA821" s="680">
        <f t="shared" si="540"/>
        <v>0</v>
      </c>
      <c r="BB821" s="679"/>
      <c r="BC821" s="679"/>
      <c r="BD821" s="679"/>
      <c r="BE821" s="680">
        <f t="shared" si="541"/>
        <v>0</v>
      </c>
      <c r="BF821" s="680">
        <f t="shared" si="542"/>
        <v>0</v>
      </c>
      <c r="BG821" s="680">
        <f t="shared" si="543"/>
        <v>0</v>
      </c>
      <c r="BH821" s="680">
        <f t="shared" si="544"/>
        <v>0</v>
      </c>
      <c r="BI821" s="680">
        <f t="shared" si="545"/>
        <v>0</v>
      </c>
      <c r="BJ821" s="681"/>
    </row>
    <row r="822" spans="2:62">
      <c r="B822" s="675"/>
      <c r="C822" s="676" t="s">
        <v>299</v>
      </c>
      <c r="D822" s="677" t="s">
        <v>954</v>
      </c>
      <c r="E822" s="740">
        <f t="shared" ref="E822" si="553">T822</f>
        <v>0</v>
      </c>
      <c r="F822" s="741"/>
      <c r="G822" s="680">
        <f t="shared" si="530"/>
        <v>0</v>
      </c>
      <c r="H822" s="679"/>
      <c r="I822" s="679"/>
      <c r="J822" s="679"/>
      <c r="K822" s="679"/>
      <c r="L822" s="679"/>
      <c r="M822" s="679"/>
      <c r="N822" s="679"/>
      <c r="O822" s="679"/>
      <c r="P822" s="679"/>
      <c r="Q822" s="679"/>
      <c r="R822" s="679"/>
      <c r="S822" s="679"/>
      <c r="T822" s="673">
        <f t="shared" si="531"/>
        <v>0</v>
      </c>
      <c r="U822" s="679"/>
      <c r="V822" s="679"/>
      <c r="W822" s="679"/>
      <c r="X822" s="680">
        <f t="shared" si="532"/>
        <v>0</v>
      </c>
      <c r="Y822" s="679"/>
      <c r="Z822" s="679"/>
      <c r="AA822" s="679"/>
      <c r="AB822" s="680">
        <f t="shared" si="533"/>
        <v>0</v>
      </c>
      <c r="AC822" s="679"/>
      <c r="AD822" s="679"/>
      <c r="AE822" s="679"/>
      <c r="AF822" s="680">
        <f t="shared" si="534"/>
        <v>0</v>
      </c>
      <c r="AG822" s="679"/>
      <c r="AH822" s="679"/>
      <c r="AI822" s="679"/>
      <c r="AJ822" s="680">
        <f t="shared" si="535"/>
        <v>0</v>
      </c>
      <c r="AK822" s="679"/>
      <c r="AL822" s="679"/>
      <c r="AM822" s="679"/>
      <c r="AN822" s="680">
        <f t="shared" si="536"/>
        <v>0</v>
      </c>
      <c r="AO822" s="680">
        <f t="shared" si="537"/>
        <v>0</v>
      </c>
      <c r="AP822" s="679"/>
      <c r="AQ822" s="679"/>
      <c r="AR822" s="679"/>
      <c r="AS822" s="680">
        <f t="shared" si="538"/>
        <v>0</v>
      </c>
      <c r="AT822" s="679"/>
      <c r="AU822" s="679"/>
      <c r="AV822" s="679"/>
      <c r="AW822" s="680">
        <f t="shared" si="539"/>
        <v>0</v>
      </c>
      <c r="AX822" s="679"/>
      <c r="AY822" s="679"/>
      <c r="AZ822" s="679"/>
      <c r="BA822" s="680">
        <f t="shared" si="540"/>
        <v>0</v>
      </c>
      <c r="BB822" s="679"/>
      <c r="BC822" s="679"/>
      <c r="BD822" s="679"/>
      <c r="BE822" s="680">
        <f t="shared" si="541"/>
        <v>0</v>
      </c>
      <c r="BF822" s="680">
        <f t="shared" si="542"/>
        <v>0</v>
      </c>
      <c r="BG822" s="680">
        <f t="shared" si="543"/>
        <v>0</v>
      </c>
      <c r="BH822" s="680">
        <f t="shared" si="544"/>
        <v>0</v>
      </c>
      <c r="BI822" s="680">
        <f t="shared" si="545"/>
        <v>0</v>
      </c>
      <c r="BJ822" s="681"/>
    </row>
    <row r="823" spans="2:62">
      <c r="B823" s="685" t="s">
        <v>955</v>
      </c>
      <c r="C823" s="676"/>
      <c r="D823" s="677"/>
      <c r="E823" s="738"/>
      <c r="F823" s="739"/>
      <c r="G823" s="680"/>
      <c r="H823" s="680"/>
      <c r="I823" s="680"/>
      <c r="J823" s="680"/>
      <c r="K823" s="680"/>
      <c r="L823" s="680"/>
      <c r="M823" s="680"/>
      <c r="N823" s="680"/>
      <c r="O823" s="680"/>
      <c r="P823" s="680"/>
      <c r="Q823" s="680"/>
      <c r="R823" s="680"/>
      <c r="S823" s="680"/>
      <c r="T823" s="673"/>
      <c r="U823" s="680"/>
      <c r="V823" s="680"/>
      <c r="W823" s="680"/>
      <c r="X823" s="680"/>
      <c r="Y823" s="680"/>
      <c r="Z823" s="680"/>
      <c r="AA823" s="680"/>
      <c r="AB823" s="680"/>
      <c r="AC823" s="680"/>
      <c r="AD823" s="680"/>
      <c r="AE823" s="680"/>
      <c r="AF823" s="680"/>
      <c r="AG823" s="680"/>
      <c r="AH823" s="680"/>
      <c r="AI823" s="680"/>
      <c r="AJ823" s="680"/>
      <c r="AK823" s="680"/>
      <c r="AL823" s="680"/>
      <c r="AM823" s="680"/>
      <c r="AN823" s="680"/>
      <c r="AO823" s="680"/>
      <c r="AP823" s="680"/>
      <c r="AQ823" s="680"/>
      <c r="AR823" s="680"/>
      <c r="AS823" s="680"/>
      <c r="AT823" s="680"/>
      <c r="AU823" s="680"/>
      <c r="AV823" s="680"/>
      <c r="AW823" s="680"/>
      <c r="AX823" s="680"/>
      <c r="AY823" s="680"/>
      <c r="AZ823" s="680"/>
      <c r="BA823" s="680"/>
      <c r="BB823" s="680"/>
      <c r="BC823" s="680"/>
      <c r="BD823" s="680"/>
      <c r="BE823" s="680"/>
      <c r="BF823" s="680"/>
      <c r="BG823" s="680"/>
      <c r="BH823" s="680"/>
      <c r="BI823" s="680"/>
      <c r="BJ823" s="681"/>
    </row>
    <row r="824" spans="2:62">
      <c r="B824" s="675"/>
      <c r="C824" s="676" t="s">
        <v>303</v>
      </c>
      <c r="D824" s="677" t="s">
        <v>956</v>
      </c>
      <c r="E824" s="740">
        <f t="shared" ref="E824:E825" si="554">T824</f>
        <v>0</v>
      </c>
      <c r="F824" s="741"/>
      <c r="G824" s="680">
        <f t="shared" si="530"/>
        <v>0</v>
      </c>
      <c r="H824" s="679"/>
      <c r="I824" s="679"/>
      <c r="J824" s="679"/>
      <c r="K824" s="679"/>
      <c r="L824" s="679"/>
      <c r="M824" s="679"/>
      <c r="N824" s="679"/>
      <c r="O824" s="679"/>
      <c r="P824" s="679"/>
      <c r="Q824" s="679"/>
      <c r="R824" s="679"/>
      <c r="S824" s="679"/>
      <c r="T824" s="673">
        <f t="shared" si="531"/>
        <v>0</v>
      </c>
      <c r="U824" s="679"/>
      <c r="V824" s="679"/>
      <c r="W824" s="679"/>
      <c r="X824" s="680">
        <f t="shared" si="532"/>
        <v>0</v>
      </c>
      <c r="Y824" s="679"/>
      <c r="Z824" s="679"/>
      <c r="AA824" s="679"/>
      <c r="AB824" s="680">
        <f t="shared" si="533"/>
        <v>0</v>
      </c>
      <c r="AC824" s="679"/>
      <c r="AD824" s="679"/>
      <c r="AE824" s="679"/>
      <c r="AF824" s="680">
        <f t="shared" si="534"/>
        <v>0</v>
      </c>
      <c r="AG824" s="679"/>
      <c r="AH824" s="679"/>
      <c r="AI824" s="679"/>
      <c r="AJ824" s="680">
        <f t="shared" si="535"/>
        <v>0</v>
      </c>
      <c r="AK824" s="679"/>
      <c r="AL824" s="679"/>
      <c r="AM824" s="679"/>
      <c r="AN824" s="680">
        <f t="shared" si="536"/>
        <v>0</v>
      </c>
      <c r="AO824" s="680">
        <f t="shared" si="537"/>
        <v>0</v>
      </c>
      <c r="AP824" s="679"/>
      <c r="AQ824" s="679"/>
      <c r="AR824" s="679"/>
      <c r="AS824" s="680">
        <f t="shared" si="538"/>
        <v>0</v>
      </c>
      <c r="AT824" s="679"/>
      <c r="AU824" s="679"/>
      <c r="AV824" s="679"/>
      <c r="AW824" s="680">
        <f t="shared" si="539"/>
        <v>0</v>
      </c>
      <c r="AX824" s="679"/>
      <c r="AY824" s="679"/>
      <c r="AZ824" s="679"/>
      <c r="BA824" s="680">
        <f t="shared" si="540"/>
        <v>0</v>
      </c>
      <c r="BB824" s="679"/>
      <c r="BC824" s="679"/>
      <c r="BD824" s="679"/>
      <c r="BE824" s="680">
        <f t="shared" si="541"/>
        <v>0</v>
      </c>
      <c r="BF824" s="680">
        <f t="shared" si="542"/>
        <v>0</v>
      </c>
      <c r="BG824" s="680">
        <f t="shared" si="543"/>
        <v>0</v>
      </c>
      <c r="BH824" s="680">
        <f t="shared" si="544"/>
        <v>0</v>
      </c>
      <c r="BI824" s="680">
        <f t="shared" si="545"/>
        <v>0</v>
      </c>
      <c r="BJ824" s="681"/>
    </row>
    <row r="825" spans="2:62">
      <c r="B825" s="675"/>
      <c r="C825" s="676" t="s">
        <v>305</v>
      </c>
      <c r="D825" s="677" t="s">
        <v>957</v>
      </c>
      <c r="E825" s="740">
        <f t="shared" si="554"/>
        <v>0</v>
      </c>
      <c r="F825" s="741"/>
      <c r="G825" s="680">
        <f t="shared" si="530"/>
        <v>0</v>
      </c>
      <c r="H825" s="679"/>
      <c r="I825" s="679"/>
      <c r="J825" s="679"/>
      <c r="K825" s="679"/>
      <c r="L825" s="679"/>
      <c r="M825" s="679"/>
      <c r="N825" s="679"/>
      <c r="O825" s="679"/>
      <c r="P825" s="679"/>
      <c r="Q825" s="679"/>
      <c r="R825" s="679"/>
      <c r="S825" s="679"/>
      <c r="T825" s="673">
        <f t="shared" si="531"/>
        <v>0</v>
      </c>
      <c r="U825" s="679"/>
      <c r="V825" s="679"/>
      <c r="W825" s="679"/>
      <c r="X825" s="680">
        <f t="shared" si="532"/>
        <v>0</v>
      </c>
      <c r="Y825" s="679"/>
      <c r="Z825" s="679"/>
      <c r="AA825" s="679"/>
      <c r="AB825" s="680">
        <f t="shared" si="533"/>
        <v>0</v>
      </c>
      <c r="AC825" s="679"/>
      <c r="AD825" s="679"/>
      <c r="AE825" s="679"/>
      <c r="AF825" s="680">
        <f t="shared" si="534"/>
        <v>0</v>
      </c>
      <c r="AG825" s="679"/>
      <c r="AH825" s="679"/>
      <c r="AI825" s="679"/>
      <c r="AJ825" s="680">
        <f t="shared" si="535"/>
        <v>0</v>
      </c>
      <c r="AK825" s="679"/>
      <c r="AL825" s="679"/>
      <c r="AM825" s="679"/>
      <c r="AN825" s="680">
        <f t="shared" si="536"/>
        <v>0</v>
      </c>
      <c r="AO825" s="680">
        <f t="shared" si="537"/>
        <v>0</v>
      </c>
      <c r="AP825" s="679"/>
      <c r="AQ825" s="679"/>
      <c r="AR825" s="679"/>
      <c r="AS825" s="680">
        <f t="shared" si="538"/>
        <v>0</v>
      </c>
      <c r="AT825" s="679"/>
      <c r="AU825" s="679"/>
      <c r="AV825" s="679"/>
      <c r="AW825" s="680">
        <f t="shared" si="539"/>
        <v>0</v>
      </c>
      <c r="AX825" s="679"/>
      <c r="AY825" s="679"/>
      <c r="AZ825" s="679"/>
      <c r="BA825" s="680">
        <f t="shared" si="540"/>
        <v>0</v>
      </c>
      <c r="BB825" s="679"/>
      <c r="BC825" s="679"/>
      <c r="BD825" s="679"/>
      <c r="BE825" s="680">
        <f t="shared" si="541"/>
        <v>0</v>
      </c>
      <c r="BF825" s="680">
        <f t="shared" si="542"/>
        <v>0</v>
      </c>
      <c r="BG825" s="680">
        <f t="shared" si="543"/>
        <v>0</v>
      </c>
      <c r="BH825" s="680">
        <f t="shared" si="544"/>
        <v>0</v>
      </c>
      <c r="BI825" s="680">
        <f t="shared" si="545"/>
        <v>0</v>
      </c>
      <c r="BJ825" s="681"/>
    </row>
    <row r="826" spans="2:62">
      <c r="B826" s="685" t="s">
        <v>958</v>
      </c>
      <c r="C826" s="676"/>
      <c r="D826" s="677"/>
      <c r="E826" s="738"/>
      <c r="F826" s="739"/>
      <c r="G826" s="680"/>
      <c r="H826" s="680"/>
      <c r="I826" s="680"/>
      <c r="J826" s="680"/>
      <c r="K826" s="680"/>
      <c r="L826" s="680"/>
      <c r="M826" s="680"/>
      <c r="N826" s="680"/>
      <c r="O826" s="680"/>
      <c r="P826" s="680"/>
      <c r="Q826" s="680"/>
      <c r="R826" s="680"/>
      <c r="S826" s="680"/>
      <c r="T826" s="673"/>
      <c r="U826" s="680"/>
      <c r="V826" s="680"/>
      <c r="W826" s="680"/>
      <c r="X826" s="680"/>
      <c r="Y826" s="680"/>
      <c r="Z826" s="680"/>
      <c r="AA826" s="680"/>
      <c r="AB826" s="680"/>
      <c r="AC826" s="680"/>
      <c r="AD826" s="680"/>
      <c r="AE826" s="680"/>
      <c r="AF826" s="680"/>
      <c r="AG826" s="680"/>
      <c r="AH826" s="680"/>
      <c r="AI826" s="680"/>
      <c r="AJ826" s="680"/>
      <c r="AK826" s="680"/>
      <c r="AL826" s="680"/>
      <c r="AM826" s="680"/>
      <c r="AN826" s="680"/>
      <c r="AO826" s="680"/>
      <c r="AP826" s="680"/>
      <c r="AQ826" s="680"/>
      <c r="AR826" s="680"/>
      <c r="AS826" s="680"/>
      <c r="AT826" s="680"/>
      <c r="AU826" s="680"/>
      <c r="AV826" s="680"/>
      <c r="AW826" s="680"/>
      <c r="AX826" s="680"/>
      <c r="AY826" s="680"/>
      <c r="AZ826" s="680"/>
      <c r="BA826" s="680"/>
      <c r="BB826" s="680"/>
      <c r="BC826" s="680"/>
      <c r="BD826" s="680"/>
      <c r="BE826" s="680"/>
      <c r="BF826" s="680"/>
      <c r="BG826" s="680"/>
      <c r="BH826" s="680"/>
      <c r="BI826" s="680"/>
      <c r="BJ826" s="681"/>
    </row>
    <row r="827" spans="2:62">
      <c r="B827" s="675"/>
      <c r="C827" s="676" t="s">
        <v>307</v>
      </c>
      <c r="D827" s="677" t="s">
        <v>959</v>
      </c>
      <c r="E827" s="740">
        <f t="shared" ref="E827:E828" si="555">T827</f>
        <v>0</v>
      </c>
      <c r="F827" s="741"/>
      <c r="G827" s="680">
        <f t="shared" si="530"/>
        <v>0</v>
      </c>
      <c r="H827" s="679"/>
      <c r="I827" s="679"/>
      <c r="J827" s="679"/>
      <c r="K827" s="679"/>
      <c r="L827" s="679"/>
      <c r="M827" s="679"/>
      <c r="N827" s="679"/>
      <c r="O827" s="679"/>
      <c r="P827" s="679"/>
      <c r="Q827" s="679"/>
      <c r="R827" s="679"/>
      <c r="S827" s="679"/>
      <c r="T827" s="673">
        <f t="shared" si="531"/>
        <v>0</v>
      </c>
      <c r="U827" s="679"/>
      <c r="V827" s="679"/>
      <c r="W827" s="679"/>
      <c r="X827" s="680">
        <f t="shared" si="532"/>
        <v>0</v>
      </c>
      <c r="Y827" s="679"/>
      <c r="Z827" s="679"/>
      <c r="AA827" s="679"/>
      <c r="AB827" s="680">
        <f t="shared" si="533"/>
        <v>0</v>
      </c>
      <c r="AC827" s="679"/>
      <c r="AD827" s="679"/>
      <c r="AE827" s="679"/>
      <c r="AF827" s="680">
        <f t="shared" si="534"/>
        <v>0</v>
      </c>
      <c r="AG827" s="679"/>
      <c r="AH827" s="679"/>
      <c r="AI827" s="679"/>
      <c r="AJ827" s="680">
        <f t="shared" si="535"/>
        <v>0</v>
      </c>
      <c r="AK827" s="679"/>
      <c r="AL827" s="679"/>
      <c r="AM827" s="679"/>
      <c r="AN827" s="680">
        <f t="shared" si="536"/>
        <v>0</v>
      </c>
      <c r="AO827" s="680">
        <f t="shared" si="537"/>
        <v>0</v>
      </c>
      <c r="AP827" s="679"/>
      <c r="AQ827" s="679"/>
      <c r="AR827" s="679"/>
      <c r="AS827" s="680">
        <f t="shared" si="538"/>
        <v>0</v>
      </c>
      <c r="AT827" s="679"/>
      <c r="AU827" s="679"/>
      <c r="AV827" s="679"/>
      <c r="AW827" s="680">
        <f t="shared" si="539"/>
        <v>0</v>
      </c>
      <c r="AX827" s="679"/>
      <c r="AY827" s="679"/>
      <c r="AZ827" s="679"/>
      <c r="BA827" s="680">
        <f t="shared" si="540"/>
        <v>0</v>
      </c>
      <c r="BB827" s="679"/>
      <c r="BC827" s="679"/>
      <c r="BD827" s="679"/>
      <c r="BE827" s="680">
        <f t="shared" si="541"/>
        <v>0</v>
      </c>
      <c r="BF827" s="680">
        <f t="shared" si="542"/>
        <v>0</v>
      </c>
      <c r="BG827" s="680">
        <f t="shared" si="543"/>
        <v>0</v>
      </c>
      <c r="BH827" s="680">
        <f t="shared" si="544"/>
        <v>0</v>
      </c>
      <c r="BI827" s="680">
        <f t="shared" si="545"/>
        <v>0</v>
      </c>
      <c r="BJ827" s="681"/>
    </row>
    <row r="828" spans="2:62">
      <c r="B828" s="675"/>
      <c r="C828" s="676" t="s">
        <v>309</v>
      </c>
      <c r="D828" s="677" t="s">
        <v>960</v>
      </c>
      <c r="E828" s="740">
        <f t="shared" si="555"/>
        <v>20000</v>
      </c>
      <c r="F828" s="741"/>
      <c r="G828" s="680">
        <f t="shared" si="530"/>
        <v>20000</v>
      </c>
      <c r="H828" s="679"/>
      <c r="I828" s="679"/>
      <c r="J828" s="679">
        <v>20000</v>
      </c>
      <c r="K828" s="679"/>
      <c r="L828" s="679"/>
      <c r="M828" s="679"/>
      <c r="N828" s="679"/>
      <c r="O828" s="679"/>
      <c r="P828" s="679"/>
      <c r="Q828" s="679"/>
      <c r="R828" s="679"/>
      <c r="S828" s="679"/>
      <c r="T828" s="673">
        <f t="shared" si="531"/>
        <v>20000</v>
      </c>
      <c r="U828" s="679"/>
      <c r="V828" s="679"/>
      <c r="W828" s="679"/>
      <c r="X828" s="680">
        <f t="shared" si="532"/>
        <v>20000</v>
      </c>
      <c r="Y828" s="679"/>
      <c r="Z828" s="679"/>
      <c r="AA828" s="679"/>
      <c r="AB828" s="680">
        <f t="shared" si="533"/>
        <v>0</v>
      </c>
      <c r="AC828" s="679"/>
      <c r="AD828" s="679"/>
      <c r="AE828" s="679">
        <v>5200</v>
      </c>
      <c r="AF828" s="680">
        <f t="shared" si="534"/>
        <v>5200</v>
      </c>
      <c r="AG828" s="679"/>
      <c r="AH828" s="679"/>
      <c r="AI828" s="679"/>
      <c r="AJ828" s="680">
        <f t="shared" si="535"/>
        <v>0</v>
      </c>
      <c r="AK828" s="679"/>
      <c r="AL828" s="679"/>
      <c r="AM828" s="679"/>
      <c r="AN828" s="680">
        <f t="shared" si="536"/>
        <v>0</v>
      </c>
      <c r="AO828" s="680">
        <f t="shared" si="537"/>
        <v>5200</v>
      </c>
      <c r="AP828" s="679"/>
      <c r="AQ828" s="679"/>
      <c r="AR828" s="679"/>
      <c r="AS828" s="680">
        <f t="shared" si="538"/>
        <v>0</v>
      </c>
      <c r="AT828" s="679"/>
      <c r="AU828" s="679"/>
      <c r="AV828" s="679">
        <v>5200</v>
      </c>
      <c r="AW828" s="680">
        <f t="shared" si="539"/>
        <v>5200</v>
      </c>
      <c r="AX828" s="679"/>
      <c r="AY828" s="679"/>
      <c r="AZ828" s="679"/>
      <c r="BA828" s="680">
        <f t="shared" si="540"/>
        <v>0</v>
      </c>
      <c r="BB828" s="679"/>
      <c r="BC828" s="679"/>
      <c r="BD828" s="679"/>
      <c r="BE828" s="680">
        <f t="shared" si="541"/>
        <v>0</v>
      </c>
      <c r="BF828" s="680">
        <f t="shared" si="542"/>
        <v>5200</v>
      </c>
      <c r="BG828" s="680">
        <f t="shared" si="543"/>
        <v>0</v>
      </c>
      <c r="BH828" s="680">
        <f t="shared" si="544"/>
        <v>14800</v>
      </c>
      <c r="BI828" s="680">
        <f t="shared" si="545"/>
        <v>0</v>
      </c>
      <c r="BJ828" s="681"/>
    </row>
    <row r="829" spans="2:62">
      <c r="B829" s="685" t="s">
        <v>961</v>
      </c>
      <c r="C829" s="676"/>
      <c r="D829" s="677"/>
      <c r="E829" s="738"/>
      <c r="F829" s="739"/>
      <c r="G829" s="680"/>
      <c r="H829" s="680"/>
      <c r="I829" s="680"/>
      <c r="J829" s="680"/>
      <c r="K829" s="680"/>
      <c r="L829" s="680"/>
      <c r="M829" s="680"/>
      <c r="N829" s="680"/>
      <c r="O829" s="680"/>
      <c r="P829" s="680"/>
      <c r="Q829" s="680"/>
      <c r="R829" s="680"/>
      <c r="S829" s="680"/>
      <c r="T829" s="673"/>
      <c r="U829" s="680"/>
      <c r="V829" s="680"/>
      <c r="W829" s="680"/>
      <c r="X829" s="680"/>
      <c r="Y829" s="680"/>
      <c r="Z829" s="680"/>
      <c r="AA829" s="680"/>
      <c r="AB829" s="680"/>
      <c r="AC829" s="680"/>
      <c r="AD829" s="680"/>
      <c r="AE829" s="680"/>
      <c r="AF829" s="680"/>
      <c r="AG829" s="680"/>
      <c r="AH829" s="680"/>
      <c r="AI829" s="680"/>
      <c r="AJ829" s="680"/>
      <c r="AK829" s="680"/>
      <c r="AL829" s="680"/>
      <c r="AM829" s="680"/>
      <c r="AN829" s="680"/>
      <c r="AO829" s="680"/>
      <c r="AP829" s="680"/>
      <c r="AQ829" s="680"/>
      <c r="AR829" s="680"/>
      <c r="AS829" s="680"/>
      <c r="AT829" s="680"/>
      <c r="AU829" s="680"/>
      <c r="AV829" s="680"/>
      <c r="AW829" s="680"/>
      <c r="AX829" s="680"/>
      <c r="AY829" s="680"/>
      <c r="AZ829" s="680"/>
      <c r="BA829" s="680"/>
      <c r="BB829" s="680"/>
      <c r="BC829" s="680"/>
      <c r="BD829" s="680"/>
      <c r="BE829" s="680"/>
      <c r="BF829" s="680"/>
      <c r="BG829" s="680"/>
      <c r="BH829" s="680"/>
      <c r="BI829" s="680"/>
      <c r="BJ829" s="681"/>
    </row>
    <row r="830" spans="2:62">
      <c r="B830" s="675"/>
      <c r="C830" s="676" t="s">
        <v>315</v>
      </c>
      <c r="D830" s="677" t="s">
        <v>962</v>
      </c>
      <c r="E830" s="740">
        <f t="shared" ref="E830:E831" si="556">T830</f>
        <v>0</v>
      </c>
      <c r="F830" s="741"/>
      <c r="G830" s="680">
        <f t="shared" si="530"/>
        <v>0</v>
      </c>
      <c r="H830" s="679"/>
      <c r="I830" s="679"/>
      <c r="J830" s="679"/>
      <c r="K830" s="679"/>
      <c r="L830" s="679"/>
      <c r="M830" s="679"/>
      <c r="N830" s="679"/>
      <c r="O830" s="679"/>
      <c r="P830" s="679"/>
      <c r="Q830" s="679"/>
      <c r="R830" s="679"/>
      <c r="S830" s="679"/>
      <c r="T830" s="673">
        <f t="shared" si="531"/>
        <v>0</v>
      </c>
      <c r="U830" s="679"/>
      <c r="V830" s="679"/>
      <c r="W830" s="679"/>
      <c r="X830" s="680">
        <f t="shared" si="532"/>
        <v>0</v>
      </c>
      <c r="Y830" s="679"/>
      <c r="Z830" s="679"/>
      <c r="AA830" s="679"/>
      <c r="AB830" s="680">
        <f t="shared" si="533"/>
        <v>0</v>
      </c>
      <c r="AC830" s="679"/>
      <c r="AD830" s="679"/>
      <c r="AE830" s="679"/>
      <c r="AF830" s="680">
        <f t="shared" si="534"/>
        <v>0</v>
      </c>
      <c r="AG830" s="679"/>
      <c r="AH830" s="679"/>
      <c r="AI830" s="679"/>
      <c r="AJ830" s="680">
        <f t="shared" si="535"/>
        <v>0</v>
      </c>
      <c r="AK830" s="679"/>
      <c r="AL830" s="679"/>
      <c r="AM830" s="679"/>
      <c r="AN830" s="680">
        <f t="shared" si="536"/>
        <v>0</v>
      </c>
      <c r="AO830" s="680">
        <f t="shared" si="537"/>
        <v>0</v>
      </c>
      <c r="AP830" s="679"/>
      <c r="AQ830" s="679"/>
      <c r="AR830" s="679"/>
      <c r="AS830" s="680">
        <f t="shared" si="538"/>
        <v>0</v>
      </c>
      <c r="AT830" s="679"/>
      <c r="AU830" s="679"/>
      <c r="AV830" s="679"/>
      <c r="AW830" s="680">
        <f t="shared" si="539"/>
        <v>0</v>
      </c>
      <c r="AX830" s="679"/>
      <c r="AY830" s="679"/>
      <c r="AZ830" s="679"/>
      <c r="BA830" s="680">
        <f t="shared" si="540"/>
        <v>0</v>
      </c>
      <c r="BB830" s="679"/>
      <c r="BC830" s="679"/>
      <c r="BD830" s="679"/>
      <c r="BE830" s="680">
        <f t="shared" si="541"/>
        <v>0</v>
      </c>
      <c r="BF830" s="680">
        <f t="shared" si="542"/>
        <v>0</v>
      </c>
      <c r="BG830" s="680">
        <f t="shared" si="543"/>
        <v>0</v>
      </c>
      <c r="BH830" s="680">
        <f t="shared" si="544"/>
        <v>0</v>
      </c>
      <c r="BI830" s="680">
        <f t="shared" si="545"/>
        <v>0</v>
      </c>
      <c r="BJ830" s="681"/>
    </row>
    <row r="831" spans="2:62">
      <c r="B831" s="675"/>
      <c r="C831" s="676" t="s">
        <v>317</v>
      </c>
      <c r="D831" s="677" t="s">
        <v>963</v>
      </c>
      <c r="E831" s="678">
        <f t="shared" si="556"/>
        <v>0</v>
      </c>
      <c r="F831" s="679"/>
      <c r="G831" s="680">
        <f t="shared" si="530"/>
        <v>0</v>
      </c>
      <c r="H831" s="679"/>
      <c r="I831" s="679"/>
      <c r="J831" s="679"/>
      <c r="K831" s="679"/>
      <c r="L831" s="679"/>
      <c r="M831" s="679"/>
      <c r="N831" s="679"/>
      <c r="O831" s="679"/>
      <c r="P831" s="679"/>
      <c r="Q831" s="679"/>
      <c r="R831" s="679"/>
      <c r="S831" s="679"/>
      <c r="T831" s="673">
        <f t="shared" si="531"/>
        <v>0</v>
      </c>
      <c r="U831" s="679"/>
      <c r="V831" s="679"/>
      <c r="W831" s="679"/>
      <c r="X831" s="680">
        <f t="shared" si="532"/>
        <v>0</v>
      </c>
      <c r="Y831" s="679"/>
      <c r="Z831" s="679"/>
      <c r="AA831" s="679"/>
      <c r="AB831" s="680">
        <f t="shared" si="533"/>
        <v>0</v>
      </c>
      <c r="AC831" s="679"/>
      <c r="AD831" s="679"/>
      <c r="AE831" s="679"/>
      <c r="AF831" s="680">
        <f t="shared" si="534"/>
        <v>0</v>
      </c>
      <c r="AG831" s="679"/>
      <c r="AH831" s="679"/>
      <c r="AI831" s="679"/>
      <c r="AJ831" s="680">
        <f t="shared" si="535"/>
        <v>0</v>
      </c>
      <c r="AK831" s="679"/>
      <c r="AL831" s="679"/>
      <c r="AM831" s="679"/>
      <c r="AN831" s="680">
        <f t="shared" si="536"/>
        <v>0</v>
      </c>
      <c r="AO831" s="680">
        <f t="shared" si="537"/>
        <v>0</v>
      </c>
      <c r="AP831" s="679"/>
      <c r="AQ831" s="679"/>
      <c r="AR831" s="679"/>
      <c r="AS831" s="680">
        <f t="shared" si="538"/>
        <v>0</v>
      </c>
      <c r="AT831" s="679"/>
      <c r="AU831" s="679"/>
      <c r="AV831" s="679"/>
      <c r="AW831" s="680">
        <f t="shared" si="539"/>
        <v>0</v>
      </c>
      <c r="AX831" s="679"/>
      <c r="AY831" s="679"/>
      <c r="AZ831" s="679"/>
      <c r="BA831" s="680">
        <f t="shared" si="540"/>
        <v>0</v>
      </c>
      <c r="BB831" s="679"/>
      <c r="BC831" s="679"/>
      <c r="BD831" s="679"/>
      <c r="BE831" s="680">
        <f t="shared" si="541"/>
        <v>0</v>
      </c>
      <c r="BF831" s="680">
        <f t="shared" si="542"/>
        <v>0</v>
      </c>
      <c r="BG831" s="680">
        <f t="shared" si="543"/>
        <v>0</v>
      </c>
      <c r="BH831" s="680">
        <f t="shared" si="544"/>
        <v>0</v>
      </c>
      <c r="BI831" s="680">
        <f t="shared" si="545"/>
        <v>0</v>
      </c>
      <c r="BJ831" s="681"/>
    </row>
    <row r="832" spans="2:62">
      <c r="B832" s="685" t="s">
        <v>964</v>
      </c>
      <c r="C832" s="676"/>
      <c r="D832" s="677"/>
      <c r="E832" s="684"/>
      <c r="F832" s="680"/>
      <c r="G832" s="680"/>
      <c r="H832" s="680"/>
      <c r="I832" s="680"/>
      <c r="J832" s="680"/>
      <c r="K832" s="680"/>
      <c r="L832" s="680"/>
      <c r="M832" s="680"/>
      <c r="N832" s="680"/>
      <c r="O832" s="680"/>
      <c r="P832" s="680"/>
      <c r="Q832" s="680"/>
      <c r="R832" s="680"/>
      <c r="S832" s="680"/>
      <c r="T832" s="673"/>
      <c r="U832" s="680"/>
      <c r="V832" s="680"/>
      <c r="W832" s="680"/>
      <c r="X832" s="680"/>
      <c r="Y832" s="680"/>
      <c r="Z832" s="680"/>
      <c r="AA832" s="680"/>
      <c r="AB832" s="680"/>
      <c r="AC832" s="680"/>
      <c r="AD832" s="680"/>
      <c r="AE832" s="680"/>
      <c r="AF832" s="680"/>
      <c r="AG832" s="680"/>
      <c r="AH832" s="680"/>
      <c r="AI832" s="680"/>
      <c r="AJ832" s="680"/>
      <c r="AK832" s="680"/>
      <c r="AL832" s="680"/>
      <c r="AM832" s="680"/>
      <c r="AN832" s="680"/>
      <c r="AO832" s="680"/>
      <c r="AP832" s="680"/>
      <c r="AQ832" s="680"/>
      <c r="AR832" s="680"/>
      <c r="AS832" s="680"/>
      <c r="AT832" s="680"/>
      <c r="AU832" s="680"/>
      <c r="AV832" s="680"/>
      <c r="AW832" s="680"/>
      <c r="AX832" s="680"/>
      <c r="AY832" s="680"/>
      <c r="AZ832" s="680"/>
      <c r="BA832" s="680"/>
      <c r="BB832" s="680"/>
      <c r="BC832" s="680"/>
      <c r="BD832" s="680"/>
      <c r="BE832" s="680"/>
      <c r="BF832" s="680"/>
      <c r="BG832" s="680"/>
      <c r="BH832" s="680"/>
      <c r="BI832" s="680"/>
      <c r="BJ832" s="681"/>
    </row>
    <row r="833" spans="2:62">
      <c r="B833" s="675"/>
      <c r="C833" s="676" t="s">
        <v>319</v>
      </c>
      <c r="D833" s="677" t="s">
        <v>965</v>
      </c>
      <c r="E833" s="678">
        <f t="shared" ref="E833" si="557">T833</f>
        <v>0</v>
      </c>
      <c r="F833" s="679"/>
      <c r="G833" s="680">
        <f t="shared" si="530"/>
        <v>0</v>
      </c>
      <c r="H833" s="679"/>
      <c r="I833" s="679"/>
      <c r="J833" s="679"/>
      <c r="K833" s="679"/>
      <c r="L833" s="679"/>
      <c r="M833" s="679"/>
      <c r="N833" s="679"/>
      <c r="O833" s="679"/>
      <c r="P833" s="679"/>
      <c r="Q833" s="679"/>
      <c r="R833" s="679"/>
      <c r="S833" s="679"/>
      <c r="T833" s="673">
        <f t="shared" si="531"/>
        <v>0</v>
      </c>
      <c r="U833" s="679"/>
      <c r="V833" s="679"/>
      <c r="W833" s="679"/>
      <c r="X833" s="680">
        <f t="shared" si="532"/>
        <v>0</v>
      </c>
      <c r="Y833" s="679"/>
      <c r="Z833" s="679"/>
      <c r="AA833" s="679"/>
      <c r="AB833" s="680">
        <f t="shared" si="533"/>
        <v>0</v>
      </c>
      <c r="AC833" s="679"/>
      <c r="AD833" s="679"/>
      <c r="AE833" s="679"/>
      <c r="AF833" s="680">
        <f t="shared" si="534"/>
        <v>0</v>
      </c>
      <c r="AG833" s="679"/>
      <c r="AH833" s="679"/>
      <c r="AI833" s="679"/>
      <c r="AJ833" s="680">
        <f t="shared" si="535"/>
        <v>0</v>
      </c>
      <c r="AK833" s="679"/>
      <c r="AL833" s="679"/>
      <c r="AM833" s="679"/>
      <c r="AN833" s="680">
        <f t="shared" si="536"/>
        <v>0</v>
      </c>
      <c r="AO833" s="680">
        <f t="shared" si="537"/>
        <v>0</v>
      </c>
      <c r="AP833" s="679"/>
      <c r="AQ833" s="679"/>
      <c r="AR833" s="679"/>
      <c r="AS833" s="680">
        <f t="shared" si="538"/>
        <v>0</v>
      </c>
      <c r="AT833" s="679"/>
      <c r="AU833" s="679"/>
      <c r="AV833" s="679"/>
      <c r="AW833" s="680">
        <f t="shared" si="539"/>
        <v>0</v>
      </c>
      <c r="AX833" s="679"/>
      <c r="AY833" s="679"/>
      <c r="AZ833" s="679"/>
      <c r="BA833" s="680">
        <f t="shared" si="540"/>
        <v>0</v>
      </c>
      <c r="BB833" s="679"/>
      <c r="BC833" s="679"/>
      <c r="BD833" s="679"/>
      <c r="BE833" s="680">
        <f t="shared" si="541"/>
        <v>0</v>
      </c>
      <c r="BF833" s="680">
        <f t="shared" si="542"/>
        <v>0</v>
      </c>
      <c r="BG833" s="680">
        <f t="shared" si="543"/>
        <v>0</v>
      </c>
      <c r="BH833" s="680">
        <f t="shared" si="544"/>
        <v>0</v>
      </c>
      <c r="BI833" s="680">
        <f t="shared" si="545"/>
        <v>0</v>
      </c>
      <c r="BJ833" s="681"/>
    </row>
    <row r="834" spans="2:62">
      <c r="B834" s="685" t="s">
        <v>966</v>
      </c>
      <c r="C834" s="676"/>
      <c r="D834" s="677"/>
      <c r="E834" s="684"/>
      <c r="F834" s="680"/>
      <c r="G834" s="680"/>
      <c r="H834" s="680"/>
      <c r="I834" s="680"/>
      <c r="J834" s="680"/>
      <c r="K834" s="680"/>
      <c r="L834" s="680"/>
      <c r="M834" s="680"/>
      <c r="N834" s="680"/>
      <c r="O834" s="680"/>
      <c r="P834" s="680"/>
      <c r="Q834" s="680"/>
      <c r="R834" s="680"/>
      <c r="S834" s="680"/>
      <c r="T834" s="673"/>
      <c r="U834" s="680"/>
      <c r="V834" s="680"/>
      <c r="W834" s="680"/>
      <c r="X834" s="680"/>
      <c r="Y834" s="680"/>
      <c r="Z834" s="680"/>
      <c r="AA834" s="680"/>
      <c r="AB834" s="680"/>
      <c r="AC834" s="680"/>
      <c r="AD834" s="680"/>
      <c r="AE834" s="680"/>
      <c r="AF834" s="680"/>
      <c r="AG834" s="680"/>
      <c r="AH834" s="680"/>
      <c r="AI834" s="680"/>
      <c r="AJ834" s="680"/>
      <c r="AK834" s="680"/>
      <c r="AL834" s="680"/>
      <c r="AM834" s="680"/>
      <c r="AN834" s="680"/>
      <c r="AO834" s="680"/>
      <c r="AP834" s="680"/>
      <c r="AQ834" s="680"/>
      <c r="AR834" s="680"/>
      <c r="AS834" s="680"/>
      <c r="AT834" s="680"/>
      <c r="AU834" s="680"/>
      <c r="AV834" s="680"/>
      <c r="AW834" s="680"/>
      <c r="AX834" s="680"/>
      <c r="AY834" s="680"/>
      <c r="AZ834" s="680"/>
      <c r="BA834" s="680"/>
      <c r="BB834" s="680"/>
      <c r="BC834" s="680"/>
      <c r="BD834" s="680"/>
      <c r="BE834" s="680"/>
      <c r="BF834" s="680"/>
      <c r="BG834" s="680"/>
      <c r="BH834" s="680"/>
      <c r="BI834" s="680"/>
      <c r="BJ834" s="681"/>
    </row>
    <row r="835" spans="2:62">
      <c r="B835" s="675"/>
      <c r="C835" s="676" t="s">
        <v>967</v>
      </c>
      <c r="D835" s="677" t="s">
        <v>968</v>
      </c>
      <c r="E835" s="678">
        <f t="shared" ref="E835:E845" si="558">T835</f>
        <v>0</v>
      </c>
      <c r="F835" s="679"/>
      <c r="G835" s="680">
        <f t="shared" si="530"/>
        <v>0</v>
      </c>
      <c r="H835" s="679"/>
      <c r="I835" s="679"/>
      <c r="J835" s="679"/>
      <c r="K835" s="679"/>
      <c r="L835" s="679"/>
      <c r="M835" s="679"/>
      <c r="N835" s="679"/>
      <c r="O835" s="679"/>
      <c r="P835" s="679"/>
      <c r="Q835" s="679"/>
      <c r="R835" s="679"/>
      <c r="S835" s="679"/>
      <c r="T835" s="673">
        <f t="shared" si="531"/>
        <v>0</v>
      </c>
      <c r="U835" s="679"/>
      <c r="V835" s="679"/>
      <c r="W835" s="679"/>
      <c r="X835" s="680">
        <f t="shared" si="532"/>
        <v>0</v>
      </c>
      <c r="Y835" s="679"/>
      <c r="Z835" s="679"/>
      <c r="AA835" s="679"/>
      <c r="AB835" s="680">
        <f t="shared" si="533"/>
        <v>0</v>
      </c>
      <c r="AC835" s="679"/>
      <c r="AD835" s="679"/>
      <c r="AE835" s="679"/>
      <c r="AF835" s="680">
        <f t="shared" si="534"/>
        <v>0</v>
      </c>
      <c r="AG835" s="679"/>
      <c r="AH835" s="679"/>
      <c r="AI835" s="679"/>
      <c r="AJ835" s="680">
        <f t="shared" si="535"/>
        <v>0</v>
      </c>
      <c r="AK835" s="679"/>
      <c r="AL835" s="679"/>
      <c r="AM835" s="679"/>
      <c r="AN835" s="680">
        <f t="shared" si="536"/>
        <v>0</v>
      </c>
      <c r="AO835" s="680">
        <f t="shared" si="537"/>
        <v>0</v>
      </c>
      <c r="AP835" s="679"/>
      <c r="AQ835" s="679"/>
      <c r="AR835" s="679"/>
      <c r="AS835" s="680">
        <f t="shared" si="538"/>
        <v>0</v>
      </c>
      <c r="AT835" s="679"/>
      <c r="AU835" s="679"/>
      <c r="AV835" s="679"/>
      <c r="AW835" s="680">
        <f t="shared" si="539"/>
        <v>0</v>
      </c>
      <c r="AX835" s="679"/>
      <c r="AY835" s="679"/>
      <c r="AZ835" s="679"/>
      <c r="BA835" s="680">
        <f t="shared" si="540"/>
        <v>0</v>
      </c>
      <c r="BB835" s="679"/>
      <c r="BC835" s="679"/>
      <c r="BD835" s="679"/>
      <c r="BE835" s="680">
        <f t="shared" si="541"/>
        <v>0</v>
      </c>
      <c r="BF835" s="680">
        <f t="shared" si="542"/>
        <v>0</v>
      </c>
      <c r="BG835" s="680">
        <f t="shared" si="543"/>
        <v>0</v>
      </c>
      <c r="BH835" s="680">
        <f t="shared" si="544"/>
        <v>0</v>
      </c>
      <c r="BI835" s="680">
        <f t="shared" si="545"/>
        <v>0</v>
      </c>
      <c r="BJ835" s="681"/>
    </row>
    <row r="836" spans="2:62">
      <c r="B836" s="675"/>
      <c r="C836" s="676" t="s">
        <v>969</v>
      </c>
      <c r="D836" s="677" t="s">
        <v>970</v>
      </c>
      <c r="E836" s="678">
        <f t="shared" si="558"/>
        <v>0</v>
      </c>
      <c r="F836" s="679"/>
      <c r="G836" s="680">
        <f t="shared" si="530"/>
        <v>0</v>
      </c>
      <c r="H836" s="679"/>
      <c r="I836" s="679"/>
      <c r="J836" s="679"/>
      <c r="K836" s="679"/>
      <c r="L836" s="679"/>
      <c r="M836" s="679"/>
      <c r="N836" s="679"/>
      <c r="O836" s="679"/>
      <c r="P836" s="679"/>
      <c r="Q836" s="679"/>
      <c r="R836" s="679"/>
      <c r="S836" s="679"/>
      <c r="T836" s="673">
        <f t="shared" si="531"/>
        <v>0</v>
      </c>
      <c r="U836" s="679"/>
      <c r="V836" s="679"/>
      <c r="W836" s="679"/>
      <c r="X836" s="680">
        <f t="shared" si="532"/>
        <v>0</v>
      </c>
      <c r="Y836" s="679"/>
      <c r="Z836" s="679"/>
      <c r="AA836" s="679"/>
      <c r="AB836" s="680">
        <f t="shared" si="533"/>
        <v>0</v>
      </c>
      <c r="AC836" s="679"/>
      <c r="AD836" s="679"/>
      <c r="AE836" s="679"/>
      <c r="AF836" s="680">
        <f t="shared" si="534"/>
        <v>0</v>
      </c>
      <c r="AG836" s="679"/>
      <c r="AH836" s="679"/>
      <c r="AI836" s="679"/>
      <c r="AJ836" s="680">
        <f t="shared" si="535"/>
        <v>0</v>
      </c>
      <c r="AK836" s="679"/>
      <c r="AL836" s="679"/>
      <c r="AM836" s="679"/>
      <c r="AN836" s="680">
        <f t="shared" si="536"/>
        <v>0</v>
      </c>
      <c r="AO836" s="680">
        <f t="shared" si="537"/>
        <v>0</v>
      </c>
      <c r="AP836" s="679"/>
      <c r="AQ836" s="679"/>
      <c r="AR836" s="679"/>
      <c r="AS836" s="680">
        <f t="shared" si="538"/>
        <v>0</v>
      </c>
      <c r="AT836" s="679"/>
      <c r="AU836" s="679"/>
      <c r="AV836" s="679"/>
      <c r="AW836" s="680">
        <f t="shared" si="539"/>
        <v>0</v>
      </c>
      <c r="AX836" s="679"/>
      <c r="AY836" s="679"/>
      <c r="AZ836" s="679"/>
      <c r="BA836" s="680">
        <f t="shared" si="540"/>
        <v>0</v>
      </c>
      <c r="BB836" s="679"/>
      <c r="BC836" s="679"/>
      <c r="BD836" s="679"/>
      <c r="BE836" s="680">
        <f t="shared" si="541"/>
        <v>0</v>
      </c>
      <c r="BF836" s="680">
        <f t="shared" si="542"/>
        <v>0</v>
      </c>
      <c r="BG836" s="680">
        <f t="shared" si="543"/>
        <v>0</v>
      </c>
      <c r="BH836" s="680">
        <f t="shared" si="544"/>
        <v>0</v>
      </c>
      <c r="BI836" s="680">
        <f t="shared" si="545"/>
        <v>0</v>
      </c>
      <c r="BJ836" s="681"/>
    </row>
    <row r="837" spans="2:62">
      <c r="B837" s="675"/>
      <c r="C837" s="676" t="s">
        <v>971</v>
      </c>
      <c r="D837" s="677" t="s">
        <v>972</v>
      </c>
      <c r="E837" s="678">
        <f t="shared" si="558"/>
        <v>0</v>
      </c>
      <c r="F837" s="679"/>
      <c r="G837" s="680">
        <f t="shared" si="530"/>
        <v>0</v>
      </c>
      <c r="H837" s="679"/>
      <c r="I837" s="679"/>
      <c r="J837" s="679"/>
      <c r="K837" s="679"/>
      <c r="L837" s="679"/>
      <c r="M837" s="679"/>
      <c r="N837" s="679"/>
      <c r="O837" s="679"/>
      <c r="P837" s="679"/>
      <c r="Q837" s="679"/>
      <c r="R837" s="679"/>
      <c r="S837" s="679"/>
      <c r="T837" s="673">
        <f t="shared" si="531"/>
        <v>0</v>
      </c>
      <c r="U837" s="679"/>
      <c r="V837" s="679"/>
      <c r="W837" s="679"/>
      <c r="X837" s="680">
        <f t="shared" si="532"/>
        <v>0</v>
      </c>
      <c r="Y837" s="679"/>
      <c r="Z837" s="679"/>
      <c r="AA837" s="679"/>
      <c r="AB837" s="680">
        <f t="shared" si="533"/>
        <v>0</v>
      </c>
      <c r="AC837" s="679"/>
      <c r="AD837" s="679"/>
      <c r="AE837" s="679"/>
      <c r="AF837" s="680">
        <f t="shared" si="534"/>
        <v>0</v>
      </c>
      <c r="AG837" s="679"/>
      <c r="AH837" s="679"/>
      <c r="AI837" s="679"/>
      <c r="AJ837" s="680">
        <f t="shared" si="535"/>
        <v>0</v>
      </c>
      <c r="AK837" s="679"/>
      <c r="AL837" s="679"/>
      <c r="AM837" s="679"/>
      <c r="AN837" s="680">
        <f t="shared" si="536"/>
        <v>0</v>
      </c>
      <c r="AO837" s="680">
        <f t="shared" si="537"/>
        <v>0</v>
      </c>
      <c r="AP837" s="679"/>
      <c r="AQ837" s="679"/>
      <c r="AR837" s="679"/>
      <c r="AS837" s="680">
        <f t="shared" si="538"/>
        <v>0</v>
      </c>
      <c r="AT837" s="679"/>
      <c r="AU837" s="679"/>
      <c r="AV837" s="679"/>
      <c r="AW837" s="680">
        <f t="shared" si="539"/>
        <v>0</v>
      </c>
      <c r="AX837" s="679"/>
      <c r="AY837" s="679"/>
      <c r="AZ837" s="679"/>
      <c r="BA837" s="680">
        <f t="shared" si="540"/>
        <v>0</v>
      </c>
      <c r="BB837" s="679"/>
      <c r="BC837" s="679"/>
      <c r="BD837" s="679"/>
      <c r="BE837" s="680">
        <f t="shared" si="541"/>
        <v>0</v>
      </c>
      <c r="BF837" s="680">
        <f t="shared" si="542"/>
        <v>0</v>
      </c>
      <c r="BG837" s="680">
        <f t="shared" si="543"/>
        <v>0</v>
      </c>
      <c r="BH837" s="680">
        <f t="shared" si="544"/>
        <v>0</v>
      </c>
      <c r="BI837" s="680">
        <f t="shared" si="545"/>
        <v>0</v>
      </c>
      <c r="BJ837" s="681"/>
    </row>
    <row r="838" spans="2:62">
      <c r="B838" s="675"/>
      <c r="C838" s="676" t="s">
        <v>973</v>
      </c>
      <c r="D838" s="677" t="s">
        <v>974</v>
      </c>
      <c r="E838" s="678">
        <f t="shared" si="558"/>
        <v>0</v>
      </c>
      <c r="F838" s="679"/>
      <c r="G838" s="680">
        <f t="shared" si="530"/>
        <v>0</v>
      </c>
      <c r="H838" s="679"/>
      <c r="I838" s="679"/>
      <c r="J838" s="679"/>
      <c r="K838" s="679"/>
      <c r="L838" s="679"/>
      <c r="M838" s="679"/>
      <c r="N838" s="679"/>
      <c r="O838" s="679"/>
      <c r="P838" s="679"/>
      <c r="Q838" s="679"/>
      <c r="R838" s="679"/>
      <c r="S838" s="679"/>
      <c r="T838" s="673">
        <f t="shared" si="531"/>
        <v>0</v>
      </c>
      <c r="U838" s="679"/>
      <c r="V838" s="679"/>
      <c r="W838" s="679"/>
      <c r="X838" s="680">
        <f t="shared" si="532"/>
        <v>0</v>
      </c>
      <c r="Y838" s="679"/>
      <c r="Z838" s="679"/>
      <c r="AA838" s="679"/>
      <c r="AB838" s="680">
        <f t="shared" si="533"/>
        <v>0</v>
      </c>
      <c r="AC838" s="679"/>
      <c r="AD838" s="679"/>
      <c r="AE838" s="679"/>
      <c r="AF838" s="680">
        <f t="shared" si="534"/>
        <v>0</v>
      </c>
      <c r="AG838" s="679"/>
      <c r="AH838" s="679"/>
      <c r="AI838" s="679"/>
      <c r="AJ838" s="680">
        <f t="shared" si="535"/>
        <v>0</v>
      </c>
      <c r="AK838" s="679"/>
      <c r="AL838" s="679"/>
      <c r="AM838" s="679"/>
      <c r="AN838" s="680">
        <f t="shared" si="536"/>
        <v>0</v>
      </c>
      <c r="AO838" s="680">
        <f t="shared" si="537"/>
        <v>0</v>
      </c>
      <c r="AP838" s="679"/>
      <c r="AQ838" s="679"/>
      <c r="AR838" s="679"/>
      <c r="AS838" s="680">
        <f t="shared" si="538"/>
        <v>0</v>
      </c>
      <c r="AT838" s="679"/>
      <c r="AU838" s="679"/>
      <c r="AV838" s="679"/>
      <c r="AW838" s="680">
        <f t="shared" si="539"/>
        <v>0</v>
      </c>
      <c r="AX838" s="679"/>
      <c r="AY838" s="679"/>
      <c r="AZ838" s="679"/>
      <c r="BA838" s="680">
        <f t="shared" si="540"/>
        <v>0</v>
      </c>
      <c r="BB838" s="679"/>
      <c r="BC838" s="679"/>
      <c r="BD838" s="679"/>
      <c r="BE838" s="680">
        <f t="shared" si="541"/>
        <v>0</v>
      </c>
      <c r="BF838" s="680">
        <f t="shared" si="542"/>
        <v>0</v>
      </c>
      <c r="BG838" s="680">
        <f t="shared" si="543"/>
        <v>0</v>
      </c>
      <c r="BH838" s="680">
        <f t="shared" si="544"/>
        <v>0</v>
      </c>
      <c r="BI838" s="680">
        <f t="shared" si="545"/>
        <v>0</v>
      </c>
      <c r="BJ838" s="681"/>
    </row>
    <row r="839" spans="2:62">
      <c r="B839" s="675"/>
      <c r="C839" s="676" t="s">
        <v>975</v>
      </c>
      <c r="D839" s="677" t="s">
        <v>976</v>
      </c>
      <c r="E839" s="678">
        <f t="shared" si="558"/>
        <v>0</v>
      </c>
      <c r="F839" s="679"/>
      <c r="G839" s="680">
        <f t="shared" si="530"/>
        <v>0</v>
      </c>
      <c r="H839" s="679"/>
      <c r="I839" s="679"/>
      <c r="J839" s="679"/>
      <c r="K839" s="679"/>
      <c r="L839" s="679"/>
      <c r="M839" s="679"/>
      <c r="N839" s="679"/>
      <c r="O839" s="679"/>
      <c r="P839" s="679"/>
      <c r="Q839" s="679"/>
      <c r="R839" s="679"/>
      <c r="S839" s="679"/>
      <c r="T839" s="673">
        <f t="shared" si="531"/>
        <v>0</v>
      </c>
      <c r="U839" s="679"/>
      <c r="V839" s="679"/>
      <c r="W839" s="679"/>
      <c r="X839" s="680">
        <f t="shared" si="532"/>
        <v>0</v>
      </c>
      <c r="Y839" s="679"/>
      <c r="Z839" s="679"/>
      <c r="AA839" s="679"/>
      <c r="AB839" s="680">
        <f t="shared" si="533"/>
        <v>0</v>
      </c>
      <c r="AC839" s="679"/>
      <c r="AD839" s="679"/>
      <c r="AE839" s="679"/>
      <c r="AF839" s="680">
        <f t="shared" si="534"/>
        <v>0</v>
      </c>
      <c r="AG839" s="679"/>
      <c r="AH839" s="679"/>
      <c r="AI839" s="679"/>
      <c r="AJ839" s="680">
        <f t="shared" si="535"/>
        <v>0</v>
      </c>
      <c r="AK839" s="679"/>
      <c r="AL839" s="679"/>
      <c r="AM839" s="679"/>
      <c r="AN839" s="680">
        <f t="shared" si="536"/>
        <v>0</v>
      </c>
      <c r="AO839" s="680">
        <f t="shared" si="537"/>
        <v>0</v>
      </c>
      <c r="AP839" s="679"/>
      <c r="AQ839" s="679"/>
      <c r="AR839" s="679"/>
      <c r="AS839" s="680">
        <f t="shared" si="538"/>
        <v>0</v>
      </c>
      <c r="AT839" s="679"/>
      <c r="AU839" s="679"/>
      <c r="AV839" s="679"/>
      <c r="AW839" s="680">
        <f t="shared" si="539"/>
        <v>0</v>
      </c>
      <c r="AX839" s="679"/>
      <c r="AY839" s="679"/>
      <c r="AZ839" s="679"/>
      <c r="BA839" s="680">
        <f t="shared" si="540"/>
        <v>0</v>
      </c>
      <c r="BB839" s="679"/>
      <c r="BC839" s="679"/>
      <c r="BD839" s="679"/>
      <c r="BE839" s="680">
        <f t="shared" si="541"/>
        <v>0</v>
      </c>
      <c r="BF839" s="680">
        <f t="shared" si="542"/>
        <v>0</v>
      </c>
      <c r="BG839" s="680">
        <f t="shared" si="543"/>
        <v>0</v>
      </c>
      <c r="BH839" s="680">
        <f t="shared" si="544"/>
        <v>0</v>
      </c>
      <c r="BI839" s="680">
        <f t="shared" si="545"/>
        <v>0</v>
      </c>
      <c r="BJ839" s="681"/>
    </row>
    <row r="840" spans="2:62">
      <c r="B840" s="675"/>
      <c r="C840" s="676" t="s">
        <v>977</v>
      </c>
      <c r="D840" s="677" t="s">
        <v>978</v>
      </c>
      <c r="E840" s="678">
        <f t="shared" si="558"/>
        <v>0</v>
      </c>
      <c r="F840" s="679"/>
      <c r="G840" s="680">
        <f t="shared" si="530"/>
        <v>0</v>
      </c>
      <c r="H840" s="679"/>
      <c r="I840" s="679"/>
      <c r="J840" s="679"/>
      <c r="K840" s="679"/>
      <c r="L840" s="679"/>
      <c r="M840" s="679"/>
      <c r="N840" s="679"/>
      <c r="O840" s="679"/>
      <c r="P840" s="679"/>
      <c r="Q840" s="679"/>
      <c r="R840" s="679"/>
      <c r="S840" s="679"/>
      <c r="T840" s="673">
        <f t="shared" si="531"/>
        <v>0</v>
      </c>
      <c r="U840" s="679"/>
      <c r="V840" s="679"/>
      <c r="W840" s="679"/>
      <c r="X840" s="680">
        <f t="shared" si="532"/>
        <v>0</v>
      </c>
      <c r="Y840" s="679"/>
      <c r="Z840" s="679"/>
      <c r="AA840" s="679"/>
      <c r="AB840" s="680">
        <f t="shared" si="533"/>
        <v>0</v>
      </c>
      <c r="AC840" s="679"/>
      <c r="AD840" s="679"/>
      <c r="AE840" s="679"/>
      <c r="AF840" s="680">
        <f t="shared" si="534"/>
        <v>0</v>
      </c>
      <c r="AG840" s="679"/>
      <c r="AH840" s="679"/>
      <c r="AI840" s="679"/>
      <c r="AJ840" s="680">
        <f t="shared" si="535"/>
        <v>0</v>
      </c>
      <c r="AK840" s="679"/>
      <c r="AL840" s="679"/>
      <c r="AM840" s="679"/>
      <c r="AN840" s="680">
        <f t="shared" si="536"/>
        <v>0</v>
      </c>
      <c r="AO840" s="680">
        <f t="shared" si="537"/>
        <v>0</v>
      </c>
      <c r="AP840" s="679"/>
      <c r="AQ840" s="679"/>
      <c r="AR840" s="679"/>
      <c r="AS840" s="680">
        <f t="shared" si="538"/>
        <v>0</v>
      </c>
      <c r="AT840" s="679"/>
      <c r="AU840" s="679"/>
      <c r="AV840" s="679"/>
      <c r="AW840" s="680">
        <f t="shared" si="539"/>
        <v>0</v>
      </c>
      <c r="AX840" s="679"/>
      <c r="AY840" s="679"/>
      <c r="AZ840" s="679"/>
      <c r="BA840" s="680">
        <f t="shared" si="540"/>
        <v>0</v>
      </c>
      <c r="BB840" s="679"/>
      <c r="BC840" s="679"/>
      <c r="BD840" s="679"/>
      <c r="BE840" s="680">
        <f t="shared" si="541"/>
        <v>0</v>
      </c>
      <c r="BF840" s="680">
        <f t="shared" si="542"/>
        <v>0</v>
      </c>
      <c r="BG840" s="680">
        <f t="shared" si="543"/>
        <v>0</v>
      </c>
      <c r="BH840" s="680">
        <f t="shared" si="544"/>
        <v>0</v>
      </c>
      <c r="BI840" s="680">
        <f t="shared" si="545"/>
        <v>0</v>
      </c>
      <c r="BJ840" s="681"/>
    </row>
    <row r="841" spans="2:62">
      <c r="B841" s="675"/>
      <c r="C841" s="676" t="s">
        <v>979</v>
      </c>
      <c r="D841" s="677" t="s">
        <v>980</v>
      </c>
      <c r="E841" s="678">
        <f t="shared" si="558"/>
        <v>0</v>
      </c>
      <c r="F841" s="679"/>
      <c r="G841" s="680">
        <f t="shared" si="530"/>
        <v>0</v>
      </c>
      <c r="H841" s="679"/>
      <c r="I841" s="679"/>
      <c r="J841" s="679"/>
      <c r="K841" s="679"/>
      <c r="L841" s="679"/>
      <c r="M841" s="679"/>
      <c r="N841" s="679"/>
      <c r="O841" s="679"/>
      <c r="P841" s="679"/>
      <c r="Q841" s="679"/>
      <c r="R841" s="679"/>
      <c r="S841" s="679"/>
      <c r="T841" s="673">
        <f t="shared" si="531"/>
        <v>0</v>
      </c>
      <c r="U841" s="679"/>
      <c r="V841" s="679"/>
      <c r="W841" s="679"/>
      <c r="X841" s="680">
        <f t="shared" si="532"/>
        <v>0</v>
      </c>
      <c r="Y841" s="679"/>
      <c r="Z841" s="679"/>
      <c r="AA841" s="679"/>
      <c r="AB841" s="680">
        <f t="shared" si="533"/>
        <v>0</v>
      </c>
      <c r="AC841" s="679"/>
      <c r="AD841" s="679"/>
      <c r="AE841" s="679"/>
      <c r="AF841" s="680">
        <f t="shared" si="534"/>
        <v>0</v>
      </c>
      <c r="AG841" s="679"/>
      <c r="AH841" s="679"/>
      <c r="AI841" s="679"/>
      <c r="AJ841" s="680">
        <f t="shared" si="535"/>
        <v>0</v>
      </c>
      <c r="AK841" s="679"/>
      <c r="AL841" s="679"/>
      <c r="AM841" s="679"/>
      <c r="AN841" s="680">
        <f t="shared" si="536"/>
        <v>0</v>
      </c>
      <c r="AO841" s="680">
        <f t="shared" si="537"/>
        <v>0</v>
      </c>
      <c r="AP841" s="679"/>
      <c r="AQ841" s="679"/>
      <c r="AR841" s="679"/>
      <c r="AS841" s="680">
        <f t="shared" si="538"/>
        <v>0</v>
      </c>
      <c r="AT841" s="679"/>
      <c r="AU841" s="679"/>
      <c r="AV841" s="679"/>
      <c r="AW841" s="680">
        <f t="shared" si="539"/>
        <v>0</v>
      </c>
      <c r="AX841" s="679"/>
      <c r="AY841" s="679"/>
      <c r="AZ841" s="679"/>
      <c r="BA841" s="680">
        <f t="shared" si="540"/>
        <v>0</v>
      </c>
      <c r="BB841" s="679"/>
      <c r="BC841" s="679"/>
      <c r="BD841" s="679"/>
      <c r="BE841" s="680">
        <f t="shared" si="541"/>
        <v>0</v>
      </c>
      <c r="BF841" s="680">
        <f t="shared" si="542"/>
        <v>0</v>
      </c>
      <c r="BG841" s="680">
        <f t="shared" si="543"/>
        <v>0</v>
      </c>
      <c r="BH841" s="680">
        <f t="shared" si="544"/>
        <v>0</v>
      </c>
      <c r="BI841" s="680">
        <f t="shared" si="545"/>
        <v>0</v>
      </c>
      <c r="BJ841" s="681"/>
    </row>
    <row r="842" spans="2:62">
      <c r="B842" s="675"/>
      <c r="C842" s="676" t="s">
        <v>981</v>
      </c>
      <c r="D842" s="677" t="s">
        <v>982</v>
      </c>
      <c r="E842" s="678">
        <f t="shared" si="558"/>
        <v>0</v>
      </c>
      <c r="F842" s="679"/>
      <c r="G842" s="680">
        <f t="shared" si="530"/>
        <v>0</v>
      </c>
      <c r="H842" s="679"/>
      <c r="I842" s="679"/>
      <c r="J842" s="679"/>
      <c r="K842" s="679"/>
      <c r="L842" s="679"/>
      <c r="M842" s="679"/>
      <c r="N842" s="679"/>
      <c r="O842" s="679"/>
      <c r="P842" s="679"/>
      <c r="Q842" s="679"/>
      <c r="R842" s="679"/>
      <c r="S842" s="679"/>
      <c r="T842" s="673">
        <f t="shared" si="531"/>
        <v>0</v>
      </c>
      <c r="U842" s="679"/>
      <c r="V842" s="679"/>
      <c r="W842" s="679"/>
      <c r="X842" s="680">
        <f t="shared" si="532"/>
        <v>0</v>
      </c>
      <c r="Y842" s="679"/>
      <c r="Z842" s="679"/>
      <c r="AA842" s="679"/>
      <c r="AB842" s="680">
        <f t="shared" si="533"/>
        <v>0</v>
      </c>
      <c r="AC842" s="679"/>
      <c r="AD842" s="679"/>
      <c r="AE842" s="679"/>
      <c r="AF842" s="680">
        <f t="shared" si="534"/>
        <v>0</v>
      </c>
      <c r="AG842" s="679"/>
      <c r="AH842" s="679"/>
      <c r="AI842" s="679"/>
      <c r="AJ842" s="680">
        <f t="shared" si="535"/>
        <v>0</v>
      </c>
      <c r="AK842" s="679"/>
      <c r="AL842" s="679"/>
      <c r="AM842" s="679"/>
      <c r="AN842" s="680">
        <f t="shared" si="536"/>
        <v>0</v>
      </c>
      <c r="AO842" s="680">
        <f t="shared" si="537"/>
        <v>0</v>
      </c>
      <c r="AP842" s="679"/>
      <c r="AQ842" s="679"/>
      <c r="AR842" s="679"/>
      <c r="AS842" s="680">
        <f t="shared" si="538"/>
        <v>0</v>
      </c>
      <c r="AT842" s="679"/>
      <c r="AU842" s="679"/>
      <c r="AV842" s="679"/>
      <c r="AW842" s="680">
        <f t="shared" si="539"/>
        <v>0</v>
      </c>
      <c r="AX842" s="679"/>
      <c r="AY842" s="679"/>
      <c r="AZ842" s="679"/>
      <c r="BA842" s="680">
        <f t="shared" si="540"/>
        <v>0</v>
      </c>
      <c r="BB842" s="679"/>
      <c r="BC842" s="679"/>
      <c r="BD842" s="679"/>
      <c r="BE842" s="680">
        <f t="shared" si="541"/>
        <v>0</v>
      </c>
      <c r="BF842" s="680">
        <f t="shared" si="542"/>
        <v>0</v>
      </c>
      <c r="BG842" s="680">
        <f t="shared" si="543"/>
        <v>0</v>
      </c>
      <c r="BH842" s="680">
        <f t="shared" si="544"/>
        <v>0</v>
      </c>
      <c r="BI842" s="680">
        <f t="shared" si="545"/>
        <v>0</v>
      </c>
      <c r="BJ842" s="681"/>
    </row>
    <row r="843" spans="2:62">
      <c r="B843" s="675"/>
      <c r="C843" s="676" t="s">
        <v>983</v>
      </c>
      <c r="D843" s="677" t="s">
        <v>984</v>
      </c>
      <c r="E843" s="678">
        <f t="shared" si="558"/>
        <v>0</v>
      </c>
      <c r="F843" s="679"/>
      <c r="G843" s="680">
        <f t="shared" si="530"/>
        <v>0</v>
      </c>
      <c r="H843" s="679"/>
      <c r="I843" s="679"/>
      <c r="J843" s="679"/>
      <c r="K843" s="679"/>
      <c r="L843" s="679"/>
      <c r="M843" s="679"/>
      <c r="N843" s="679"/>
      <c r="O843" s="679"/>
      <c r="P843" s="679"/>
      <c r="Q843" s="679"/>
      <c r="R843" s="679"/>
      <c r="S843" s="679"/>
      <c r="T843" s="673">
        <f t="shared" si="531"/>
        <v>0</v>
      </c>
      <c r="U843" s="679"/>
      <c r="V843" s="679"/>
      <c r="W843" s="679"/>
      <c r="X843" s="680">
        <f t="shared" si="532"/>
        <v>0</v>
      </c>
      <c r="Y843" s="679"/>
      <c r="Z843" s="679"/>
      <c r="AA843" s="679"/>
      <c r="AB843" s="680">
        <f t="shared" si="533"/>
        <v>0</v>
      </c>
      <c r="AC843" s="679"/>
      <c r="AD843" s="679"/>
      <c r="AE843" s="679"/>
      <c r="AF843" s="680">
        <f t="shared" si="534"/>
        <v>0</v>
      </c>
      <c r="AG843" s="679"/>
      <c r="AH843" s="679"/>
      <c r="AI843" s="679"/>
      <c r="AJ843" s="680">
        <f t="shared" si="535"/>
        <v>0</v>
      </c>
      <c r="AK843" s="679"/>
      <c r="AL843" s="679"/>
      <c r="AM843" s="679"/>
      <c r="AN843" s="680">
        <f t="shared" si="536"/>
        <v>0</v>
      </c>
      <c r="AO843" s="680">
        <f t="shared" si="537"/>
        <v>0</v>
      </c>
      <c r="AP843" s="679"/>
      <c r="AQ843" s="679"/>
      <c r="AR843" s="679"/>
      <c r="AS843" s="680">
        <f t="shared" si="538"/>
        <v>0</v>
      </c>
      <c r="AT843" s="679"/>
      <c r="AU843" s="679"/>
      <c r="AV843" s="679"/>
      <c r="AW843" s="680">
        <f t="shared" si="539"/>
        <v>0</v>
      </c>
      <c r="AX843" s="679"/>
      <c r="AY843" s="679"/>
      <c r="AZ843" s="679"/>
      <c r="BA843" s="680">
        <f t="shared" si="540"/>
        <v>0</v>
      </c>
      <c r="BB843" s="679"/>
      <c r="BC843" s="679"/>
      <c r="BD843" s="679"/>
      <c r="BE843" s="680">
        <f t="shared" si="541"/>
        <v>0</v>
      </c>
      <c r="BF843" s="680">
        <f t="shared" si="542"/>
        <v>0</v>
      </c>
      <c r="BG843" s="680">
        <f t="shared" si="543"/>
        <v>0</v>
      </c>
      <c r="BH843" s="680">
        <f t="shared" si="544"/>
        <v>0</v>
      </c>
      <c r="BI843" s="680">
        <f t="shared" si="545"/>
        <v>0</v>
      </c>
      <c r="BJ843" s="681"/>
    </row>
    <row r="844" spans="2:62">
      <c r="B844" s="675"/>
      <c r="C844" s="676" t="s">
        <v>985</v>
      </c>
      <c r="D844" s="677" t="s">
        <v>986</v>
      </c>
      <c r="E844" s="678">
        <f t="shared" si="558"/>
        <v>0</v>
      </c>
      <c r="F844" s="679"/>
      <c r="G844" s="680">
        <f t="shared" si="530"/>
        <v>0</v>
      </c>
      <c r="H844" s="679"/>
      <c r="I844" s="679"/>
      <c r="J844" s="679"/>
      <c r="K844" s="679"/>
      <c r="L844" s="679"/>
      <c r="M844" s="679"/>
      <c r="N844" s="679"/>
      <c r="O844" s="679"/>
      <c r="P844" s="679"/>
      <c r="Q844" s="679"/>
      <c r="R844" s="679"/>
      <c r="S844" s="679"/>
      <c r="T844" s="673">
        <f t="shared" si="531"/>
        <v>0</v>
      </c>
      <c r="U844" s="679"/>
      <c r="V844" s="679"/>
      <c r="W844" s="679"/>
      <c r="X844" s="680">
        <f t="shared" si="532"/>
        <v>0</v>
      </c>
      <c r="Y844" s="679"/>
      <c r="Z844" s="679"/>
      <c r="AA844" s="679"/>
      <c r="AB844" s="680">
        <f t="shared" si="533"/>
        <v>0</v>
      </c>
      <c r="AC844" s="679"/>
      <c r="AD844" s="679"/>
      <c r="AE844" s="679"/>
      <c r="AF844" s="680">
        <f t="shared" si="534"/>
        <v>0</v>
      </c>
      <c r="AG844" s="679"/>
      <c r="AH844" s="679"/>
      <c r="AI844" s="679"/>
      <c r="AJ844" s="680">
        <f t="shared" si="535"/>
        <v>0</v>
      </c>
      <c r="AK844" s="679"/>
      <c r="AL844" s="679"/>
      <c r="AM844" s="679"/>
      <c r="AN844" s="680">
        <f t="shared" si="536"/>
        <v>0</v>
      </c>
      <c r="AO844" s="680">
        <f t="shared" si="537"/>
        <v>0</v>
      </c>
      <c r="AP844" s="679"/>
      <c r="AQ844" s="679"/>
      <c r="AR844" s="679"/>
      <c r="AS844" s="680">
        <f t="shared" si="538"/>
        <v>0</v>
      </c>
      <c r="AT844" s="679"/>
      <c r="AU844" s="679"/>
      <c r="AV844" s="679"/>
      <c r="AW844" s="680">
        <f t="shared" si="539"/>
        <v>0</v>
      </c>
      <c r="AX844" s="679"/>
      <c r="AY844" s="679"/>
      <c r="AZ844" s="679"/>
      <c r="BA844" s="680">
        <f t="shared" si="540"/>
        <v>0</v>
      </c>
      <c r="BB844" s="679"/>
      <c r="BC844" s="679"/>
      <c r="BD844" s="679"/>
      <c r="BE844" s="680">
        <f t="shared" si="541"/>
        <v>0</v>
      </c>
      <c r="BF844" s="680">
        <f t="shared" si="542"/>
        <v>0</v>
      </c>
      <c r="BG844" s="680">
        <f t="shared" si="543"/>
        <v>0</v>
      </c>
      <c r="BH844" s="680">
        <f t="shared" si="544"/>
        <v>0</v>
      </c>
      <c r="BI844" s="680">
        <f t="shared" si="545"/>
        <v>0</v>
      </c>
      <c r="BJ844" s="681"/>
    </row>
    <row r="845" spans="2:62">
      <c r="B845" s="675"/>
      <c r="C845" s="676" t="s">
        <v>420</v>
      </c>
      <c r="D845" s="677" t="s">
        <v>987</v>
      </c>
      <c r="E845" s="678">
        <f t="shared" si="558"/>
        <v>0</v>
      </c>
      <c r="F845" s="679"/>
      <c r="G845" s="680">
        <f t="shared" si="530"/>
        <v>0</v>
      </c>
      <c r="H845" s="679"/>
      <c r="I845" s="679"/>
      <c r="J845" s="679"/>
      <c r="K845" s="679"/>
      <c r="L845" s="679"/>
      <c r="M845" s="679"/>
      <c r="N845" s="679"/>
      <c r="O845" s="679"/>
      <c r="P845" s="679"/>
      <c r="Q845" s="679"/>
      <c r="R845" s="679"/>
      <c r="S845" s="679"/>
      <c r="T845" s="673">
        <f t="shared" si="531"/>
        <v>0</v>
      </c>
      <c r="U845" s="679"/>
      <c r="V845" s="679"/>
      <c r="W845" s="679"/>
      <c r="X845" s="680">
        <f t="shared" si="532"/>
        <v>0</v>
      </c>
      <c r="Y845" s="679"/>
      <c r="Z845" s="679"/>
      <c r="AA845" s="679"/>
      <c r="AB845" s="680">
        <f t="shared" si="533"/>
        <v>0</v>
      </c>
      <c r="AC845" s="679"/>
      <c r="AD845" s="679"/>
      <c r="AE845" s="679"/>
      <c r="AF845" s="680">
        <f t="shared" si="534"/>
        <v>0</v>
      </c>
      <c r="AG845" s="679"/>
      <c r="AH845" s="679"/>
      <c r="AI845" s="679"/>
      <c r="AJ845" s="680">
        <f t="shared" si="535"/>
        <v>0</v>
      </c>
      <c r="AK845" s="679"/>
      <c r="AL845" s="679"/>
      <c r="AM845" s="679"/>
      <c r="AN845" s="680">
        <f t="shared" si="536"/>
        <v>0</v>
      </c>
      <c r="AO845" s="680">
        <f t="shared" si="537"/>
        <v>0</v>
      </c>
      <c r="AP845" s="679"/>
      <c r="AQ845" s="679"/>
      <c r="AR845" s="679"/>
      <c r="AS845" s="680">
        <f t="shared" si="538"/>
        <v>0</v>
      </c>
      <c r="AT845" s="679"/>
      <c r="AU845" s="679"/>
      <c r="AV845" s="679"/>
      <c r="AW845" s="680">
        <f t="shared" si="539"/>
        <v>0</v>
      </c>
      <c r="AX845" s="679"/>
      <c r="AY845" s="679"/>
      <c r="AZ845" s="679"/>
      <c r="BA845" s="680">
        <f t="shared" si="540"/>
        <v>0</v>
      </c>
      <c r="BB845" s="679"/>
      <c r="BC845" s="679"/>
      <c r="BD845" s="679"/>
      <c r="BE845" s="680">
        <f t="shared" si="541"/>
        <v>0</v>
      </c>
      <c r="BF845" s="680">
        <f t="shared" si="542"/>
        <v>0</v>
      </c>
      <c r="BG845" s="680">
        <f t="shared" si="543"/>
        <v>0</v>
      </c>
      <c r="BH845" s="680">
        <f t="shared" si="544"/>
        <v>0</v>
      </c>
      <c r="BI845" s="680">
        <f t="shared" si="545"/>
        <v>0</v>
      </c>
      <c r="BJ845" s="681"/>
    </row>
    <row r="846" spans="2:62">
      <c r="B846" s="685" t="s">
        <v>988</v>
      </c>
      <c r="C846" s="676"/>
      <c r="D846" s="677"/>
      <c r="E846" s="684"/>
      <c r="F846" s="680"/>
      <c r="G846" s="680"/>
      <c r="H846" s="680"/>
      <c r="I846" s="680"/>
      <c r="J846" s="680"/>
      <c r="K846" s="680"/>
      <c r="L846" s="680"/>
      <c r="M846" s="680"/>
      <c r="N846" s="680"/>
      <c r="O846" s="680"/>
      <c r="P846" s="680"/>
      <c r="Q846" s="680"/>
      <c r="R846" s="680"/>
      <c r="S846" s="680"/>
      <c r="T846" s="673"/>
      <c r="U846" s="680"/>
      <c r="V846" s="680"/>
      <c r="W846" s="680"/>
      <c r="X846" s="680"/>
      <c r="Y846" s="680"/>
      <c r="Z846" s="680"/>
      <c r="AA846" s="680"/>
      <c r="AB846" s="680"/>
      <c r="AC846" s="680"/>
      <c r="AD846" s="680"/>
      <c r="AE846" s="680"/>
      <c r="AF846" s="680"/>
      <c r="AG846" s="680"/>
      <c r="AH846" s="680"/>
      <c r="AI846" s="680"/>
      <c r="AJ846" s="680"/>
      <c r="AK846" s="680"/>
      <c r="AL846" s="680"/>
      <c r="AM846" s="680"/>
      <c r="AN846" s="680"/>
      <c r="AO846" s="680"/>
      <c r="AP846" s="680"/>
      <c r="AQ846" s="680"/>
      <c r="AR846" s="680"/>
      <c r="AS846" s="680"/>
      <c r="AT846" s="680"/>
      <c r="AU846" s="680"/>
      <c r="AV846" s="680"/>
      <c r="AW846" s="680"/>
      <c r="AX846" s="680"/>
      <c r="AY846" s="680"/>
      <c r="AZ846" s="680"/>
      <c r="BA846" s="680"/>
      <c r="BB846" s="680"/>
      <c r="BC846" s="680"/>
      <c r="BD846" s="680"/>
      <c r="BE846" s="680"/>
      <c r="BF846" s="680"/>
      <c r="BG846" s="680"/>
      <c r="BH846" s="680"/>
      <c r="BI846" s="680"/>
      <c r="BJ846" s="681"/>
    </row>
    <row r="847" spans="2:62">
      <c r="B847" s="675"/>
      <c r="C847" s="676" t="s">
        <v>989</v>
      </c>
      <c r="D847" s="677" t="s">
        <v>990</v>
      </c>
      <c r="E847" s="678">
        <f t="shared" ref="E847" si="559">T847</f>
        <v>0</v>
      </c>
      <c r="F847" s="679"/>
      <c r="G847" s="680">
        <f t="shared" si="530"/>
        <v>0</v>
      </c>
      <c r="H847" s="679"/>
      <c r="I847" s="679"/>
      <c r="J847" s="679"/>
      <c r="K847" s="679"/>
      <c r="L847" s="679"/>
      <c r="M847" s="679"/>
      <c r="N847" s="679"/>
      <c r="O847" s="679"/>
      <c r="P847" s="679"/>
      <c r="Q847" s="679"/>
      <c r="R847" s="679"/>
      <c r="S847" s="679"/>
      <c r="T847" s="673">
        <f t="shared" si="531"/>
        <v>0</v>
      </c>
      <c r="U847" s="679"/>
      <c r="V847" s="679"/>
      <c r="W847" s="679"/>
      <c r="X847" s="680">
        <f t="shared" si="532"/>
        <v>0</v>
      </c>
      <c r="Y847" s="679"/>
      <c r="Z847" s="679"/>
      <c r="AA847" s="679"/>
      <c r="AB847" s="680">
        <f t="shared" si="533"/>
        <v>0</v>
      </c>
      <c r="AC847" s="679"/>
      <c r="AD847" s="679"/>
      <c r="AE847" s="679"/>
      <c r="AF847" s="680">
        <f t="shared" si="534"/>
        <v>0</v>
      </c>
      <c r="AG847" s="679"/>
      <c r="AH847" s="679"/>
      <c r="AI847" s="679"/>
      <c r="AJ847" s="680">
        <f t="shared" si="535"/>
        <v>0</v>
      </c>
      <c r="AK847" s="679"/>
      <c r="AL847" s="679"/>
      <c r="AM847" s="679"/>
      <c r="AN847" s="680">
        <f t="shared" si="536"/>
        <v>0</v>
      </c>
      <c r="AO847" s="680">
        <f t="shared" si="537"/>
        <v>0</v>
      </c>
      <c r="AP847" s="679"/>
      <c r="AQ847" s="679"/>
      <c r="AR847" s="679"/>
      <c r="AS847" s="680">
        <f t="shared" si="538"/>
        <v>0</v>
      </c>
      <c r="AT847" s="679"/>
      <c r="AU847" s="679"/>
      <c r="AV847" s="679"/>
      <c r="AW847" s="680">
        <f t="shared" si="539"/>
        <v>0</v>
      </c>
      <c r="AX847" s="679"/>
      <c r="AY847" s="679"/>
      <c r="AZ847" s="679"/>
      <c r="BA847" s="680">
        <f t="shared" si="540"/>
        <v>0</v>
      </c>
      <c r="BB847" s="679"/>
      <c r="BC847" s="679"/>
      <c r="BD847" s="679"/>
      <c r="BE847" s="680">
        <f t="shared" si="541"/>
        <v>0</v>
      </c>
      <c r="BF847" s="680">
        <f t="shared" si="542"/>
        <v>0</v>
      </c>
      <c r="BG847" s="680">
        <f t="shared" si="543"/>
        <v>0</v>
      </c>
      <c r="BH847" s="680">
        <f t="shared" si="544"/>
        <v>0</v>
      </c>
      <c r="BI847" s="680">
        <f t="shared" si="545"/>
        <v>0</v>
      </c>
      <c r="BJ847" s="681"/>
    </row>
    <row r="848" spans="2:62">
      <c r="B848" s="685" t="s">
        <v>991</v>
      </c>
      <c r="C848" s="676"/>
      <c r="D848" s="677"/>
      <c r="E848" s="684"/>
      <c r="F848" s="680"/>
      <c r="G848" s="680"/>
      <c r="H848" s="680"/>
      <c r="I848" s="680"/>
      <c r="J848" s="680"/>
      <c r="K848" s="680"/>
      <c r="L848" s="680"/>
      <c r="M848" s="680"/>
      <c r="N848" s="680"/>
      <c r="O848" s="680"/>
      <c r="P848" s="680"/>
      <c r="Q848" s="680"/>
      <c r="R848" s="680"/>
      <c r="S848" s="680"/>
      <c r="T848" s="673"/>
      <c r="U848" s="680"/>
      <c r="V848" s="680"/>
      <c r="W848" s="680"/>
      <c r="X848" s="680"/>
      <c r="Y848" s="680"/>
      <c r="Z848" s="680"/>
      <c r="AA848" s="680"/>
      <c r="AB848" s="680"/>
      <c r="AC848" s="680"/>
      <c r="AD848" s="680"/>
      <c r="AE848" s="680"/>
      <c r="AF848" s="680"/>
      <c r="AG848" s="680"/>
      <c r="AH848" s="680"/>
      <c r="AI848" s="680"/>
      <c r="AJ848" s="680"/>
      <c r="AK848" s="680"/>
      <c r="AL848" s="680"/>
      <c r="AM848" s="680"/>
      <c r="AN848" s="680"/>
      <c r="AO848" s="680"/>
      <c r="AP848" s="680"/>
      <c r="AQ848" s="680"/>
      <c r="AR848" s="680"/>
      <c r="AS848" s="680"/>
      <c r="AT848" s="680"/>
      <c r="AU848" s="680"/>
      <c r="AV848" s="680"/>
      <c r="AW848" s="680"/>
      <c r="AX848" s="680"/>
      <c r="AY848" s="680"/>
      <c r="AZ848" s="680"/>
      <c r="BA848" s="680"/>
      <c r="BB848" s="680"/>
      <c r="BC848" s="680"/>
      <c r="BD848" s="680"/>
      <c r="BE848" s="680"/>
      <c r="BF848" s="680"/>
      <c r="BG848" s="680"/>
      <c r="BH848" s="680"/>
      <c r="BI848" s="680"/>
      <c r="BJ848" s="681"/>
    </row>
    <row r="849" spans="2:62">
      <c r="B849" s="675"/>
      <c r="C849" s="676" t="s">
        <v>992</v>
      </c>
      <c r="D849" s="677" t="s">
        <v>993</v>
      </c>
      <c r="E849" s="678">
        <f t="shared" ref="E849" si="560">T849</f>
        <v>0</v>
      </c>
      <c r="F849" s="679"/>
      <c r="G849" s="680">
        <f t="shared" si="530"/>
        <v>0</v>
      </c>
      <c r="H849" s="679"/>
      <c r="I849" s="679"/>
      <c r="J849" s="679"/>
      <c r="K849" s="679"/>
      <c r="L849" s="679"/>
      <c r="M849" s="679"/>
      <c r="N849" s="679"/>
      <c r="O849" s="679"/>
      <c r="P849" s="679"/>
      <c r="Q849" s="679"/>
      <c r="R849" s="679"/>
      <c r="S849" s="679"/>
      <c r="T849" s="673">
        <f t="shared" si="531"/>
        <v>0</v>
      </c>
      <c r="U849" s="679"/>
      <c r="V849" s="679"/>
      <c r="W849" s="679"/>
      <c r="X849" s="680">
        <f t="shared" si="532"/>
        <v>0</v>
      </c>
      <c r="Y849" s="679"/>
      <c r="Z849" s="679"/>
      <c r="AA849" s="679"/>
      <c r="AB849" s="680">
        <f t="shared" si="533"/>
        <v>0</v>
      </c>
      <c r="AC849" s="679"/>
      <c r="AD849" s="679"/>
      <c r="AE849" s="679"/>
      <c r="AF849" s="680">
        <f t="shared" si="534"/>
        <v>0</v>
      </c>
      <c r="AG849" s="679"/>
      <c r="AH849" s="679"/>
      <c r="AI849" s="679"/>
      <c r="AJ849" s="680">
        <f t="shared" si="535"/>
        <v>0</v>
      </c>
      <c r="AK849" s="679"/>
      <c r="AL849" s="679"/>
      <c r="AM849" s="679"/>
      <c r="AN849" s="680">
        <f t="shared" si="536"/>
        <v>0</v>
      </c>
      <c r="AO849" s="680">
        <f t="shared" si="537"/>
        <v>0</v>
      </c>
      <c r="AP849" s="679"/>
      <c r="AQ849" s="679"/>
      <c r="AR849" s="679"/>
      <c r="AS849" s="680">
        <f t="shared" si="538"/>
        <v>0</v>
      </c>
      <c r="AT849" s="679"/>
      <c r="AU849" s="679"/>
      <c r="AV849" s="679"/>
      <c r="AW849" s="680">
        <f t="shared" si="539"/>
        <v>0</v>
      </c>
      <c r="AX849" s="679"/>
      <c r="AY849" s="679"/>
      <c r="AZ849" s="679"/>
      <c r="BA849" s="680">
        <f t="shared" si="540"/>
        <v>0</v>
      </c>
      <c r="BB849" s="679"/>
      <c r="BC849" s="679"/>
      <c r="BD849" s="679"/>
      <c r="BE849" s="680">
        <f t="shared" si="541"/>
        <v>0</v>
      </c>
      <c r="BF849" s="680">
        <f t="shared" si="542"/>
        <v>0</v>
      </c>
      <c r="BG849" s="680">
        <f t="shared" si="543"/>
        <v>0</v>
      </c>
      <c r="BH849" s="680">
        <f t="shared" si="544"/>
        <v>0</v>
      </c>
      <c r="BI849" s="680">
        <f t="shared" si="545"/>
        <v>0</v>
      </c>
      <c r="BJ849" s="681"/>
    </row>
    <row r="850" spans="2:62">
      <c r="B850" s="685" t="s">
        <v>462</v>
      </c>
      <c r="C850" s="676"/>
      <c r="D850" s="677"/>
      <c r="E850" s="684"/>
      <c r="F850" s="680"/>
      <c r="G850" s="680"/>
      <c r="H850" s="680"/>
      <c r="I850" s="680"/>
      <c r="J850" s="680"/>
      <c r="K850" s="680"/>
      <c r="L850" s="680"/>
      <c r="M850" s="680"/>
      <c r="N850" s="680"/>
      <c r="O850" s="680"/>
      <c r="P850" s="680"/>
      <c r="Q850" s="680"/>
      <c r="R850" s="680"/>
      <c r="S850" s="680"/>
      <c r="T850" s="673"/>
      <c r="U850" s="680"/>
      <c r="V850" s="680"/>
      <c r="W850" s="680"/>
      <c r="X850" s="680"/>
      <c r="Y850" s="680"/>
      <c r="Z850" s="680"/>
      <c r="AA850" s="680"/>
      <c r="AB850" s="680"/>
      <c r="AC850" s="680"/>
      <c r="AD850" s="680"/>
      <c r="AE850" s="680"/>
      <c r="AF850" s="680"/>
      <c r="AG850" s="680"/>
      <c r="AH850" s="680"/>
      <c r="AI850" s="680"/>
      <c r="AJ850" s="680"/>
      <c r="AK850" s="680"/>
      <c r="AL850" s="680"/>
      <c r="AM850" s="680"/>
      <c r="AN850" s="680"/>
      <c r="AO850" s="680"/>
      <c r="AP850" s="680"/>
      <c r="AQ850" s="680"/>
      <c r="AR850" s="680"/>
      <c r="AS850" s="680"/>
      <c r="AT850" s="680"/>
      <c r="AU850" s="680"/>
      <c r="AV850" s="680"/>
      <c r="AW850" s="680"/>
      <c r="AX850" s="680"/>
      <c r="AY850" s="680"/>
      <c r="AZ850" s="680"/>
      <c r="BA850" s="680"/>
      <c r="BB850" s="680"/>
      <c r="BC850" s="680"/>
      <c r="BD850" s="680"/>
      <c r="BE850" s="680"/>
      <c r="BF850" s="680"/>
      <c r="BG850" s="680"/>
      <c r="BH850" s="680"/>
      <c r="BI850" s="680"/>
      <c r="BJ850" s="681"/>
    </row>
    <row r="851" spans="2:62">
      <c r="B851" s="675"/>
      <c r="C851" s="676" t="s">
        <v>994</v>
      </c>
      <c r="D851" s="677" t="s">
        <v>995</v>
      </c>
      <c r="E851" s="678">
        <f t="shared" ref="E851:E853" si="561">T851</f>
        <v>0</v>
      </c>
      <c r="F851" s="679"/>
      <c r="G851" s="680">
        <f t="shared" si="530"/>
        <v>0</v>
      </c>
      <c r="H851" s="679"/>
      <c r="I851" s="679"/>
      <c r="J851" s="679"/>
      <c r="K851" s="679"/>
      <c r="L851" s="679"/>
      <c r="M851" s="679"/>
      <c r="N851" s="679"/>
      <c r="O851" s="679"/>
      <c r="P851" s="679"/>
      <c r="Q851" s="679"/>
      <c r="R851" s="679"/>
      <c r="S851" s="679"/>
      <c r="T851" s="673">
        <f t="shared" si="531"/>
        <v>0</v>
      </c>
      <c r="U851" s="679"/>
      <c r="V851" s="679"/>
      <c r="W851" s="679"/>
      <c r="X851" s="680">
        <f t="shared" si="532"/>
        <v>0</v>
      </c>
      <c r="Y851" s="679"/>
      <c r="Z851" s="679"/>
      <c r="AA851" s="679"/>
      <c r="AB851" s="680">
        <f t="shared" si="533"/>
        <v>0</v>
      </c>
      <c r="AC851" s="679"/>
      <c r="AD851" s="679"/>
      <c r="AE851" s="679"/>
      <c r="AF851" s="680">
        <f t="shared" si="534"/>
        <v>0</v>
      </c>
      <c r="AG851" s="679"/>
      <c r="AH851" s="679"/>
      <c r="AI851" s="679"/>
      <c r="AJ851" s="680">
        <f t="shared" si="535"/>
        <v>0</v>
      </c>
      <c r="AK851" s="679"/>
      <c r="AL851" s="679"/>
      <c r="AM851" s="679"/>
      <c r="AN851" s="680">
        <f t="shared" si="536"/>
        <v>0</v>
      </c>
      <c r="AO851" s="680">
        <f t="shared" si="537"/>
        <v>0</v>
      </c>
      <c r="AP851" s="679"/>
      <c r="AQ851" s="679"/>
      <c r="AR851" s="679"/>
      <c r="AS851" s="680">
        <f t="shared" si="538"/>
        <v>0</v>
      </c>
      <c r="AT851" s="679"/>
      <c r="AU851" s="679"/>
      <c r="AV851" s="679"/>
      <c r="AW851" s="680">
        <f t="shared" si="539"/>
        <v>0</v>
      </c>
      <c r="AX851" s="679"/>
      <c r="AY851" s="679"/>
      <c r="AZ851" s="679"/>
      <c r="BA851" s="680">
        <f t="shared" si="540"/>
        <v>0</v>
      </c>
      <c r="BB851" s="679"/>
      <c r="BC851" s="679"/>
      <c r="BD851" s="679"/>
      <c r="BE851" s="680">
        <f t="shared" si="541"/>
        <v>0</v>
      </c>
      <c r="BF851" s="680">
        <f t="shared" si="542"/>
        <v>0</v>
      </c>
      <c r="BG851" s="680">
        <f t="shared" si="543"/>
        <v>0</v>
      </c>
      <c r="BH851" s="680">
        <f t="shared" si="544"/>
        <v>0</v>
      </c>
      <c r="BI851" s="680">
        <f t="shared" si="545"/>
        <v>0</v>
      </c>
      <c r="BJ851" s="681"/>
    </row>
    <row r="852" spans="2:62">
      <c r="B852" s="675"/>
      <c r="C852" s="676" t="s">
        <v>468</v>
      </c>
      <c r="D852" s="677" t="s">
        <v>996</v>
      </c>
      <c r="E852" s="678">
        <f t="shared" si="561"/>
        <v>0</v>
      </c>
      <c r="F852" s="679"/>
      <c r="G852" s="680">
        <f t="shared" si="530"/>
        <v>0</v>
      </c>
      <c r="H852" s="679"/>
      <c r="I852" s="679"/>
      <c r="J852" s="679"/>
      <c r="K852" s="679"/>
      <c r="L852" s="679"/>
      <c r="M852" s="679"/>
      <c r="N852" s="679"/>
      <c r="O852" s="679"/>
      <c r="P852" s="679"/>
      <c r="Q852" s="679"/>
      <c r="R852" s="679"/>
      <c r="S852" s="679"/>
      <c r="T852" s="673">
        <f t="shared" si="531"/>
        <v>0</v>
      </c>
      <c r="U852" s="679"/>
      <c r="V852" s="679"/>
      <c r="W852" s="679"/>
      <c r="X852" s="680">
        <f t="shared" si="532"/>
        <v>0</v>
      </c>
      <c r="Y852" s="679"/>
      <c r="Z852" s="679"/>
      <c r="AA852" s="679"/>
      <c r="AB852" s="680">
        <f t="shared" si="533"/>
        <v>0</v>
      </c>
      <c r="AC852" s="679"/>
      <c r="AD852" s="679"/>
      <c r="AE852" s="679"/>
      <c r="AF852" s="680">
        <f t="shared" si="534"/>
        <v>0</v>
      </c>
      <c r="AG852" s="679"/>
      <c r="AH852" s="679"/>
      <c r="AI852" s="679"/>
      <c r="AJ852" s="680">
        <f t="shared" si="535"/>
        <v>0</v>
      </c>
      <c r="AK852" s="679"/>
      <c r="AL852" s="679"/>
      <c r="AM852" s="679"/>
      <c r="AN852" s="680">
        <f t="shared" si="536"/>
        <v>0</v>
      </c>
      <c r="AO852" s="680">
        <f t="shared" si="537"/>
        <v>0</v>
      </c>
      <c r="AP852" s="679"/>
      <c r="AQ852" s="679"/>
      <c r="AR852" s="679"/>
      <c r="AS852" s="680">
        <f t="shared" si="538"/>
        <v>0</v>
      </c>
      <c r="AT852" s="679"/>
      <c r="AU852" s="679"/>
      <c r="AV852" s="679"/>
      <c r="AW852" s="680">
        <f t="shared" si="539"/>
        <v>0</v>
      </c>
      <c r="AX852" s="679"/>
      <c r="AY852" s="679"/>
      <c r="AZ852" s="679"/>
      <c r="BA852" s="680">
        <f t="shared" si="540"/>
        <v>0</v>
      </c>
      <c r="BB852" s="679"/>
      <c r="BC852" s="679"/>
      <c r="BD852" s="679"/>
      <c r="BE852" s="680">
        <f t="shared" si="541"/>
        <v>0</v>
      </c>
      <c r="BF852" s="680">
        <f t="shared" si="542"/>
        <v>0</v>
      </c>
      <c r="BG852" s="680">
        <f t="shared" si="543"/>
        <v>0</v>
      </c>
      <c r="BH852" s="680">
        <f t="shared" si="544"/>
        <v>0</v>
      </c>
      <c r="BI852" s="680">
        <f t="shared" si="545"/>
        <v>0</v>
      </c>
      <c r="BJ852" s="681"/>
    </row>
    <row r="853" spans="2:62">
      <c r="B853" s="675"/>
      <c r="C853" s="676" t="s">
        <v>470</v>
      </c>
      <c r="D853" s="677" t="s">
        <v>997</v>
      </c>
      <c r="E853" s="678">
        <f t="shared" si="561"/>
        <v>0</v>
      </c>
      <c r="F853" s="679"/>
      <c r="G853" s="680">
        <f t="shared" si="530"/>
        <v>0</v>
      </c>
      <c r="H853" s="679"/>
      <c r="I853" s="679"/>
      <c r="J853" s="679"/>
      <c r="K853" s="679"/>
      <c r="L853" s="679"/>
      <c r="M853" s="679"/>
      <c r="N853" s="679"/>
      <c r="O853" s="679"/>
      <c r="P853" s="679"/>
      <c r="Q853" s="679"/>
      <c r="R853" s="679"/>
      <c r="S853" s="679"/>
      <c r="T853" s="673">
        <f t="shared" si="531"/>
        <v>0</v>
      </c>
      <c r="U853" s="679"/>
      <c r="V853" s="679"/>
      <c r="W853" s="679"/>
      <c r="X853" s="680">
        <f t="shared" si="532"/>
        <v>0</v>
      </c>
      <c r="Y853" s="679"/>
      <c r="Z853" s="679"/>
      <c r="AA853" s="679"/>
      <c r="AB853" s="680">
        <f t="shared" si="533"/>
        <v>0</v>
      </c>
      <c r="AC853" s="679"/>
      <c r="AD853" s="679"/>
      <c r="AE853" s="679"/>
      <c r="AF853" s="680">
        <f t="shared" si="534"/>
        <v>0</v>
      </c>
      <c r="AG853" s="679"/>
      <c r="AH853" s="679"/>
      <c r="AI853" s="679"/>
      <c r="AJ853" s="680">
        <f t="shared" si="535"/>
        <v>0</v>
      </c>
      <c r="AK853" s="679"/>
      <c r="AL853" s="679"/>
      <c r="AM853" s="679"/>
      <c r="AN853" s="680">
        <f t="shared" si="536"/>
        <v>0</v>
      </c>
      <c r="AO853" s="680">
        <f t="shared" si="537"/>
        <v>0</v>
      </c>
      <c r="AP853" s="679"/>
      <c r="AQ853" s="679"/>
      <c r="AR853" s="679"/>
      <c r="AS853" s="680">
        <f t="shared" si="538"/>
        <v>0</v>
      </c>
      <c r="AT853" s="679"/>
      <c r="AU853" s="679"/>
      <c r="AV853" s="679"/>
      <c r="AW853" s="680">
        <f t="shared" si="539"/>
        <v>0</v>
      </c>
      <c r="AX853" s="679"/>
      <c r="AY853" s="679"/>
      <c r="AZ853" s="679"/>
      <c r="BA853" s="680">
        <f t="shared" si="540"/>
        <v>0</v>
      </c>
      <c r="BB853" s="679"/>
      <c r="BC853" s="679"/>
      <c r="BD853" s="679"/>
      <c r="BE853" s="680">
        <f t="shared" si="541"/>
        <v>0</v>
      </c>
      <c r="BF853" s="680">
        <f t="shared" si="542"/>
        <v>0</v>
      </c>
      <c r="BG853" s="680">
        <f t="shared" si="543"/>
        <v>0</v>
      </c>
      <c r="BH853" s="680">
        <f t="shared" si="544"/>
        <v>0</v>
      </c>
      <c r="BI853" s="680">
        <f t="shared" si="545"/>
        <v>0</v>
      </c>
      <c r="BJ853" s="681"/>
    </row>
    <row r="854" spans="2:62">
      <c r="B854" s="685" t="s">
        <v>998</v>
      </c>
      <c r="C854" s="676"/>
      <c r="D854" s="677"/>
      <c r="E854" s="738"/>
      <c r="F854" s="739"/>
      <c r="G854" s="680"/>
      <c r="H854" s="680"/>
      <c r="I854" s="680"/>
      <c r="J854" s="680"/>
      <c r="K854" s="680"/>
      <c r="L854" s="680"/>
      <c r="M854" s="680"/>
      <c r="N854" s="680"/>
      <c r="O854" s="680"/>
      <c r="P854" s="680"/>
      <c r="Q854" s="680"/>
      <c r="R854" s="680"/>
      <c r="S854" s="680"/>
      <c r="T854" s="673"/>
      <c r="U854" s="680"/>
      <c r="V854" s="680"/>
      <c r="W854" s="680"/>
      <c r="X854" s="680"/>
      <c r="Y854" s="680"/>
      <c r="Z854" s="680"/>
      <c r="AA854" s="680"/>
      <c r="AB854" s="680"/>
      <c r="AC854" s="680"/>
      <c r="AD854" s="680"/>
      <c r="AE854" s="680"/>
      <c r="AF854" s="680"/>
      <c r="AG854" s="680"/>
      <c r="AH854" s="680"/>
      <c r="AI854" s="680"/>
      <c r="AJ854" s="680"/>
      <c r="AK854" s="680"/>
      <c r="AL854" s="680"/>
      <c r="AM854" s="680"/>
      <c r="AN854" s="680"/>
      <c r="AO854" s="680"/>
      <c r="AP854" s="680"/>
      <c r="AQ854" s="680"/>
      <c r="AR854" s="680"/>
      <c r="AS854" s="680"/>
      <c r="AT854" s="680"/>
      <c r="AU854" s="680"/>
      <c r="AV854" s="680"/>
      <c r="AW854" s="680"/>
      <c r="AX854" s="680"/>
      <c r="AY854" s="680"/>
      <c r="AZ854" s="680"/>
      <c r="BA854" s="680"/>
      <c r="BB854" s="680"/>
      <c r="BC854" s="680"/>
      <c r="BD854" s="680"/>
      <c r="BE854" s="680"/>
      <c r="BF854" s="680"/>
      <c r="BG854" s="680"/>
      <c r="BH854" s="680"/>
      <c r="BI854" s="680"/>
      <c r="BJ854" s="681"/>
    </row>
    <row r="855" spans="2:62">
      <c r="B855" s="675"/>
      <c r="C855" s="676" t="s">
        <v>475</v>
      </c>
      <c r="D855" s="677" t="s">
        <v>999</v>
      </c>
      <c r="E855" s="740">
        <f t="shared" ref="E855:E858" si="562">T855</f>
        <v>0</v>
      </c>
      <c r="F855" s="741"/>
      <c r="G855" s="680">
        <f t="shared" si="530"/>
        <v>0</v>
      </c>
      <c r="H855" s="679"/>
      <c r="I855" s="679"/>
      <c r="J855" s="679"/>
      <c r="K855" s="679"/>
      <c r="L855" s="679"/>
      <c r="M855" s="679"/>
      <c r="N855" s="679"/>
      <c r="O855" s="679"/>
      <c r="P855" s="679"/>
      <c r="Q855" s="679"/>
      <c r="R855" s="679"/>
      <c r="S855" s="679"/>
      <c r="T855" s="673">
        <f t="shared" si="531"/>
        <v>0</v>
      </c>
      <c r="U855" s="679"/>
      <c r="V855" s="679"/>
      <c r="W855" s="679"/>
      <c r="X855" s="680">
        <f t="shared" si="532"/>
        <v>0</v>
      </c>
      <c r="Y855" s="679"/>
      <c r="Z855" s="679"/>
      <c r="AA855" s="679"/>
      <c r="AB855" s="680">
        <f t="shared" si="533"/>
        <v>0</v>
      </c>
      <c r="AC855" s="679"/>
      <c r="AD855" s="679"/>
      <c r="AE855" s="679"/>
      <c r="AF855" s="680">
        <f t="shared" si="534"/>
        <v>0</v>
      </c>
      <c r="AG855" s="679"/>
      <c r="AH855" s="679"/>
      <c r="AI855" s="679"/>
      <c r="AJ855" s="680">
        <f t="shared" si="535"/>
        <v>0</v>
      </c>
      <c r="AK855" s="679"/>
      <c r="AL855" s="679"/>
      <c r="AM855" s="679"/>
      <c r="AN855" s="680">
        <f t="shared" si="536"/>
        <v>0</v>
      </c>
      <c r="AO855" s="680">
        <f t="shared" si="537"/>
        <v>0</v>
      </c>
      <c r="AP855" s="679"/>
      <c r="AQ855" s="679"/>
      <c r="AR855" s="679"/>
      <c r="AS855" s="680">
        <f t="shared" si="538"/>
        <v>0</v>
      </c>
      <c r="AT855" s="679"/>
      <c r="AU855" s="679"/>
      <c r="AV855" s="679"/>
      <c r="AW855" s="680">
        <f t="shared" si="539"/>
        <v>0</v>
      </c>
      <c r="AX855" s="679"/>
      <c r="AY855" s="679"/>
      <c r="AZ855" s="679"/>
      <c r="BA855" s="680">
        <f t="shared" si="540"/>
        <v>0</v>
      </c>
      <c r="BB855" s="679"/>
      <c r="BC855" s="679"/>
      <c r="BD855" s="679"/>
      <c r="BE855" s="680">
        <f t="shared" si="541"/>
        <v>0</v>
      </c>
      <c r="BF855" s="680">
        <f t="shared" si="542"/>
        <v>0</v>
      </c>
      <c r="BG855" s="680">
        <f t="shared" si="543"/>
        <v>0</v>
      </c>
      <c r="BH855" s="680">
        <f t="shared" si="544"/>
        <v>0</v>
      </c>
      <c r="BI855" s="680">
        <f t="shared" si="545"/>
        <v>0</v>
      </c>
      <c r="BJ855" s="681"/>
    </row>
    <row r="856" spans="2:62">
      <c r="B856" s="675"/>
      <c r="C856" s="676" t="s">
        <v>477</v>
      </c>
      <c r="D856" s="677" t="s">
        <v>1000</v>
      </c>
      <c r="E856" s="740">
        <f t="shared" si="562"/>
        <v>0</v>
      </c>
      <c r="F856" s="741"/>
      <c r="G856" s="680">
        <f t="shared" si="530"/>
        <v>0</v>
      </c>
      <c r="H856" s="679"/>
      <c r="I856" s="679"/>
      <c r="J856" s="679"/>
      <c r="K856" s="679"/>
      <c r="L856" s="679"/>
      <c r="M856" s="679"/>
      <c r="N856" s="679"/>
      <c r="O856" s="679"/>
      <c r="P856" s="679"/>
      <c r="Q856" s="679"/>
      <c r="R856" s="679"/>
      <c r="S856" s="679"/>
      <c r="T856" s="673">
        <f t="shared" si="531"/>
        <v>0</v>
      </c>
      <c r="U856" s="679"/>
      <c r="V856" s="679"/>
      <c r="W856" s="679"/>
      <c r="X856" s="680">
        <f t="shared" si="532"/>
        <v>0</v>
      </c>
      <c r="Y856" s="679"/>
      <c r="Z856" s="679"/>
      <c r="AA856" s="679"/>
      <c r="AB856" s="680">
        <f t="shared" si="533"/>
        <v>0</v>
      </c>
      <c r="AC856" s="679"/>
      <c r="AD856" s="679"/>
      <c r="AE856" s="679"/>
      <c r="AF856" s="680">
        <f t="shared" si="534"/>
        <v>0</v>
      </c>
      <c r="AG856" s="679"/>
      <c r="AH856" s="679"/>
      <c r="AI856" s="679"/>
      <c r="AJ856" s="680">
        <f t="shared" si="535"/>
        <v>0</v>
      </c>
      <c r="AK856" s="679"/>
      <c r="AL856" s="679"/>
      <c r="AM856" s="679"/>
      <c r="AN856" s="680">
        <f t="shared" si="536"/>
        <v>0</v>
      </c>
      <c r="AO856" s="680">
        <f t="shared" si="537"/>
        <v>0</v>
      </c>
      <c r="AP856" s="679"/>
      <c r="AQ856" s="679"/>
      <c r="AR856" s="679"/>
      <c r="AS856" s="680">
        <f t="shared" si="538"/>
        <v>0</v>
      </c>
      <c r="AT856" s="679"/>
      <c r="AU856" s="679"/>
      <c r="AV856" s="679"/>
      <c r="AW856" s="680">
        <f t="shared" si="539"/>
        <v>0</v>
      </c>
      <c r="AX856" s="679"/>
      <c r="AY856" s="679"/>
      <c r="AZ856" s="679"/>
      <c r="BA856" s="680">
        <f t="shared" si="540"/>
        <v>0</v>
      </c>
      <c r="BB856" s="679"/>
      <c r="BC856" s="679"/>
      <c r="BD856" s="679"/>
      <c r="BE856" s="680">
        <f t="shared" si="541"/>
        <v>0</v>
      </c>
      <c r="BF856" s="680">
        <f t="shared" si="542"/>
        <v>0</v>
      </c>
      <c r="BG856" s="680">
        <f t="shared" si="543"/>
        <v>0</v>
      </c>
      <c r="BH856" s="680">
        <f t="shared" si="544"/>
        <v>0</v>
      </c>
      <c r="BI856" s="680">
        <f t="shared" si="545"/>
        <v>0</v>
      </c>
      <c r="BJ856" s="681"/>
    </row>
    <row r="857" spans="2:62">
      <c r="B857" s="675"/>
      <c r="C857" s="676" t="s">
        <v>1001</v>
      </c>
      <c r="D857" s="677" t="s">
        <v>1002</v>
      </c>
      <c r="E857" s="740">
        <f t="shared" si="562"/>
        <v>0</v>
      </c>
      <c r="F857" s="741"/>
      <c r="G857" s="680">
        <f t="shared" si="530"/>
        <v>0</v>
      </c>
      <c r="H857" s="679"/>
      <c r="I857" s="679"/>
      <c r="J857" s="679"/>
      <c r="K857" s="679"/>
      <c r="L857" s="679"/>
      <c r="M857" s="679"/>
      <c r="N857" s="679"/>
      <c r="O857" s="679"/>
      <c r="P857" s="679"/>
      <c r="Q857" s="679"/>
      <c r="R857" s="679"/>
      <c r="S857" s="679"/>
      <c r="T857" s="673">
        <f t="shared" si="531"/>
        <v>0</v>
      </c>
      <c r="U857" s="679"/>
      <c r="V857" s="679"/>
      <c r="W857" s="679"/>
      <c r="X857" s="680">
        <f t="shared" si="532"/>
        <v>0</v>
      </c>
      <c r="Y857" s="679"/>
      <c r="Z857" s="679"/>
      <c r="AA857" s="679"/>
      <c r="AB857" s="680">
        <f t="shared" si="533"/>
        <v>0</v>
      </c>
      <c r="AC857" s="679"/>
      <c r="AD857" s="679"/>
      <c r="AE857" s="679"/>
      <c r="AF857" s="680">
        <f t="shared" si="534"/>
        <v>0</v>
      </c>
      <c r="AG857" s="679"/>
      <c r="AH857" s="679"/>
      <c r="AI857" s="679"/>
      <c r="AJ857" s="680">
        <f t="shared" si="535"/>
        <v>0</v>
      </c>
      <c r="AK857" s="679"/>
      <c r="AL857" s="679"/>
      <c r="AM857" s="679"/>
      <c r="AN857" s="680">
        <f t="shared" si="536"/>
        <v>0</v>
      </c>
      <c r="AO857" s="680">
        <f t="shared" si="537"/>
        <v>0</v>
      </c>
      <c r="AP857" s="679"/>
      <c r="AQ857" s="679"/>
      <c r="AR857" s="679"/>
      <c r="AS857" s="680">
        <f t="shared" si="538"/>
        <v>0</v>
      </c>
      <c r="AT857" s="679"/>
      <c r="AU857" s="679"/>
      <c r="AV857" s="679"/>
      <c r="AW857" s="680">
        <f t="shared" si="539"/>
        <v>0</v>
      </c>
      <c r="AX857" s="679"/>
      <c r="AY857" s="679"/>
      <c r="AZ857" s="679"/>
      <c r="BA857" s="680">
        <f t="shared" si="540"/>
        <v>0</v>
      </c>
      <c r="BB857" s="679"/>
      <c r="BC857" s="679"/>
      <c r="BD857" s="679"/>
      <c r="BE857" s="680">
        <f t="shared" si="541"/>
        <v>0</v>
      </c>
      <c r="BF857" s="680">
        <f t="shared" si="542"/>
        <v>0</v>
      </c>
      <c r="BG857" s="680">
        <f t="shared" si="543"/>
        <v>0</v>
      </c>
      <c r="BH857" s="680">
        <f t="shared" si="544"/>
        <v>0</v>
      </c>
      <c r="BI857" s="680">
        <f t="shared" si="545"/>
        <v>0</v>
      </c>
      <c r="BJ857" s="681"/>
    </row>
    <row r="858" spans="2:62">
      <c r="B858" s="675"/>
      <c r="C858" s="676" t="s">
        <v>481</v>
      </c>
      <c r="D858" s="677" t="s">
        <v>1003</v>
      </c>
      <c r="E858" s="740">
        <f t="shared" si="562"/>
        <v>0</v>
      </c>
      <c r="F858" s="741"/>
      <c r="G858" s="680">
        <f t="shared" si="530"/>
        <v>0</v>
      </c>
      <c r="H858" s="679"/>
      <c r="I858" s="679"/>
      <c r="J858" s="679"/>
      <c r="K858" s="679"/>
      <c r="L858" s="679"/>
      <c r="M858" s="679"/>
      <c r="N858" s="679"/>
      <c r="O858" s="679"/>
      <c r="P858" s="679"/>
      <c r="Q858" s="679"/>
      <c r="R858" s="679"/>
      <c r="S858" s="679"/>
      <c r="T858" s="673">
        <f t="shared" si="531"/>
        <v>0</v>
      </c>
      <c r="U858" s="679"/>
      <c r="V858" s="679"/>
      <c r="W858" s="679"/>
      <c r="X858" s="680">
        <f t="shared" si="532"/>
        <v>0</v>
      </c>
      <c r="Y858" s="679"/>
      <c r="Z858" s="679"/>
      <c r="AA858" s="679"/>
      <c r="AB858" s="680">
        <f t="shared" si="533"/>
        <v>0</v>
      </c>
      <c r="AC858" s="679"/>
      <c r="AD858" s="679"/>
      <c r="AE858" s="679"/>
      <c r="AF858" s="680">
        <f t="shared" si="534"/>
        <v>0</v>
      </c>
      <c r="AG858" s="679"/>
      <c r="AH858" s="679"/>
      <c r="AI858" s="679"/>
      <c r="AJ858" s="680">
        <f t="shared" si="535"/>
        <v>0</v>
      </c>
      <c r="AK858" s="679"/>
      <c r="AL858" s="679"/>
      <c r="AM858" s="679"/>
      <c r="AN858" s="680">
        <f t="shared" si="536"/>
        <v>0</v>
      </c>
      <c r="AO858" s="680">
        <f t="shared" si="537"/>
        <v>0</v>
      </c>
      <c r="AP858" s="679"/>
      <c r="AQ858" s="679"/>
      <c r="AR858" s="679"/>
      <c r="AS858" s="680">
        <f t="shared" si="538"/>
        <v>0</v>
      </c>
      <c r="AT858" s="679"/>
      <c r="AU858" s="679"/>
      <c r="AV858" s="679"/>
      <c r="AW858" s="680">
        <f t="shared" si="539"/>
        <v>0</v>
      </c>
      <c r="AX858" s="679"/>
      <c r="AY858" s="679"/>
      <c r="AZ858" s="679"/>
      <c r="BA858" s="680">
        <f t="shared" si="540"/>
        <v>0</v>
      </c>
      <c r="BB858" s="679"/>
      <c r="BC858" s="679"/>
      <c r="BD858" s="679"/>
      <c r="BE858" s="680">
        <f t="shared" si="541"/>
        <v>0</v>
      </c>
      <c r="BF858" s="680">
        <f t="shared" si="542"/>
        <v>0</v>
      </c>
      <c r="BG858" s="680">
        <f t="shared" si="543"/>
        <v>0</v>
      </c>
      <c r="BH858" s="680">
        <f t="shared" si="544"/>
        <v>0</v>
      </c>
      <c r="BI858" s="680">
        <f t="shared" si="545"/>
        <v>0</v>
      </c>
      <c r="BJ858" s="681"/>
    </row>
    <row r="859" spans="2:62">
      <c r="B859" s="685" t="s">
        <v>1004</v>
      </c>
      <c r="C859" s="676"/>
      <c r="D859" s="677"/>
      <c r="E859" s="738"/>
      <c r="F859" s="739"/>
      <c r="G859" s="680"/>
      <c r="H859" s="680"/>
      <c r="I859" s="680"/>
      <c r="J859" s="680"/>
      <c r="K859" s="680"/>
      <c r="L859" s="680"/>
      <c r="M859" s="680"/>
      <c r="N859" s="680"/>
      <c r="O859" s="680"/>
      <c r="P859" s="680"/>
      <c r="Q859" s="680"/>
      <c r="R859" s="680"/>
      <c r="S859" s="680"/>
      <c r="T859" s="673"/>
      <c r="U859" s="680"/>
      <c r="V859" s="680"/>
      <c r="W859" s="680"/>
      <c r="X859" s="680"/>
      <c r="Y859" s="680"/>
      <c r="Z859" s="680"/>
      <c r="AA859" s="680"/>
      <c r="AB859" s="680"/>
      <c r="AC859" s="680"/>
      <c r="AD859" s="680"/>
      <c r="AE859" s="680"/>
      <c r="AF859" s="680"/>
      <c r="AG859" s="680"/>
      <c r="AH859" s="680"/>
      <c r="AI859" s="680"/>
      <c r="AJ859" s="680"/>
      <c r="AK859" s="680"/>
      <c r="AL859" s="680"/>
      <c r="AM859" s="680"/>
      <c r="AN859" s="680"/>
      <c r="AO859" s="680"/>
      <c r="AP859" s="680"/>
      <c r="AQ859" s="680"/>
      <c r="AR859" s="680"/>
      <c r="AS859" s="680"/>
      <c r="AT859" s="680"/>
      <c r="AU859" s="680"/>
      <c r="AV859" s="680"/>
      <c r="AW859" s="680"/>
      <c r="AX859" s="680"/>
      <c r="AY859" s="680"/>
      <c r="AZ859" s="680"/>
      <c r="BA859" s="680"/>
      <c r="BB859" s="680"/>
      <c r="BC859" s="680"/>
      <c r="BD859" s="680"/>
      <c r="BE859" s="680"/>
      <c r="BF859" s="680"/>
      <c r="BG859" s="680"/>
      <c r="BH859" s="680"/>
      <c r="BI859" s="680"/>
      <c r="BJ859" s="681"/>
    </row>
    <row r="860" spans="2:62">
      <c r="B860" s="675"/>
      <c r="C860" s="676" t="s">
        <v>1005</v>
      </c>
      <c r="D860" s="677" t="s">
        <v>1006</v>
      </c>
      <c r="E860" s="740">
        <f t="shared" ref="E860:E863" si="563">T860</f>
        <v>0</v>
      </c>
      <c r="F860" s="741"/>
      <c r="G860" s="680">
        <f t="shared" si="530"/>
        <v>0</v>
      </c>
      <c r="H860" s="679"/>
      <c r="I860" s="679"/>
      <c r="J860" s="679"/>
      <c r="K860" s="679"/>
      <c r="L860" s="679"/>
      <c r="M860" s="679"/>
      <c r="N860" s="679"/>
      <c r="O860" s="679"/>
      <c r="P860" s="679"/>
      <c r="Q860" s="679"/>
      <c r="R860" s="679"/>
      <c r="S860" s="679"/>
      <c r="T860" s="673">
        <f t="shared" si="531"/>
        <v>0</v>
      </c>
      <c r="U860" s="679"/>
      <c r="V860" s="679"/>
      <c r="W860" s="679"/>
      <c r="X860" s="680">
        <f t="shared" si="532"/>
        <v>0</v>
      </c>
      <c r="Y860" s="679"/>
      <c r="Z860" s="679"/>
      <c r="AA860" s="679"/>
      <c r="AB860" s="680">
        <f t="shared" si="533"/>
        <v>0</v>
      </c>
      <c r="AC860" s="679"/>
      <c r="AD860" s="679"/>
      <c r="AE860" s="679"/>
      <c r="AF860" s="680">
        <f t="shared" si="534"/>
        <v>0</v>
      </c>
      <c r="AG860" s="679"/>
      <c r="AH860" s="679"/>
      <c r="AI860" s="679"/>
      <c r="AJ860" s="680">
        <f t="shared" si="535"/>
        <v>0</v>
      </c>
      <c r="AK860" s="679"/>
      <c r="AL860" s="679"/>
      <c r="AM860" s="679"/>
      <c r="AN860" s="680">
        <f t="shared" si="536"/>
        <v>0</v>
      </c>
      <c r="AO860" s="680">
        <f t="shared" si="537"/>
        <v>0</v>
      </c>
      <c r="AP860" s="679"/>
      <c r="AQ860" s="679"/>
      <c r="AR860" s="679"/>
      <c r="AS860" s="680">
        <f t="shared" si="538"/>
        <v>0</v>
      </c>
      <c r="AT860" s="679"/>
      <c r="AU860" s="679"/>
      <c r="AV860" s="679"/>
      <c r="AW860" s="680">
        <f t="shared" si="539"/>
        <v>0</v>
      </c>
      <c r="AX860" s="679"/>
      <c r="AY860" s="679"/>
      <c r="AZ860" s="679"/>
      <c r="BA860" s="680">
        <f t="shared" si="540"/>
        <v>0</v>
      </c>
      <c r="BB860" s="679"/>
      <c r="BC860" s="679"/>
      <c r="BD860" s="679"/>
      <c r="BE860" s="680">
        <f t="shared" si="541"/>
        <v>0</v>
      </c>
      <c r="BF860" s="680">
        <f t="shared" si="542"/>
        <v>0</v>
      </c>
      <c r="BG860" s="680">
        <f t="shared" si="543"/>
        <v>0</v>
      </c>
      <c r="BH860" s="680">
        <f t="shared" si="544"/>
        <v>0</v>
      </c>
      <c r="BI860" s="680">
        <f t="shared" si="545"/>
        <v>0</v>
      </c>
      <c r="BJ860" s="681"/>
    </row>
    <row r="861" spans="2:62">
      <c r="B861" s="675"/>
      <c r="C861" s="676" t="s">
        <v>1007</v>
      </c>
      <c r="D861" s="677" t="s">
        <v>1008</v>
      </c>
      <c r="E861" s="740">
        <f t="shared" si="563"/>
        <v>0</v>
      </c>
      <c r="F861" s="741"/>
      <c r="G861" s="680">
        <f t="shared" ref="G861:G868" si="564">E861+F861</f>
        <v>0</v>
      </c>
      <c r="H861" s="679"/>
      <c r="I861" s="679"/>
      <c r="J861" s="679"/>
      <c r="K861" s="679"/>
      <c r="L861" s="679"/>
      <c r="M861" s="679"/>
      <c r="N861" s="679"/>
      <c r="O861" s="679"/>
      <c r="P861" s="679"/>
      <c r="Q861" s="679"/>
      <c r="R861" s="679"/>
      <c r="S861" s="679"/>
      <c r="T861" s="673">
        <f t="shared" ref="T861:T868" si="565">SUM(H861:S861)</f>
        <v>0</v>
      </c>
      <c r="U861" s="679"/>
      <c r="V861" s="679"/>
      <c r="W861" s="679"/>
      <c r="X861" s="680">
        <f t="shared" ref="X861:X868" si="566">(T861+U861)-V861+W861</f>
        <v>0</v>
      </c>
      <c r="Y861" s="679"/>
      <c r="Z861" s="679"/>
      <c r="AA861" s="679"/>
      <c r="AB861" s="680">
        <f t="shared" ref="AB861:AB868" si="567">SUM(Y861:AA861)</f>
        <v>0</v>
      </c>
      <c r="AC861" s="679"/>
      <c r="AD861" s="679"/>
      <c r="AE861" s="679"/>
      <c r="AF861" s="680">
        <f t="shared" ref="AF861:AF868" si="568">SUM(AC861:AE861)</f>
        <v>0</v>
      </c>
      <c r="AG861" s="679"/>
      <c r="AH861" s="679"/>
      <c r="AI861" s="679"/>
      <c r="AJ861" s="680">
        <f t="shared" ref="AJ861:AJ868" si="569">SUM(AG861:AI861)</f>
        <v>0</v>
      </c>
      <c r="AK861" s="679"/>
      <c r="AL861" s="679"/>
      <c r="AM861" s="679"/>
      <c r="AN861" s="680">
        <f t="shared" ref="AN861:AN868" si="570">SUM(AK861:AM861)</f>
        <v>0</v>
      </c>
      <c r="AO861" s="680">
        <f t="shared" ref="AO861:AO868" si="571">AB861+AF861+AJ861+AN861</f>
        <v>0</v>
      </c>
      <c r="AP861" s="679"/>
      <c r="AQ861" s="679"/>
      <c r="AR861" s="679"/>
      <c r="AS861" s="680">
        <f t="shared" ref="AS861:AS868" si="572">SUM(AP861:AR861)</f>
        <v>0</v>
      </c>
      <c r="AT861" s="679"/>
      <c r="AU861" s="679"/>
      <c r="AV861" s="679"/>
      <c r="AW861" s="680">
        <f t="shared" ref="AW861:AW868" si="573">SUM(AT861:AV861)</f>
        <v>0</v>
      </c>
      <c r="AX861" s="679"/>
      <c r="AY861" s="679"/>
      <c r="AZ861" s="679"/>
      <c r="BA861" s="680">
        <f t="shared" ref="BA861:BA868" si="574">SUM(AX861:AZ861)</f>
        <v>0</v>
      </c>
      <c r="BB861" s="679"/>
      <c r="BC861" s="679"/>
      <c r="BD861" s="679"/>
      <c r="BE861" s="680">
        <f t="shared" ref="BE861:BE868" si="575">SUM(BB861:BD861)</f>
        <v>0</v>
      </c>
      <c r="BF861" s="680">
        <f t="shared" ref="BF861:BF868" si="576">AS861+AW861+BA861+BE861</f>
        <v>0</v>
      </c>
      <c r="BG861" s="680">
        <f t="shared" ref="BG861:BG868" si="577">G861-X861</f>
        <v>0</v>
      </c>
      <c r="BH861" s="680">
        <f t="shared" ref="BH861:BH868" si="578">X861-AO861</f>
        <v>0</v>
      </c>
      <c r="BI861" s="680">
        <f t="shared" ref="BI861:BI868" si="579">AO861-BF861</f>
        <v>0</v>
      </c>
      <c r="BJ861" s="681"/>
    </row>
    <row r="862" spans="2:62">
      <c r="B862" s="675"/>
      <c r="C862" s="676" t="s">
        <v>1009</v>
      </c>
      <c r="D862" s="677" t="s">
        <v>1010</v>
      </c>
      <c r="E862" s="740">
        <f t="shared" si="563"/>
        <v>0</v>
      </c>
      <c r="F862" s="741"/>
      <c r="G862" s="680">
        <f t="shared" si="564"/>
        <v>0</v>
      </c>
      <c r="H862" s="679"/>
      <c r="I862" s="679"/>
      <c r="J862" s="679"/>
      <c r="K862" s="679"/>
      <c r="L862" s="679"/>
      <c r="M862" s="679"/>
      <c r="N862" s="679"/>
      <c r="O862" s="679"/>
      <c r="P862" s="679"/>
      <c r="Q862" s="679"/>
      <c r="R862" s="679"/>
      <c r="S862" s="679"/>
      <c r="T862" s="673">
        <f t="shared" si="565"/>
        <v>0</v>
      </c>
      <c r="U862" s="679"/>
      <c r="V862" s="679"/>
      <c r="W862" s="679"/>
      <c r="X862" s="680">
        <f t="shared" si="566"/>
        <v>0</v>
      </c>
      <c r="Y862" s="679"/>
      <c r="Z862" s="679"/>
      <c r="AA862" s="679"/>
      <c r="AB862" s="680">
        <f t="shared" si="567"/>
        <v>0</v>
      </c>
      <c r="AC862" s="679"/>
      <c r="AD862" s="679"/>
      <c r="AE862" s="679"/>
      <c r="AF862" s="680">
        <f t="shared" si="568"/>
        <v>0</v>
      </c>
      <c r="AG862" s="679"/>
      <c r="AH862" s="679"/>
      <c r="AI862" s="679"/>
      <c r="AJ862" s="680">
        <f t="shared" si="569"/>
        <v>0</v>
      </c>
      <c r="AK862" s="679"/>
      <c r="AL862" s="679"/>
      <c r="AM862" s="679"/>
      <c r="AN862" s="680">
        <f t="shared" si="570"/>
        <v>0</v>
      </c>
      <c r="AO862" s="680">
        <f t="shared" si="571"/>
        <v>0</v>
      </c>
      <c r="AP862" s="679"/>
      <c r="AQ862" s="679"/>
      <c r="AR862" s="679"/>
      <c r="AS862" s="680">
        <f t="shared" si="572"/>
        <v>0</v>
      </c>
      <c r="AT862" s="679"/>
      <c r="AU862" s="679"/>
      <c r="AV862" s="679"/>
      <c r="AW862" s="680">
        <f t="shared" si="573"/>
        <v>0</v>
      </c>
      <c r="AX862" s="679"/>
      <c r="AY862" s="679"/>
      <c r="AZ862" s="679"/>
      <c r="BA862" s="680">
        <f t="shared" si="574"/>
        <v>0</v>
      </c>
      <c r="BB862" s="679"/>
      <c r="BC862" s="679"/>
      <c r="BD862" s="679"/>
      <c r="BE862" s="680">
        <f t="shared" si="575"/>
        <v>0</v>
      </c>
      <c r="BF862" s="680">
        <f t="shared" si="576"/>
        <v>0</v>
      </c>
      <c r="BG862" s="680">
        <f t="shared" si="577"/>
        <v>0</v>
      </c>
      <c r="BH862" s="680">
        <f t="shared" si="578"/>
        <v>0</v>
      </c>
      <c r="BI862" s="680">
        <f t="shared" si="579"/>
        <v>0</v>
      </c>
      <c r="BJ862" s="681"/>
    </row>
    <row r="863" spans="2:62">
      <c r="B863" s="675"/>
      <c r="C863" s="676" t="s">
        <v>1011</v>
      </c>
      <c r="D863" s="677" t="s">
        <v>1012</v>
      </c>
      <c r="E863" s="740">
        <f t="shared" si="563"/>
        <v>0</v>
      </c>
      <c r="F863" s="741"/>
      <c r="G863" s="680">
        <f t="shared" si="564"/>
        <v>0</v>
      </c>
      <c r="H863" s="679"/>
      <c r="I863" s="679"/>
      <c r="J863" s="679"/>
      <c r="K863" s="679"/>
      <c r="L863" s="679"/>
      <c r="M863" s="679"/>
      <c r="N863" s="679"/>
      <c r="O863" s="679"/>
      <c r="P863" s="679"/>
      <c r="Q863" s="679"/>
      <c r="R863" s="679"/>
      <c r="S863" s="679"/>
      <c r="T863" s="673">
        <f t="shared" si="565"/>
        <v>0</v>
      </c>
      <c r="U863" s="679"/>
      <c r="V863" s="679"/>
      <c r="W863" s="679"/>
      <c r="X863" s="680">
        <f t="shared" si="566"/>
        <v>0</v>
      </c>
      <c r="Y863" s="679"/>
      <c r="Z863" s="679"/>
      <c r="AA863" s="679"/>
      <c r="AB863" s="680">
        <f t="shared" si="567"/>
        <v>0</v>
      </c>
      <c r="AC863" s="679"/>
      <c r="AD863" s="679"/>
      <c r="AE863" s="679"/>
      <c r="AF863" s="680">
        <f t="shared" si="568"/>
        <v>0</v>
      </c>
      <c r="AG863" s="679"/>
      <c r="AH863" s="679"/>
      <c r="AI863" s="679"/>
      <c r="AJ863" s="680">
        <f t="shared" si="569"/>
        <v>0</v>
      </c>
      <c r="AK863" s="679"/>
      <c r="AL863" s="679"/>
      <c r="AM863" s="679"/>
      <c r="AN863" s="680">
        <f t="shared" si="570"/>
        <v>0</v>
      </c>
      <c r="AO863" s="680">
        <f t="shared" si="571"/>
        <v>0</v>
      </c>
      <c r="AP863" s="679"/>
      <c r="AQ863" s="679"/>
      <c r="AR863" s="679"/>
      <c r="AS863" s="680">
        <f t="shared" si="572"/>
        <v>0</v>
      </c>
      <c r="AT863" s="679"/>
      <c r="AU863" s="679"/>
      <c r="AV863" s="679"/>
      <c r="AW863" s="680">
        <f t="shared" si="573"/>
        <v>0</v>
      </c>
      <c r="AX863" s="679"/>
      <c r="AY863" s="679"/>
      <c r="AZ863" s="679"/>
      <c r="BA863" s="680">
        <f t="shared" si="574"/>
        <v>0</v>
      </c>
      <c r="BB863" s="679"/>
      <c r="BC863" s="679"/>
      <c r="BD863" s="679"/>
      <c r="BE863" s="680">
        <f t="shared" si="575"/>
        <v>0</v>
      </c>
      <c r="BF863" s="680">
        <f t="shared" si="576"/>
        <v>0</v>
      </c>
      <c r="BG863" s="680">
        <f t="shared" si="577"/>
        <v>0</v>
      </c>
      <c r="BH863" s="680">
        <f t="shared" si="578"/>
        <v>0</v>
      </c>
      <c r="BI863" s="680">
        <f t="shared" si="579"/>
        <v>0</v>
      </c>
      <c r="BJ863" s="681"/>
    </row>
    <row r="864" spans="2:62">
      <c r="B864" s="685" t="s">
        <v>1013</v>
      </c>
      <c r="C864" s="676"/>
      <c r="D864" s="677"/>
      <c r="E864" s="738"/>
      <c r="F864" s="739"/>
      <c r="G864" s="680"/>
      <c r="H864" s="680"/>
      <c r="I864" s="680"/>
      <c r="J864" s="680"/>
      <c r="K864" s="680"/>
      <c r="L864" s="680"/>
      <c r="M864" s="680"/>
      <c r="N864" s="680"/>
      <c r="O864" s="680"/>
      <c r="P864" s="680"/>
      <c r="Q864" s="680"/>
      <c r="R864" s="680"/>
      <c r="S864" s="680"/>
      <c r="T864" s="673"/>
      <c r="U864" s="680"/>
      <c r="V864" s="680"/>
      <c r="W864" s="680"/>
      <c r="X864" s="680"/>
      <c r="Y864" s="680"/>
      <c r="Z864" s="680"/>
      <c r="AA864" s="680"/>
      <c r="AB864" s="680"/>
      <c r="AC864" s="680"/>
      <c r="AD864" s="680"/>
      <c r="AE864" s="680"/>
      <c r="AF864" s="680"/>
      <c r="AG864" s="680"/>
      <c r="AH864" s="680"/>
      <c r="AI864" s="680"/>
      <c r="AJ864" s="680"/>
      <c r="AK864" s="680"/>
      <c r="AL864" s="680"/>
      <c r="AM864" s="680"/>
      <c r="AN864" s="680"/>
      <c r="AO864" s="680"/>
      <c r="AP864" s="680"/>
      <c r="AQ864" s="680"/>
      <c r="AR864" s="680"/>
      <c r="AS864" s="680"/>
      <c r="AT864" s="680"/>
      <c r="AU864" s="680"/>
      <c r="AV864" s="680"/>
      <c r="AW864" s="680"/>
      <c r="AX864" s="680"/>
      <c r="AY864" s="680"/>
      <c r="AZ864" s="680"/>
      <c r="BA864" s="680"/>
      <c r="BB864" s="680"/>
      <c r="BC864" s="680"/>
      <c r="BD864" s="680"/>
      <c r="BE864" s="680"/>
      <c r="BF864" s="680"/>
      <c r="BG864" s="680"/>
      <c r="BH864" s="680"/>
      <c r="BI864" s="680"/>
      <c r="BJ864" s="681"/>
    </row>
    <row r="865" spans="2:62">
      <c r="B865" s="675"/>
      <c r="C865" s="676" t="s">
        <v>1014</v>
      </c>
      <c r="D865" s="677" t="s">
        <v>1015</v>
      </c>
      <c r="E865" s="740">
        <f t="shared" ref="E865:E868" si="580">T865</f>
        <v>0</v>
      </c>
      <c r="F865" s="741"/>
      <c r="G865" s="680">
        <f t="shared" si="564"/>
        <v>0</v>
      </c>
      <c r="H865" s="679"/>
      <c r="I865" s="679"/>
      <c r="J865" s="679"/>
      <c r="K865" s="679"/>
      <c r="L865" s="679"/>
      <c r="M865" s="679"/>
      <c r="N865" s="679"/>
      <c r="O865" s="679"/>
      <c r="P865" s="679"/>
      <c r="Q865" s="679"/>
      <c r="R865" s="679"/>
      <c r="S865" s="679"/>
      <c r="T865" s="673">
        <f t="shared" si="565"/>
        <v>0</v>
      </c>
      <c r="U865" s="679"/>
      <c r="V865" s="679"/>
      <c r="W865" s="679"/>
      <c r="X865" s="680">
        <f t="shared" si="566"/>
        <v>0</v>
      </c>
      <c r="Y865" s="679"/>
      <c r="Z865" s="679"/>
      <c r="AA865" s="679"/>
      <c r="AB865" s="680">
        <f t="shared" si="567"/>
        <v>0</v>
      </c>
      <c r="AC865" s="679"/>
      <c r="AD865" s="679"/>
      <c r="AE865" s="679"/>
      <c r="AF865" s="680">
        <f t="shared" si="568"/>
        <v>0</v>
      </c>
      <c r="AG865" s="679"/>
      <c r="AH865" s="679"/>
      <c r="AI865" s="679"/>
      <c r="AJ865" s="680">
        <f t="shared" si="569"/>
        <v>0</v>
      </c>
      <c r="AK865" s="679"/>
      <c r="AL865" s="679"/>
      <c r="AM865" s="679"/>
      <c r="AN865" s="680">
        <f t="shared" si="570"/>
        <v>0</v>
      </c>
      <c r="AO865" s="680">
        <f t="shared" si="571"/>
        <v>0</v>
      </c>
      <c r="AP865" s="679"/>
      <c r="AQ865" s="679"/>
      <c r="AR865" s="679"/>
      <c r="AS865" s="680">
        <f t="shared" si="572"/>
        <v>0</v>
      </c>
      <c r="AT865" s="679"/>
      <c r="AU865" s="679"/>
      <c r="AV865" s="679"/>
      <c r="AW865" s="680">
        <f t="shared" si="573"/>
        <v>0</v>
      </c>
      <c r="AX865" s="679"/>
      <c r="AY865" s="679"/>
      <c r="AZ865" s="679"/>
      <c r="BA865" s="680">
        <f t="shared" si="574"/>
        <v>0</v>
      </c>
      <c r="BB865" s="679"/>
      <c r="BC865" s="679"/>
      <c r="BD865" s="679"/>
      <c r="BE865" s="680">
        <f t="shared" si="575"/>
        <v>0</v>
      </c>
      <c r="BF865" s="680">
        <f t="shared" si="576"/>
        <v>0</v>
      </c>
      <c r="BG865" s="680">
        <f t="shared" si="577"/>
        <v>0</v>
      </c>
      <c r="BH865" s="680">
        <f t="shared" si="578"/>
        <v>0</v>
      </c>
      <c r="BI865" s="680">
        <f t="shared" si="579"/>
        <v>0</v>
      </c>
      <c r="BJ865" s="681"/>
    </row>
    <row r="866" spans="2:62">
      <c r="B866" s="675"/>
      <c r="C866" s="676" t="s">
        <v>1016</v>
      </c>
      <c r="D866" s="677" t="s">
        <v>1017</v>
      </c>
      <c r="E866" s="740">
        <f t="shared" si="580"/>
        <v>0</v>
      </c>
      <c r="F866" s="741"/>
      <c r="G866" s="680">
        <f t="shared" si="564"/>
        <v>0</v>
      </c>
      <c r="H866" s="679"/>
      <c r="I866" s="679"/>
      <c r="J866" s="679"/>
      <c r="K866" s="679"/>
      <c r="L866" s="679"/>
      <c r="M866" s="679"/>
      <c r="N866" s="679"/>
      <c r="O866" s="679"/>
      <c r="P866" s="679"/>
      <c r="Q866" s="679"/>
      <c r="R866" s="679"/>
      <c r="S866" s="679"/>
      <c r="T866" s="673">
        <f t="shared" si="565"/>
        <v>0</v>
      </c>
      <c r="U866" s="679"/>
      <c r="V866" s="679"/>
      <c r="W866" s="679"/>
      <c r="X866" s="680">
        <f t="shared" si="566"/>
        <v>0</v>
      </c>
      <c r="Y866" s="679"/>
      <c r="Z866" s="679"/>
      <c r="AA866" s="679"/>
      <c r="AB866" s="680">
        <f t="shared" si="567"/>
        <v>0</v>
      </c>
      <c r="AC866" s="679"/>
      <c r="AD866" s="679"/>
      <c r="AE866" s="679"/>
      <c r="AF866" s="680">
        <f t="shared" si="568"/>
        <v>0</v>
      </c>
      <c r="AG866" s="679"/>
      <c r="AH866" s="679"/>
      <c r="AI866" s="679"/>
      <c r="AJ866" s="680">
        <f t="shared" si="569"/>
        <v>0</v>
      </c>
      <c r="AK866" s="679"/>
      <c r="AL866" s="679"/>
      <c r="AM866" s="679"/>
      <c r="AN866" s="680">
        <f t="shared" si="570"/>
        <v>0</v>
      </c>
      <c r="AO866" s="680">
        <f t="shared" si="571"/>
        <v>0</v>
      </c>
      <c r="AP866" s="679"/>
      <c r="AQ866" s="679"/>
      <c r="AR866" s="679"/>
      <c r="AS866" s="680">
        <f t="shared" si="572"/>
        <v>0</v>
      </c>
      <c r="AT866" s="679"/>
      <c r="AU866" s="679"/>
      <c r="AV866" s="679"/>
      <c r="AW866" s="680">
        <f t="shared" si="573"/>
        <v>0</v>
      </c>
      <c r="AX866" s="679"/>
      <c r="AY866" s="679"/>
      <c r="AZ866" s="679"/>
      <c r="BA866" s="680">
        <f t="shared" si="574"/>
        <v>0</v>
      </c>
      <c r="BB866" s="679"/>
      <c r="BC866" s="679"/>
      <c r="BD866" s="679"/>
      <c r="BE866" s="680">
        <f t="shared" si="575"/>
        <v>0</v>
      </c>
      <c r="BF866" s="680">
        <f t="shared" si="576"/>
        <v>0</v>
      </c>
      <c r="BG866" s="680">
        <f t="shared" si="577"/>
        <v>0</v>
      </c>
      <c r="BH866" s="680">
        <f t="shared" si="578"/>
        <v>0</v>
      </c>
      <c r="BI866" s="680">
        <f t="shared" si="579"/>
        <v>0</v>
      </c>
      <c r="BJ866" s="681"/>
    </row>
    <row r="867" spans="2:62">
      <c r="B867" s="675"/>
      <c r="C867" s="676" t="s">
        <v>503</v>
      </c>
      <c r="D867" s="677" t="s">
        <v>1018</v>
      </c>
      <c r="E867" s="740">
        <f t="shared" si="580"/>
        <v>0</v>
      </c>
      <c r="F867" s="741"/>
      <c r="G867" s="680">
        <f t="shared" si="564"/>
        <v>0</v>
      </c>
      <c r="H867" s="679"/>
      <c r="I867" s="679"/>
      <c r="J867" s="679"/>
      <c r="K867" s="679"/>
      <c r="L867" s="679"/>
      <c r="M867" s="679"/>
      <c r="N867" s="679"/>
      <c r="O867" s="679"/>
      <c r="P867" s="679"/>
      <c r="Q867" s="679"/>
      <c r="R867" s="679"/>
      <c r="S867" s="679"/>
      <c r="T867" s="673">
        <f t="shared" si="565"/>
        <v>0</v>
      </c>
      <c r="U867" s="679"/>
      <c r="V867" s="679"/>
      <c r="W867" s="679"/>
      <c r="X867" s="680">
        <f t="shared" si="566"/>
        <v>0</v>
      </c>
      <c r="Y867" s="679"/>
      <c r="Z867" s="679"/>
      <c r="AA867" s="679"/>
      <c r="AB867" s="680">
        <f t="shared" si="567"/>
        <v>0</v>
      </c>
      <c r="AC867" s="679"/>
      <c r="AD867" s="679"/>
      <c r="AE867" s="679"/>
      <c r="AF867" s="680">
        <f t="shared" si="568"/>
        <v>0</v>
      </c>
      <c r="AG867" s="679"/>
      <c r="AH867" s="679"/>
      <c r="AI867" s="679"/>
      <c r="AJ867" s="680">
        <f t="shared" si="569"/>
        <v>0</v>
      </c>
      <c r="AK867" s="679"/>
      <c r="AL867" s="679"/>
      <c r="AM867" s="679"/>
      <c r="AN867" s="680">
        <f t="shared" si="570"/>
        <v>0</v>
      </c>
      <c r="AO867" s="680">
        <f t="shared" si="571"/>
        <v>0</v>
      </c>
      <c r="AP867" s="679"/>
      <c r="AQ867" s="679"/>
      <c r="AR867" s="679"/>
      <c r="AS867" s="680">
        <f t="shared" si="572"/>
        <v>0</v>
      </c>
      <c r="AT867" s="679"/>
      <c r="AU867" s="679"/>
      <c r="AV867" s="679"/>
      <c r="AW867" s="680">
        <f t="shared" si="573"/>
        <v>0</v>
      </c>
      <c r="AX867" s="679"/>
      <c r="AY867" s="679"/>
      <c r="AZ867" s="679"/>
      <c r="BA867" s="680">
        <f t="shared" si="574"/>
        <v>0</v>
      </c>
      <c r="BB867" s="679"/>
      <c r="BC867" s="679"/>
      <c r="BD867" s="679"/>
      <c r="BE867" s="680">
        <f t="shared" si="575"/>
        <v>0</v>
      </c>
      <c r="BF867" s="680">
        <f t="shared" si="576"/>
        <v>0</v>
      </c>
      <c r="BG867" s="680">
        <f t="shared" si="577"/>
        <v>0</v>
      </c>
      <c r="BH867" s="680">
        <f t="shared" si="578"/>
        <v>0</v>
      </c>
      <c r="BI867" s="680">
        <f t="shared" si="579"/>
        <v>0</v>
      </c>
      <c r="BJ867" s="681"/>
    </row>
    <row r="868" spans="2:62" ht="19.5" thickBot="1">
      <c r="B868" s="710"/>
      <c r="C868" s="689" t="s">
        <v>1019</v>
      </c>
      <c r="D868" s="690" t="s">
        <v>1020</v>
      </c>
      <c r="E868" s="742">
        <f t="shared" si="580"/>
        <v>0</v>
      </c>
      <c r="F868" s="743"/>
      <c r="G868" s="680">
        <f t="shared" si="564"/>
        <v>0</v>
      </c>
      <c r="H868" s="679"/>
      <c r="I868" s="679"/>
      <c r="J868" s="679"/>
      <c r="K868" s="679"/>
      <c r="L868" s="679"/>
      <c r="M868" s="679"/>
      <c r="N868" s="679"/>
      <c r="O868" s="679"/>
      <c r="P868" s="679"/>
      <c r="Q868" s="679"/>
      <c r="R868" s="679"/>
      <c r="S868" s="679"/>
      <c r="T868" s="673">
        <f t="shared" si="565"/>
        <v>0</v>
      </c>
      <c r="U868" s="679"/>
      <c r="V868" s="679"/>
      <c r="W868" s="679"/>
      <c r="X868" s="680">
        <f t="shared" si="566"/>
        <v>0</v>
      </c>
      <c r="Y868" s="679"/>
      <c r="Z868" s="679"/>
      <c r="AA868" s="679"/>
      <c r="AB868" s="680">
        <f t="shared" si="567"/>
        <v>0</v>
      </c>
      <c r="AC868" s="679"/>
      <c r="AD868" s="679"/>
      <c r="AE868" s="679"/>
      <c r="AF868" s="680">
        <f t="shared" si="568"/>
        <v>0</v>
      </c>
      <c r="AG868" s="679"/>
      <c r="AH868" s="679"/>
      <c r="AI868" s="679"/>
      <c r="AJ868" s="680">
        <f t="shared" si="569"/>
        <v>0</v>
      </c>
      <c r="AK868" s="679"/>
      <c r="AL868" s="679"/>
      <c r="AM868" s="679"/>
      <c r="AN868" s="680">
        <f t="shared" si="570"/>
        <v>0</v>
      </c>
      <c r="AO868" s="680">
        <f t="shared" si="571"/>
        <v>0</v>
      </c>
      <c r="AP868" s="679"/>
      <c r="AQ868" s="679"/>
      <c r="AR868" s="679"/>
      <c r="AS868" s="680">
        <f t="shared" si="572"/>
        <v>0</v>
      </c>
      <c r="AT868" s="679"/>
      <c r="AU868" s="679"/>
      <c r="AV868" s="679"/>
      <c r="AW868" s="680">
        <f t="shared" si="573"/>
        <v>0</v>
      </c>
      <c r="AX868" s="679"/>
      <c r="AY868" s="679"/>
      <c r="AZ868" s="679"/>
      <c r="BA868" s="680">
        <f t="shared" si="574"/>
        <v>0</v>
      </c>
      <c r="BB868" s="679"/>
      <c r="BC868" s="679"/>
      <c r="BD868" s="679"/>
      <c r="BE868" s="680">
        <f t="shared" si="575"/>
        <v>0</v>
      </c>
      <c r="BF868" s="680">
        <f t="shared" si="576"/>
        <v>0</v>
      </c>
      <c r="BG868" s="680">
        <f t="shared" si="577"/>
        <v>0</v>
      </c>
      <c r="BH868" s="680">
        <f t="shared" si="578"/>
        <v>0</v>
      </c>
      <c r="BI868" s="680">
        <f t="shared" si="579"/>
        <v>0</v>
      </c>
      <c r="BJ868" s="691"/>
    </row>
    <row r="869" spans="2:62" ht="19.5" thickBot="1">
      <c r="B869" s="692" t="s">
        <v>1060</v>
      </c>
      <c r="C869" s="693"/>
      <c r="D869" s="694"/>
      <c r="E869" s="695">
        <f>SUM(E797:E868)</f>
        <v>1224910</v>
      </c>
      <c r="F869" s="695">
        <f t="shared" ref="F869:BJ869" si="581">SUM(F797:F868)</f>
        <v>0</v>
      </c>
      <c r="G869" s="695">
        <f t="shared" si="581"/>
        <v>1224910</v>
      </c>
      <c r="H869" s="695">
        <v>0</v>
      </c>
      <c r="I869" s="695">
        <v>140000</v>
      </c>
      <c r="J869" s="695">
        <v>645000</v>
      </c>
      <c r="K869" s="695">
        <v>0</v>
      </c>
      <c r="L869" s="695">
        <f t="shared" si="581"/>
        <v>15000</v>
      </c>
      <c r="M869" s="695">
        <f t="shared" si="581"/>
        <v>10160</v>
      </c>
      <c r="N869" s="695">
        <f t="shared" si="581"/>
        <v>34000</v>
      </c>
      <c r="O869" s="695">
        <f t="shared" si="581"/>
        <v>0</v>
      </c>
      <c r="P869" s="695">
        <f t="shared" si="581"/>
        <v>380750</v>
      </c>
      <c r="Q869" s="695">
        <f t="shared" si="581"/>
        <v>0</v>
      </c>
      <c r="R869" s="695">
        <f t="shared" si="581"/>
        <v>0</v>
      </c>
      <c r="S869" s="695">
        <f t="shared" si="581"/>
        <v>0</v>
      </c>
      <c r="T869" s="695">
        <f t="shared" si="581"/>
        <v>1224910</v>
      </c>
      <c r="U869" s="695">
        <f t="shared" si="581"/>
        <v>0</v>
      </c>
      <c r="V869" s="695">
        <f t="shared" si="581"/>
        <v>0</v>
      </c>
      <c r="W869" s="695">
        <f t="shared" si="581"/>
        <v>0</v>
      </c>
      <c r="X869" s="695">
        <f t="shared" si="581"/>
        <v>1224910</v>
      </c>
      <c r="Y869" s="695">
        <f t="shared" si="581"/>
        <v>0</v>
      </c>
      <c r="Z869" s="695">
        <f t="shared" si="581"/>
        <v>0</v>
      </c>
      <c r="AA869" s="695">
        <v>137872.53</v>
      </c>
      <c r="AB869" s="695">
        <f t="shared" si="581"/>
        <v>137872.53</v>
      </c>
      <c r="AC869" s="695">
        <v>1499</v>
      </c>
      <c r="AD869" s="695">
        <f t="shared" si="581"/>
        <v>40887.03</v>
      </c>
      <c r="AE869" s="695">
        <f t="shared" si="581"/>
        <v>394292.16</v>
      </c>
      <c r="AF869" s="695">
        <f t="shared" si="581"/>
        <v>436678.19</v>
      </c>
      <c r="AG869" s="695">
        <f t="shared" si="581"/>
        <v>10289.950000000001</v>
      </c>
      <c r="AH869" s="695">
        <f t="shared" si="581"/>
        <v>-2872.5699999999997</v>
      </c>
      <c r="AI869" s="695">
        <f t="shared" si="581"/>
        <v>412266.71</v>
      </c>
      <c r="AJ869" s="695">
        <f t="shared" si="581"/>
        <v>419684.09</v>
      </c>
      <c r="AK869" s="695">
        <f t="shared" si="581"/>
        <v>0</v>
      </c>
      <c r="AL869" s="695">
        <f t="shared" si="581"/>
        <v>0</v>
      </c>
      <c r="AM869" s="695">
        <f t="shared" si="581"/>
        <v>0</v>
      </c>
      <c r="AN869" s="695">
        <f t="shared" si="581"/>
        <v>0</v>
      </c>
      <c r="AO869" s="695">
        <f t="shared" si="581"/>
        <v>994234.81</v>
      </c>
      <c r="AP869" s="695">
        <f t="shared" si="581"/>
        <v>0</v>
      </c>
      <c r="AQ869" s="695">
        <f t="shared" si="581"/>
        <v>0</v>
      </c>
      <c r="AR869" s="695">
        <f t="shared" si="581"/>
        <v>135516.43</v>
      </c>
      <c r="AS869" s="695">
        <f t="shared" si="581"/>
        <v>135516.43</v>
      </c>
      <c r="AT869" s="695">
        <f t="shared" si="581"/>
        <v>3255.1</v>
      </c>
      <c r="AU869" s="695">
        <f t="shared" si="581"/>
        <v>38784.03</v>
      </c>
      <c r="AV869" s="695">
        <f t="shared" si="581"/>
        <v>336995.16000000003</v>
      </c>
      <c r="AW869" s="695">
        <f t="shared" si="581"/>
        <v>379034.29000000004</v>
      </c>
      <c r="AX869" s="695">
        <f t="shared" si="581"/>
        <v>7193.52</v>
      </c>
      <c r="AY869" s="695">
        <f t="shared" si="581"/>
        <v>60223.86</v>
      </c>
      <c r="AZ869" s="695">
        <f t="shared" si="581"/>
        <v>387307.82</v>
      </c>
      <c r="BA869" s="695">
        <f t="shared" si="581"/>
        <v>454725.2</v>
      </c>
      <c r="BB869" s="695">
        <f t="shared" si="581"/>
        <v>0</v>
      </c>
      <c r="BC869" s="695">
        <f t="shared" si="581"/>
        <v>0</v>
      </c>
      <c r="BD869" s="695">
        <f t="shared" si="581"/>
        <v>0</v>
      </c>
      <c r="BE869" s="695">
        <f t="shared" si="581"/>
        <v>0</v>
      </c>
      <c r="BF869" s="695">
        <f t="shared" si="581"/>
        <v>969275.92</v>
      </c>
      <c r="BG869" s="695">
        <f t="shared" si="581"/>
        <v>0</v>
      </c>
      <c r="BH869" s="695">
        <f t="shared" si="581"/>
        <v>230675.19</v>
      </c>
      <c r="BI869" s="695">
        <f t="shared" si="581"/>
        <v>24958.89</v>
      </c>
      <c r="BJ869" s="695">
        <f t="shared" si="581"/>
        <v>0</v>
      </c>
    </row>
    <row r="870" spans="2:62" ht="19.5" thickBot="1">
      <c r="B870" s="713" t="s">
        <v>1061</v>
      </c>
      <c r="C870" s="714"/>
      <c r="D870" s="715"/>
      <c r="E870" s="695">
        <f>E713+E791+E869</f>
        <v>4848736</v>
      </c>
      <c r="F870" s="695">
        <f t="shared" ref="F870:BJ870" si="582">F713+F791+F869</f>
        <v>0</v>
      </c>
      <c r="G870" s="695">
        <f t="shared" si="582"/>
        <v>4848736</v>
      </c>
      <c r="H870" s="695">
        <v>93000</v>
      </c>
      <c r="I870" s="695">
        <v>373000</v>
      </c>
      <c r="J870" s="695">
        <v>3051826</v>
      </c>
      <c r="K870" s="695">
        <v>39000</v>
      </c>
      <c r="L870" s="695">
        <f t="shared" si="582"/>
        <v>171000</v>
      </c>
      <c r="M870" s="695">
        <f t="shared" si="582"/>
        <v>110160</v>
      </c>
      <c r="N870" s="695">
        <f t="shared" si="582"/>
        <v>281000</v>
      </c>
      <c r="O870" s="695">
        <f t="shared" si="582"/>
        <v>339000</v>
      </c>
      <c r="P870" s="695">
        <f t="shared" si="582"/>
        <v>390750</v>
      </c>
      <c r="Q870" s="695">
        <f t="shared" si="582"/>
        <v>0</v>
      </c>
      <c r="R870" s="695">
        <f t="shared" si="582"/>
        <v>0</v>
      </c>
      <c r="S870" s="695">
        <f t="shared" si="582"/>
        <v>0</v>
      </c>
      <c r="T870" s="695">
        <f t="shared" si="582"/>
        <v>4848736</v>
      </c>
      <c r="U870" s="695">
        <f t="shared" si="582"/>
        <v>0</v>
      </c>
      <c r="V870" s="695">
        <f t="shared" si="582"/>
        <v>0</v>
      </c>
      <c r="W870" s="695">
        <f t="shared" si="582"/>
        <v>0</v>
      </c>
      <c r="X870" s="695">
        <f t="shared" si="582"/>
        <v>4848736</v>
      </c>
      <c r="Y870" s="695">
        <f t="shared" si="582"/>
        <v>0</v>
      </c>
      <c r="Z870" s="695">
        <f t="shared" si="582"/>
        <v>0</v>
      </c>
      <c r="AA870" s="695">
        <v>504393.70000000007</v>
      </c>
      <c r="AB870" s="695">
        <f t="shared" si="582"/>
        <v>504393.70000000007</v>
      </c>
      <c r="AC870" s="695">
        <v>47091</v>
      </c>
      <c r="AD870" s="695">
        <f t="shared" si="582"/>
        <v>397136.03</v>
      </c>
      <c r="AE870" s="695">
        <f t="shared" si="582"/>
        <v>2497936.4300000002</v>
      </c>
      <c r="AF870" s="695">
        <f t="shared" si="582"/>
        <v>2942163.46</v>
      </c>
      <c r="AG870" s="695">
        <f t="shared" si="582"/>
        <v>25130.65</v>
      </c>
      <c r="AH870" s="695">
        <f t="shared" si="582"/>
        <v>419751.43</v>
      </c>
      <c r="AI870" s="695">
        <f t="shared" si="582"/>
        <v>422665.71</v>
      </c>
      <c r="AJ870" s="695">
        <f t="shared" si="582"/>
        <v>867547.79</v>
      </c>
      <c r="AK870" s="695">
        <f t="shared" si="582"/>
        <v>0</v>
      </c>
      <c r="AL870" s="695">
        <f t="shared" si="582"/>
        <v>0</v>
      </c>
      <c r="AM870" s="695">
        <f t="shared" si="582"/>
        <v>0</v>
      </c>
      <c r="AN870" s="695">
        <f t="shared" si="582"/>
        <v>0</v>
      </c>
      <c r="AO870" s="695">
        <f t="shared" si="582"/>
        <v>4314104.95</v>
      </c>
      <c r="AP870" s="695">
        <f t="shared" si="582"/>
        <v>0</v>
      </c>
      <c r="AQ870" s="695">
        <f t="shared" si="582"/>
        <v>0</v>
      </c>
      <c r="AR870" s="695">
        <f t="shared" si="582"/>
        <v>450541.01999999996</v>
      </c>
      <c r="AS870" s="695">
        <f t="shared" si="582"/>
        <v>450541.01999999996</v>
      </c>
      <c r="AT870" s="695">
        <f t="shared" si="582"/>
        <v>90040.180000000022</v>
      </c>
      <c r="AU870" s="695">
        <f t="shared" si="582"/>
        <v>360354.47</v>
      </c>
      <c r="AV870" s="695">
        <f t="shared" si="582"/>
        <v>2466194.4900000002</v>
      </c>
      <c r="AW870" s="695">
        <f t="shared" si="582"/>
        <v>2916589.1399999997</v>
      </c>
      <c r="AX870" s="695">
        <f t="shared" si="582"/>
        <v>28835.52</v>
      </c>
      <c r="AY870" s="695">
        <f t="shared" si="582"/>
        <v>238547.86</v>
      </c>
      <c r="AZ870" s="695">
        <f t="shared" si="582"/>
        <v>649706.82000000007</v>
      </c>
      <c r="BA870" s="695">
        <f t="shared" si="582"/>
        <v>917090.2</v>
      </c>
      <c r="BB870" s="695">
        <f t="shared" si="582"/>
        <v>0</v>
      </c>
      <c r="BC870" s="695">
        <f t="shared" si="582"/>
        <v>0</v>
      </c>
      <c r="BD870" s="695">
        <f t="shared" si="582"/>
        <v>0</v>
      </c>
      <c r="BE870" s="695">
        <f t="shared" si="582"/>
        <v>0</v>
      </c>
      <c r="BF870" s="695">
        <f t="shared" si="582"/>
        <v>4284220.3600000003</v>
      </c>
      <c r="BG870" s="695">
        <f t="shared" si="582"/>
        <v>0</v>
      </c>
      <c r="BH870" s="695">
        <f t="shared" si="582"/>
        <v>534631.04999999981</v>
      </c>
      <c r="BI870" s="695">
        <f t="shared" si="582"/>
        <v>29884.589999999982</v>
      </c>
      <c r="BJ870" s="695">
        <f t="shared" si="582"/>
        <v>0</v>
      </c>
    </row>
    <row r="871" spans="2:62" ht="19.5" thickBot="1">
      <c r="B871" s="733"/>
      <c r="C871" s="718"/>
      <c r="D871" s="756"/>
      <c r="E871" s="719"/>
      <c r="F871" s="720"/>
      <c r="G871" s="720"/>
      <c r="H871" s="720"/>
      <c r="I871" s="720"/>
      <c r="J871" s="720"/>
      <c r="K871" s="720"/>
      <c r="L871" s="720"/>
      <c r="M871" s="720"/>
      <c r="N871" s="720"/>
      <c r="O871" s="720"/>
      <c r="P871" s="720"/>
      <c r="Q871" s="720"/>
      <c r="R871" s="720"/>
      <c r="S871" s="720"/>
      <c r="T871" s="720"/>
      <c r="U871" s="720"/>
      <c r="V871" s="720"/>
      <c r="W871" s="720"/>
      <c r="X871" s="720"/>
      <c r="Y871" s="720"/>
      <c r="Z871" s="720"/>
      <c r="AA871" s="720"/>
      <c r="AB871" s="720"/>
      <c r="AC871" s="720"/>
      <c r="AD871" s="720"/>
      <c r="AE871" s="720"/>
      <c r="AF871" s="720"/>
      <c r="AG871" s="720"/>
      <c r="AH871" s="720"/>
      <c r="AI871" s="720"/>
      <c r="AJ871" s="720"/>
      <c r="AK871" s="720"/>
      <c r="AL871" s="720"/>
      <c r="AM871" s="720"/>
      <c r="AN871" s="720"/>
      <c r="AO871" s="720"/>
      <c r="AP871" s="720"/>
      <c r="AQ871" s="720"/>
      <c r="AR871" s="720"/>
      <c r="AS871" s="720"/>
      <c r="AT871" s="720"/>
      <c r="AU871" s="720"/>
      <c r="AV871" s="720"/>
      <c r="AW871" s="720"/>
      <c r="AX871" s="720"/>
      <c r="AY871" s="720"/>
      <c r="AZ871" s="720"/>
      <c r="BA871" s="720"/>
      <c r="BB871" s="720"/>
      <c r="BC871" s="720"/>
      <c r="BD871" s="720"/>
      <c r="BE871" s="720"/>
      <c r="BF871" s="720"/>
      <c r="BG871" s="720"/>
      <c r="BH871" s="720"/>
      <c r="BI871" s="720"/>
      <c r="BJ871" s="701"/>
    </row>
    <row r="872" spans="2:62" ht="19.5" thickBot="1">
      <c r="B872" s="663" t="s">
        <v>1062</v>
      </c>
      <c r="C872" s="762"/>
      <c r="D872" s="763"/>
      <c r="E872" s="764"/>
      <c r="F872" s="765"/>
      <c r="G872" s="765"/>
      <c r="H872" s="765"/>
      <c r="I872" s="765"/>
      <c r="J872" s="765"/>
      <c r="K872" s="765"/>
      <c r="L872" s="765"/>
      <c r="M872" s="765"/>
      <c r="N872" s="765"/>
      <c r="O872" s="765"/>
      <c r="P872" s="765"/>
      <c r="Q872" s="765"/>
      <c r="R872" s="765"/>
      <c r="S872" s="765"/>
      <c r="T872" s="765"/>
      <c r="U872" s="765"/>
      <c r="V872" s="765"/>
      <c r="W872" s="765"/>
      <c r="X872" s="765"/>
      <c r="Y872" s="765"/>
      <c r="Z872" s="765"/>
      <c r="AA872" s="765"/>
      <c r="AB872" s="765"/>
      <c r="AC872" s="765"/>
      <c r="AD872" s="765"/>
      <c r="AE872" s="765"/>
      <c r="AF872" s="765"/>
      <c r="AG872" s="765"/>
      <c r="AH872" s="765"/>
      <c r="AI872" s="765"/>
      <c r="AJ872" s="765"/>
      <c r="AK872" s="765"/>
      <c r="AL872" s="765"/>
      <c r="AM872" s="765"/>
      <c r="AN872" s="765"/>
      <c r="AO872" s="765"/>
      <c r="AP872" s="765"/>
      <c r="AQ872" s="765"/>
      <c r="AR872" s="765"/>
      <c r="AS872" s="765"/>
      <c r="AT872" s="765"/>
      <c r="AU872" s="765"/>
      <c r="AV872" s="765"/>
      <c r="AW872" s="765"/>
      <c r="AX872" s="765"/>
      <c r="AY872" s="765"/>
      <c r="AZ872" s="765"/>
      <c r="BA872" s="765"/>
      <c r="BB872" s="765"/>
      <c r="BC872" s="765"/>
      <c r="BD872" s="765"/>
      <c r="BE872" s="765"/>
      <c r="BF872" s="765"/>
      <c r="BG872" s="765"/>
      <c r="BH872" s="765"/>
      <c r="BI872" s="765"/>
      <c r="BJ872" s="766"/>
    </row>
    <row r="873" spans="2:62">
      <c r="B873" s="702" t="s">
        <v>1063</v>
      </c>
      <c r="C873" s="703"/>
      <c r="D873" s="721"/>
      <c r="E873" s="672"/>
      <c r="F873" s="673"/>
      <c r="G873" s="673"/>
      <c r="H873" s="673"/>
      <c r="I873" s="673"/>
      <c r="J873" s="673"/>
      <c r="K873" s="673"/>
      <c r="L873" s="673"/>
      <c r="M873" s="673"/>
      <c r="N873" s="673"/>
      <c r="O873" s="673"/>
      <c r="P873" s="673"/>
      <c r="Q873" s="673"/>
      <c r="R873" s="673"/>
      <c r="S873" s="673"/>
      <c r="T873" s="673"/>
      <c r="U873" s="673"/>
      <c r="V873" s="673"/>
      <c r="W873" s="673"/>
      <c r="X873" s="673"/>
      <c r="Y873" s="673"/>
      <c r="Z873" s="673"/>
      <c r="AA873" s="673"/>
      <c r="AB873" s="673"/>
      <c r="AC873" s="673"/>
      <c r="AD873" s="673"/>
      <c r="AE873" s="673"/>
      <c r="AF873" s="673"/>
      <c r="AG873" s="673"/>
      <c r="AH873" s="673"/>
      <c r="AI873" s="673"/>
      <c r="AJ873" s="673"/>
      <c r="AK873" s="673"/>
      <c r="AL873" s="673"/>
      <c r="AM873" s="673"/>
      <c r="AN873" s="673"/>
      <c r="AO873" s="673"/>
      <c r="AP873" s="673"/>
      <c r="AQ873" s="673"/>
      <c r="AR873" s="673"/>
      <c r="AS873" s="673"/>
      <c r="AT873" s="673"/>
      <c r="AU873" s="673"/>
      <c r="AV873" s="673"/>
      <c r="AW873" s="673"/>
      <c r="AX873" s="673"/>
      <c r="AY873" s="673"/>
      <c r="AZ873" s="673"/>
      <c r="BA873" s="673"/>
      <c r="BB873" s="673"/>
      <c r="BC873" s="673"/>
      <c r="BD873" s="673"/>
      <c r="BE873" s="673"/>
      <c r="BF873" s="673"/>
      <c r="BG873" s="673"/>
      <c r="BH873" s="673"/>
      <c r="BI873" s="673"/>
      <c r="BJ873" s="674"/>
    </row>
    <row r="874" spans="2:62" ht="19.5" thickBot="1">
      <c r="B874" s="710"/>
      <c r="C874" s="689" t="s">
        <v>1064</v>
      </c>
      <c r="D874" s="723" t="s">
        <v>908</v>
      </c>
      <c r="E874" s="726">
        <f t="shared" ref="E874" si="583">T874</f>
        <v>841145.04999999993</v>
      </c>
      <c r="F874" s="727"/>
      <c r="G874" s="680">
        <f>E874+F874</f>
        <v>841145.04999999993</v>
      </c>
      <c r="H874" s="679">
        <v>250112.52</v>
      </c>
      <c r="I874" s="679"/>
      <c r="J874" s="679">
        <v>250112.52</v>
      </c>
      <c r="K874" s="679"/>
      <c r="L874" s="679"/>
      <c r="M874" s="679">
        <v>250112.52</v>
      </c>
      <c r="N874" s="679"/>
      <c r="O874" s="679"/>
      <c r="P874" s="679">
        <v>90807.49</v>
      </c>
      <c r="Q874" s="679"/>
      <c r="R874" s="679"/>
      <c r="S874" s="679"/>
      <c r="T874" s="673">
        <f>SUM(H874:S874)</f>
        <v>841145.04999999993</v>
      </c>
      <c r="U874" s="679"/>
      <c r="V874" s="679"/>
      <c r="W874" s="679"/>
      <c r="X874" s="680">
        <f>(T874+U874)-V874+W874</f>
        <v>841145.04999999993</v>
      </c>
      <c r="Y874" s="679"/>
      <c r="Z874" s="679"/>
      <c r="AA874" s="679">
        <v>493666.92</v>
      </c>
      <c r="AB874" s="680">
        <f>SUM(Y874:AA874)</f>
        <v>493666.92</v>
      </c>
      <c r="AC874" s="679"/>
      <c r="AD874" s="679"/>
      <c r="AE874" s="679">
        <v>243554.4</v>
      </c>
      <c r="AF874" s="680">
        <f>SUM(AC874:AE874)</f>
        <v>243554.4</v>
      </c>
      <c r="AG874" s="679"/>
      <c r="AH874" s="679"/>
      <c r="AI874" s="679">
        <v>90807.49</v>
      </c>
      <c r="AJ874" s="680">
        <f>SUM(AG874:AI874)</f>
        <v>90807.49</v>
      </c>
      <c r="AK874" s="679"/>
      <c r="AL874" s="679"/>
      <c r="AM874" s="679"/>
      <c r="AN874" s="680">
        <f>SUM(AK874:AM874)</f>
        <v>0</v>
      </c>
      <c r="AO874" s="680">
        <f>AB874+AF874+AJ874+AN874</f>
        <v>828028.80999999994</v>
      </c>
      <c r="AP874" s="679"/>
      <c r="AQ874" s="679"/>
      <c r="AR874" s="679">
        <v>493666.92</v>
      </c>
      <c r="AS874" s="680">
        <f>SUM(AP874:AR874)</f>
        <v>493666.92</v>
      </c>
      <c r="AT874" s="679"/>
      <c r="AU874" s="679"/>
      <c r="AV874" s="679">
        <v>243554.4</v>
      </c>
      <c r="AW874" s="680">
        <f>SUM(AT874:AV874)</f>
        <v>243554.4</v>
      </c>
      <c r="AX874" s="679"/>
      <c r="AY874" s="679"/>
      <c r="AZ874" s="679"/>
      <c r="BA874" s="680">
        <f>SUM(AX874:AZ874)</f>
        <v>0</v>
      </c>
      <c r="BB874" s="679"/>
      <c r="BC874" s="679"/>
      <c r="BD874" s="679"/>
      <c r="BE874" s="680">
        <f>SUM(BB874:BD874)</f>
        <v>0</v>
      </c>
      <c r="BF874" s="680">
        <f>AS874+AW874+BA874+BE874</f>
        <v>737221.32</v>
      </c>
      <c r="BG874" s="680">
        <f>G874-X874</f>
        <v>0</v>
      </c>
      <c r="BH874" s="680">
        <f>X874-AO874</f>
        <v>13116.239999999991</v>
      </c>
      <c r="BI874" s="680">
        <f>AO874-BF874</f>
        <v>90807.489999999991</v>
      </c>
      <c r="BJ874" s="691"/>
    </row>
    <row r="875" spans="2:62" ht="19.5" thickBot="1">
      <c r="B875" s="692" t="s">
        <v>1065</v>
      </c>
      <c r="C875" s="693"/>
      <c r="D875" s="694"/>
      <c r="E875" s="695">
        <f>SUM(E874)</f>
        <v>841145.04999999993</v>
      </c>
      <c r="F875" s="695">
        <f t="shared" ref="F875:BJ875" si="584">SUM(F874)</f>
        <v>0</v>
      </c>
      <c r="G875" s="695">
        <f t="shared" si="584"/>
        <v>841145.04999999993</v>
      </c>
      <c r="H875" s="695">
        <v>250112.52</v>
      </c>
      <c r="I875" s="695">
        <v>0</v>
      </c>
      <c r="J875" s="695">
        <v>250112.52</v>
      </c>
      <c r="K875" s="695">
        <v>0</v>
      </c>
      <c r="L875" s="695">
        <f t="shared" si="584"/>
        <v>0</v>
      </c>
      <c r="M875" s="695">
        <f t="shared" si="584"/>
        <v>250112.52</v>
      </c>
      <c r="N875" s="695">
        <f t="shared" si="584"/>
        <v>0</v>
      </c>
      <c r="O875" s="695">
        <f t="shared" si="584"/>
        <v>0</v>
      </c>
      <c r="P875" s="695">
        <f t="shared" si="584"/>
        <v>90807.49</v>
      </c>
      <c r="Q875" s="695">
        <f t="shared" si="584"/>
        <v>0</v>
      </c>
      <c r="R875" s="695">
        <f t="shared" si="584"/>
        <v>0</v>
      </c>
      <c r="S875" s="695">
        <f t="shared" si="584"/>
        <v>0</v>
      </c>
      <c r="T875" s="695">
        <f t="shared" si="584"/>
        <v>841145.04999999993</v>
      </c>
      <c r="U875" s="695">
        <f t="shared" si="584"/>
        <v>0</v>
      </c>
      <c r="V875" s="695">
        <f t="shared" si="584"/>
        <v>0</v>
      </c>
      <c r="W875" s="695">
        <f t="shared" si="584"/>
        <v>0</v>
      </c>
      <c r="X875" s="695">
        <f t="shared" si="584"/>
        <v>841145.04999999993</v>
      </c>
      <c r="Y875" s="695">
        <f t="shared" si="584"/>
        <v>0</v>
      </c>
      <c r="Z875" s="695">
        <f t="shared" si="584"/>
        <v>0</v>
      </c>
      <c r="AA875" s="695">
        <v>493666.92</v>
      </c>
      <c r="AB875" s="695">
        <f t="shared" si="584"/>
        <v>493666.92</v>
      </c>
      <c r="AC875" s="695">
        <v>0</v>
      </c>
      <c r="AD875" s="695">
        <f t="shared" si="584"/>
        <v>0</v>
      </c>
      <c r="AE875" s="695">
        <f t="shared" si="584"/>
        <v>243554.4</v>
      </c>
      <c r="AF875" s="695">
        <f t="shared" si="584"/>
        <v>243554.4</v>
      </c>
      <c r="AG875" s="695">
        <f t="shared" si="584"/>
        <v>0</v>
      </c>
      <c r="AH875" s="695">
        <f t="shared" si="584"/>
        <v>0</v>
      </c>
      <c r="AI875" s="695">
        <f t="shared" si="584"/>
        <v>90807.49</v>
      </c>
      <c r="AJ875" s="695">
        <f t="shared" si="584"/>
        <v>90807.49</v>
      </c>
      <c r="AK875" s="695">
        <f t="shared" si="584"/>
        <v>0</v>
      </c>
      <c r="AL875" s="695">
        <f t="shared" si="584"/>
        <v>0</v>
      </c>
      <c r="AM875" s="695">
        <f t="shared" si="584"/>
        <v>0</v>
      </c>
      <c r="AN875" s="695">
        <f t="shared" si="584"/>
        <v>0</v>
      </c>
      <c r="AO875" s="695">
        <f t="shared" si="584"/>
        <v>828028.80999999994</v>
      </c>
      <c r="AP875" s="695">
        <f t="shared" si="584"/>
        <v>0</v>
      </c>
      <c r="AQ875" s="695">
        <f t="shared" si="584"/>
        <v>0</v>
      </c>
      <c r="AR875" s="695">
        <f t="shared" si="584"/>
        <v>493666.92</v>
      </c>
      <c r="AS875" s="695">
        <f t="shared" si="584"/>
        <v>493666.92</v>
      </c>
      <c r="AT875" s="695">
        <f t="shared" si="584"/>
        <v>0</v>
      </c>
      <c r="AU875" s="695">
        <f t="shared" si="584"/>
        <v>0</v>
      </c>
      <c r="AV875" s="695">
        <f t="shared" si="584"/>
        <v>243554.4</v>
      </c>
      <c r="AW875" s="695">
        <f t="shared" si="584"/>
        <v>243554.4</v>
      </c>
      <c r="AX875" s="695">
        <f t="shared" si="584"/>
        <v>0</v>
      </c>
      <c r="AY875" s="695">
        <f t="shared" si="584"/>
        <v>0</v>
      </c>
      <c r="AZ875" s="695">
        <f t="shared" si="584"/>
        <v>0</v>
      </c>
      <c r="BA875" s="695">
        <f t="shared" si="584"/>
        <v>0</v>
      </c>
      <c r="BB875" s="695">
        <f t="shared" si="584"/>
        <v>0</v>
      </c>
      <c r="BC875" s="695">
        <f t="shared" si="584"/>
        <v>0</v>
      </c>
      <c r="BD875" s="695">
        <f t="shared" si="584"/>
        <v>0</v>
      </c>
      <c r="BE875" s="695">
        <f t="shared" si="584"/>
        <v>0</v>
      </c>
      <c r="BF875" s="695">
        <f t="shared" si="584"/>
        <v>737221.32</v>
      </c>
      <c r="BG875" s="695">
        <f t="shared" si="584"/>
        <v>0</v>
      </c>
      <c r="BH875" s="695">
        <f t="shared" si="584"/>
        <v>13116.239999999991</v>
      </c>
      <c r="BI875" s="695">
        <f t="shared" si="584"/>
        <v>90807.489999999991</v>
      </c>
      <c r="BJ875" s="695">
        <f t="shared" si="584"/>
        <v>0</v>
      </c>
    </row>
    <row r="876" spans="2:62" ht="19.5" thickBot="1">
      <c r="B876" s="733"/>
      <c r="C876" s="718"/>
      <c r="D876" s="756"/>
      <c r="E876" s="719"/>
      <c r="F876" s="720"/>
      <c r="G876" s="720"/>
      <c r="H876" s="720"/>
      <c r="I876" s="720"/>
      <c r="J876" s="720"/>
      <c r="K876" s="720"/>
      <c r="L876" s="720"/>
      <c r="M876" s="720"/>
      <c r="N876" s="720"/>
      <c r="O876" s="720"/>
      <c r="P876" s="720"/>
      <c r="Q876" s="720"/>
      <c r="R876" s="720"/>
      <c r="S876" s="720"/>
      <c r="T876" s="720"/>
      <c r="U876" s="720"/>
      <c r="V876" s="720"/>
      <c r="W876" s="720"/>
      <c r="X876" s="720"/>
      <c r="Y876" s="720"/>
      <c r="Z876" s="720"/>
      <c r="AA876" s="720"/>
      <c r="AB876" s="720"/>
      <c r="AC876" s="720"/>
      <c r="AD876" s="720"/>
      <c r="AE876" s="720"/>
      <c r="AF876" s="720"/>
      <c r="AG876" s="720"/>
      <c r="AH876" s="720"/>
      <c r="AI876" s="720"/>
      <c r="AJ876" s="720"/>
      <c r="AK876" s="720"/>
      <c r="AL876" s="720"/>
      <c r="AM876" s="720"/>
      <c r="AN876" s="720"/>
      <c r="AO876" s="720"/>
      <c r="AP876" s="720"/>
      <c r="AQ876" s="720"/>
      <c r="AR876" s="720"/>
      <c r="AS876" s="720"/>
      <c r="AT876" s="720"/>
      <c r="AU876" s="720"/>
      <c r="AV876" s="720"/>
      <c r="AW876" s="720"/>
      <c r="AX876" s="720"/>
      <c r="AY876" s="720"/>
      <c r="AZ876" s="720"/>
      <c r="BA876" s="720"/>
      <c r="BB876" s="720"/>
      <c r="BC876" s="720"/>
      <c r="BD876" s="720"/>
      <c r="BE876" s="720"/>
      <c r="BF876" s="720"/>
      <c r="BG876" s="720"/>
      <c r="BH876" s="720"/>
      <c r="BI876" s="720"/>
      <c r="BJ876" s="701"/>
    </row>
    <row r="877" spans="2:62" ht="19.5" thickBot="1">
      <c r="B877" s="663" t="s">
        <v>1066</v>
      </c>
      <c r="C877" s="762"/>
      <c r="D877" s="767"/>
      <c r="E877" s="768"/>
      <c r="F877" s="769"/>
      <c r="G877" s="769"/>
      <c r="H877" s="769"/>
      <c r="I877" s="769"/>
      <c r="J877" s="769"/>
      <c r="K877" s="769"/>
      <c r="L877" s="769"/>
      <c r="M877" s="769"/>
      <c r="N877" s="769"/>
      <c r="O877" s="769"/>
      <c r="P877" s="769"/>
      <c r="Q877" s="769"/>
      <c r="R877" s="769"/>
      <c r="S877" s="769"/>
      <c r="T877" s="769"/>
      <c r="U877" s="769"/>
      <c r="V877" s="769"/>
      <c r="W877" s="769"/>
      <c r="X877" s="769"/>
      <c r="Y877" s="769"/>
      <c r="Z877" s="769"/>
      <c r="AA877" s="769"/>
      <c r="AB877" s="769"/>
      <c r="AC877" s="769"/>
      <c r="AD877" s="769"/>
      <c r="AE877" s="769"/>
      <c r="AF877" s="769"/>
      <c r="AG877" s="769"/>
      <c r="AH877" s="769"/>
      <c r="AI877" s="769"/>
      <c r="AJ877" s="769"/>
      <c r="AK877" s="769"/>
      <c r="AL877" s="769"/>
      <c r="AM877" s="769"/>
      <c r="AN877" s="769"/>
      <c r="AO877" s="769"/>
      <c r="AP877" s="769"/>
      <c r="AQ877" s="769"/>
      <c r="AR877" s="769"/>
      <c r="AS877" s="769"/>
      <c r="AT877" s="769"/>
      <c r="AU877" s="769"/>
      <c r="AV877" s="769"/>
      <c r="AW877" s="769"/>
      <c r="AX877" s="769"/>
      <c r="AY877" s="769"/>
      <c r="AZ877" s="769"/>
      <c r="BA877" s="769"/>
      <c r="BB877" s="769"/>
      <c r="BC877" s="769"/>
      <c r="BD877" s="769"/>
      <c r="BE877" s="769"/>
      <c r="BF877" s="769"/>
      <c r="BG877" s="769"/>
      <c r="BH877" s="769"/>
      <c r="BI877" s="769"/>
      <c r="BJ877" s="770"/>
    </row>
    <row r="878" spans="2:62">
      <c r="B878" s="702"/>
      <c r="C878" s="730"/>
      <c r="D878" s="721"/>
      <c r="E878" s="672"/>
      <c r="F878" s="673"/>
      <c r="G878" s="673"/>
      <c r="H878" s="673"/>
      <c r="I878" s="673"/>
      <c r="J878" s="673"/>
      <c r="K878" s="673"/>
      <c r="L878" s="673"/>
      <c r="M878" s="673"/>
      <c r="N878" s="673"/>
      <c r="O878" s="673"/>
      <c r="P878" s="673"/>
      <c r="Q878" s="673"/>
      <c r="R878" s="673"/>
      <c r="S878" s="673"/>
      <c r="T878" s="673"/>
      <c r="U878" s="673"/>
      <c r="V878" s="673"/>
      <c r="W878" s="673"/>
      <c r="X878" s="673"/>
      <c r="Y878" s="673"/>
      <c r="Z878" s="673"/>
      <c r="AA878" s="673"/>
      <c r="AB878" s="673"/>
      <c r="AC878" s="673"/>
      <c r="AD878" s="673"/>
      <c r="AE878" s="673"/>
      <c r="AF878" s="673"/>
      <c r="AG878" s="673"/>
      <c r="AH878" s="673"/>
      <c r="AI878" s="673"/>
      <c r="AJ878" s="673"/>
      <c r="AK878" s="673"/>
      <c r="AL878" s="673"/>
      <c r="AM878" s="673"/>
      <c r="AN878" s="673"/>
      <c r="AO878" s="673"/>
      <c r="AP878" s="673"/>
      <c r="AQ878" s="673"/>
      <c r="AR878" s="673"/>
      <c r="AS878" s="673"/>
      <c r="AT878" s="673"/>
      <c r="AU878" s="673"/>
      <c r="AV878" s="673"/>
      <c r="AW878" s="673"/>
      <c r="AX878" s="673"/>
      <c r="AY878" s="673"/>
      <c r="AZ878" s="673"/>
      <c r="BA878" s="673"/>
      <c r="BB878" s="673"/>
      <c r="BC878" s="673"/>
      <c r="BD878" s="673"/>
      <c r="BE878" s="673"/>
      <c r="BF878" s="673"/>
      <c r="BG878" s="673"/>
      <c r="BH878" s="673"/>
      <c r="BI878" s="673"/>
      <c r="BJ878" s="674"/>
    </row>
    <row r="879" spans="2:62">
      <c r="B879" s="704" t="s">
        <v>1067</v>
      </c>
      <c r="C879" s="771"/>
      <c r="D879" s="722"/>
      <c r="E879" s="684"/>
      <c r="F879" s="680"/>
      <c r="G879" s="680"/>
      <c r="H879" s="680"/>
      <c r="I879" s="680"/>
      <c r="J879" s="680"/>
      <c r="K879" s="680"/>
      <c r="L879" s="680"/>
      <c r="M879" s="680"/>
      <c r="N879" s="680"/>
      <c r="O879" s="680"/>
      <c r="P879" s="680"/>
      <c r="Q879" s="680"/>
      <c r="R879" s="680"/>
      <c r="S879" s="680"/>
      <c r="T879" s="680"/>
      <c r="U879" s="680"/>
      <c r="V879" s="680"/>
      <c r="W879" s="680"/>
      <c r="X879" s="680"/>
      <c r="Y879" s="680"/>
      <c r="Z879" s="680"/>
      <c r="AA879" s="680"/>
      <c r="AB879" s="680"/>
      <c r="AC879" s="680"/>
      <c r="AD879" s="680"/>
      <c r="AE879" s="680"/>
      <c r="AF879" s="680"/>
      <c r="AG879" s="680"/>
      <c r="AH879" s="680"/>
      <c r="AI879" s="680"/>
      <c r="AJ879" s="680"/>
      <c r="AK879" s="680"/>
      <c r="AL879" s="680"/>
      <c r="AM879" s="680"/>
      <c r="AN879" s="680"/>
      <c r="AO879" s="680"/>
      <c r="AP879" s="680"/>
      <c r="AQ879" s="680"/>
      <c r="AR879" s="680"/>
      <c r="AS879" s="680"/>
      <c r="AT879" s="680"/>
      <c r="AU879" s="680"/>
      <c r="AV879" s="680"/>
      <c r="AW879" s="680"/>
      <c r="AX879" s="680"/>
      <c r="AY879" s="680"/>
      <c r="AZ879" s="680"/>
      <c r="BA879" s="680"/>
      <c r="BB879" s="680"/>
      <c r="BC879" s="680"/>
      <c r="BD879" s="680"/>
      <c r="BE879" s="680"/>
      <c r="BF879" s="680"/>
      <c r="BG879" s="680"/>
      <c r="BH879" s="680"/>
      <c r="BI879" s="680"/>
      <c r="BJ879" s="681"/>
    </row>
    <row r="880" spans="2:62" ht="19.5" thickBot="1">
      <c r="B880" s="772"/>
      <c r="C880" s="689" t="s">
        <v>1064</v>
      </c>
      <c r="D880" s="723" t="s">
        <v>908</v>
      </c>
      <c r="E880" s="726">
        <f t="shared" ref="E880" si="585">T880</f>
        <v>0</v>
      </c>
      <c r="F880" s="727"/>
      <c r="G880" s="680">
        <f>E880+F880</f>
        <v>0</v>
      </c>
      <c r="H880" s="679"/>
      <c r="I880" s="679"/>
      <c r="J880" s="679"/>
      <c r="K880" s="679"/>
      <c r="L880" s="679"/>
      <c r="M880" s="679"/>
      <c r="N880" s="679"/>
      <c r="O880" s="679"/>
      <c r="P880" s="679"/>
      <c r="Q880" s="679"/>
      <c r="R880" s="679"/>
      <c r="S880" s="679"/>
      <c r="T880" s="673">
        <f>SUM(H880:S880)</f>
        <v>0</v>
      </c>
      <c r="U880" s="679"/>
      <c r="V880" s="679"/>
      <c r="W880" s="679"/>
      <c r="X880" s="680">
        <f>(T880+U880)-V880+W880</f>
        <v>0</v>
      </c>
      <c r="Y880" s="679"/>
      <c r="Z880" s="679"/>
      <c r="AA880" s="679"/>
      <c r="AB880" s="680">
        <f>SUM(Y880:AA880)</f>
        <v>0</v>
      </c>
      <c r="AC880" s="679"/>
      <c r="AD880" s="679"/>
      <c r="AE880" s="679"/>
      <c r="AF880" s="680">
        <f>SUM(AC880:AE880)</f>
        <v>0</v>
      </c>
      <c r="AG880" s="679"/>
      <c r="AH880" s="679"/>
      <c r="AI880" s="679"/>
      <c r="AJ880" s="680">
        <f>SUM(AG880:AI880)</f>
        <v>0</v>
      </c>
      <c r="AK880" s="679"/>
      <c r="AL880" s="679"/>
      <c r="AM880" s="679"/>
      <c r="AN880" s="680">
        <f>SUM(AK880:AM880)</f>
        <v>0</v>
      </c>
      <c r="AO880" s="680">
        <f>AB880+AF880+AJ880+AN880</f>
        <v>0</v>
      </c>
      <c r="AP880" s="679"/>
      <c r="AQ880" s="679"/>
      <c r="AR880" s="679"/>
      <c r="AS880" s="680">
        <f>SUM(AP880:AR880)</f>
        <v>0</v>
      </c>
      <c r="AT880" s="679"/>
      <c r="AU880" s="679"/>
      <c r="AV880" s="679"/>
      <c r="AW880" s="680">
        <f>SUM(AT880:AV880)</f>
        <v>0</v>
      </c>
      <c r="AX880" s="679"/>
      <c r="AY880" s="679"/>
      <c r="AZ880" s="679"/>
      <c r="BA880" s="680">
        <f>SUM(AX880:AZ880)</f>
        <v>0</v>
      </c>
      <c r="BB880" s="679"/>
      <c r="BC880" s="679"/>
      <c r="BD880" s="679"/>
      <c r="BE880" s="680">
        <f>SUM(BB880:BD880)</f>
        <v>0</v>
      </c>
      <c r="BF880" s="680">
        <f>AS880+AW880+BA880+BE880</f>
        <v>0</v>
      </c>
      <c r="BG880" s="680">
        <f>G880-X880</f>
        <v>0</v>
      </c>
      <c r="BH880" s="680">
        <f>X880-AO880</f>
        <v>0</v>
      </c>
      <c r="BI880" s="680">
        <f>AO880-BF880</f>
        <v>0</v>
      </c>
      <c r="BJ880" s="691"/>
    </row>
    <row r="881" spans="2:62" ht="19.5" thickBot="1">
      <c r="B881" s="692" t="s">
        <v>1068</v>
      </c>
      <c r="C881" s="693"/>
      <c r="D881" s="694"/>
      <c r="E881" s="695">
        <f>SUM(E880)</f>
        <v>0</v>
      </c>
      <c r="F881" s="695">
        <f t="shared" ref="F881:BJ881" si="586">SUM(F880)</f>
        <v>0</v>
      </c>
      <c r="G881" s="695">
        <f t="shared" si="586"/>
        <v>0</v>
      </c>
      <c r="H881" s="695">
        <v>0</v>
      </c>
      <c r="I881" s="695">
        <v>0</v>
      </c>
      <c r="J881" s="695">
        <v>0</v>
      </c>
      <c r="K881" s="695">
        <v>0</v>
      </c>
      <c r="L881" s="695">
        <f t="shared" si="586"/>
        <v>0</v>
      </c>
      <c r="M881" s="695">
        <f t="shared" si="586"/>
        <v>0</v>
      </c>
      <c r="N881" s="695">
        <f t="shared" si="586"/>
        <v>0</v>
      </c>
      <c r="O881" s="695">
        <f t="shared" si="586"/>
        <v>0</v>
      </c>
      <c r="P881" s="695">
        <f t="shared" si="586"/>
        <v>0</v>
      </c>
      <c r="Q881" s="695">
        <f t="shared" si="586"/>
        <v>0</v>
      </c>
      <c r="R881" s="695">
        <f t="shared" si="586"/>
        <v>0</v>
      </c>
      <c r="S881" s="695">
        <f t="shared" si="586"/>
        <v>0</v>
      </c>
      <c r="T881" s="695">
        <f t="shared" si="586"/>
        <v>0</v>
      </c>
      <c r="U881" s="695">
        <f t="shared" si="586"/>
        <v>0</v>
      </c>
      <c r="V881" s="695">
        <f t="shared" si="586"/>
        <v>0</v>
      </c>
      <c r="W881" s="695">
        <f t="shared" si="586"/>
        <v>0</v>
      </c>
      <c r="X881" s="695">
        <f t="shared" si="586"/>
        <v>0</v>
      </c>
      <c r="Y881" s="695">
        <f t="shared" si="586"/>
        <v>0</v>
      </c>
      <c r="Z881" s="695">
        <f t="shared" si="586"/>
        <v>0</v>
      </c>
      <c r="AA881" s="695">
        <v>0</v>
      </c>
      <c r="AB881" s="695">
        <f t="shared" si="586"/>
        <v>0</v>
      </c>
      <c r="AC881" s="695">
        <v>0</v>
      </c>
      <c r="AD881" s="695">
        <f t="shared" si="586"/>
        <v>0</v>
      </c>
      <c r="AE881" s="695">
        <f t="shared" si="586"/>
        <v>0</v>
      </c>
      <c r="AF881" s="695">
        <f t="shared" si="586"/>
        <v>0</v>
      </c>
      <c r="AG881" s="695">
        <f t="shared" si="586"/>
        <v>0</v>
      </c>
      <c r="AH881" s="695">
        <f t="shared" si="586"/>
        <v>0</v>
      </c>
      <c r="AI881" s="695">
        <f t="shared" si="586"/>
        <v>0</v>
      </c>
      <c r="AJ881" s="695">
        <f t="shared" si="586"/>
        <v>0</v>
      </c>
      <c r="AK881" s="695">
        <f t="shared" si="586"/>
        <v>0</v>
      </c>
      <c r="AL881" s="695">
        <f t="shared" si="586"/>
        <v>0</v>
      </c>
      <c r="AM881" s="695">
        <f t="shared" si="586"/>
        <v>0</v>
      </c>
      <c r="AN881" s="695">
        <f t="shared" si="586"/>
        <v>0</v>
      </c>
      <c r="AO881" s="695">
        <f t="shared" si="586"/>
        <v>0</v>
      </c>
      <c r="AP881" s="695">
        <f t="shared" si="586"/>
        <v>0</v>
      </c>
      <c r="AQ881" s="695">
        <f t="shared" si="586"/>
        <v>0</v>
      </c>
      <c r="AR881" s="695">
        <f t="shared" si="586"/>
        <v>0</v>
      </c>
      <c r="AS881" s="695">
        <f t="shared" si="586"/>
        <v>0</v>
      </c>
      <c r="AT881" s="695">
        <f t="shared" si="586"/>
        <v>0</v>
      </c>
      <c r="AU881" s="695">
        <f t="shared" si="586"/>
        <v>0</v>
      </c>
      <c r="AV881" s="695">
        <f t="shared" si="586"/>
        <v>0</v>
      </c>
      <c r="AW881" s="695">
        <f t="shared" si="586"/>
        <v>0</v>
      </c>
      <c r="AX881" s="695">
        <f t="shared" si="586"/>
        <v>0</v>
      </c>
      <c r="AY881" s="695">
        <f t="shared" si="586"/>
        <v>0</v>
      </c>
      <c r="AZ881" s="695">
        <f t="shared" si="586"/>
        <v>0</v>
      </c>
      <c r="BA881" s="695">
        <f t="shared" si="586"/>
        <v>0</v>
      </c>
      <c r="BB881" s="695">
        <f t="shared" si="586"/>
        <v>0</v>
      </c>
      <c r="BC881" s="695">
        <f t="shared" si="586"/>
        <v>0</v>
      </c>
      <c r="BD881" s="695">
        <f t="shared" si="586"/>
        <v>0</v>
      </c>
      <c r="BE881" s="695">
        <f t="shared" si="586"/>
        <v>0</v>
      </c>
      <c r="BF881" s="695">
        <f t="shared" si="586"/>
        <v>0</v>
      </c>
      <c r="BG881" s="695">
        <f t="shared" si="586"/>
        <v>0</v>
      </c>
      <c r="BH881" s="695">
        <f t="shared" si="586"/>
        <v>0</v>
      </c>
      <c r="BI881" s="695">
        <f t="shared" si="586"/>
        <v>0</v>
      </c>
      <c r="BJ881" s="695">
        <f t="shared" si="586"/>
        <v>0</v>
      </c>
    </row>
    <row r="882" spans="2:62" ht="19.5" thickBot="1">
      <c r="B882" s="733"/>
      <c r="C882" s="758"/>
      <c r="D882" s="756"/>
      <c r="E882" s="719"/>
      <c r="F882" s="720"/>
      <c r="G882" s="720"/>
      <c r="H882" s="720"/>
      <c r="I882" s="720"/>
      <c r="J882" s="720"/>
      <c r="K882" s="720"/>
      <c r="L882" s="720"/>
      <c r="M882" s="720"/>
      <c r="N882" s="720"/>
      <c r="O882" s="720"/>
      <c r="P882" s="720"/>
      <c r="Q882" s="720"/>
      <c r="R882" s="720"/>
      <c r="S882" s="720"/>
      <c r="T882" s="720"/>
      <c r="U882" s="720"/>
      <c r="V882" s="720"/>
      <c r="W882" s="720"/>
      <c r="X882" s="720"/>
      <c r="Y882" s="720"/>
      <c r="Z882" s="720"/>
      <c r="AA882" s="720"/>
      <c r="AB882" s="720"/>
      <c r="AC882" s="720"/>
      <c r="AD882" s="720"/>
      <c r="AE882" s="720"/>
      <c r="AF882" s="720"/>
      <c r="AG882" s="720"/>
      <c r="AH882" s="720"/>
      <c r="AI882" s="720"/>
      <c r="AJ882" s="720"/>
      <c r="AK882" s="720"/>
      <c r="AL882" s="720"/>
      <c r="AM882" s="720"/>
      <c r="AN882" s="720"/>
      <c r="AO882" s="720"/>
      <c r="AP882" s="720"/>
      <c r="AQ882" s="720"/>
      <c r="AR882" s="720"/>
      <c r="AS882" s="720"/>
      <c r="AT882" s="720"/>
      <c r="AU882" s="720"/>
      <c r="AV882" s="720"/>
      <c r="AW882" s="720"/>
      <c r="AX882" s="720"/>
      <c r="AY882" s="720"/>
      <c r="AZ882" s="720"/>
      <c r="BA882" s="720"/>
      <c r="BB882" s="720"/>
      <c r="BC882" s="720"/>
      <c r="BD882" s="720"/>
      <c r="BE882" s="720"/>
      <c r="BF882" s="720"/>
      <c r="BG882" s="720"/>
      <c r="BH882" s="720"/>
      <c r="BI882" s="720"/>
      <c r="BJ882" s="701"/>
    </row>
    <row r="883" spans="2:62">
      <c r="B883" s="702" t="s">
        <v>1069</v>
      </c>
      <c r="C883" s="730"/>
      <c r="D883" s="671"/>
      <c r="E883" s="672"/>
      <c r="F883" s="673"/>
      <c r="G883" s="673"/>
      <c r="H883" s="673"/>
      <c r="I883" s="673"/>
      <c r="J883" s="673"/>
      <c r="K883" s="673"/>
      <c r="L883" s="673"/>
      <c r="M883" s="673"/>
      <c r="N883" s="673"/>
      <c r="O883" s="673"/>
      <c r="P883" s="673"/>
      <c r="Q883" s="673"/>
      <c r="R883" s="673"/>
      <c r="S883" s="673"/>
      <c r="T883" s="673"/>
      <c r="U883" s="673"/>
      <c r="V883" s="673"/>
      <c r="W883" s="673"/>
      <c r="X883" s="673"/>
      <c r="Y883" s="673"/>
      <c r="Z883" s="673"/>
      <c r="AA883" s="673"/>
      <c r="AB883" s="673"/>
      <c r="AC883" s="673"/>
      <c r="AD883" s="673"/>
      <c r="AE883" s="673"/>
      <c r="AF883" s="673"/>
      <c r="AG883" s="673"/>
      <c r="AH883" s="673"/>
      <c r="AI883" s="673"/>
      <c r="AJ883" s="673"/>
      <c r="AK883" s="673"/>
      <c r="AL883" s="673"/>
      <c r="AM883" s="673"/>
      <c r="AN883" s="673"/>
      <c r="AO883" s="673"/>
      <c r="AP883" s="673"/>
      <c r="AQ883" s="673"/>
      <c r="AR883" s="673"/>
      <c r="AS883" s="673"/>
      <c r="AT883" s="673"/>
      <c r="AU883" s="673"/>
      <c r="AV883" s="673"/>
      <c r="AW883" s="673"/>
      <c r="AX883" s="673"/>
      <c r="AY883" s="673"/>
      <c r="AZ883" s="673"/>
      <c r="BA883" s="673"/>
      <c r="BB883" s="673"/>
      <c r="BC883" s="673"/>
      <c r="BD883" s="673"/>
      <c r="BE883" s="673"/>
      <c r="BF883" s="673"/>
      <c r="BG883" s="673"/>
      <c r="BH883" s="673"/>
      <c r="BI883" s="673"/>
      <c r="BJ883" s="674"/>
    </row>
    <row r="884" spans="2:62" ht="19.5" thickBot="1">
      <c r="B884" s="772"/>
      <c r="C884" s="689" t="s">
        <v>1064</v>
      </c>
      <c r="D884" s="723" t="s">
        <v>908</v>
      </c>
      <c r="E884" s="726">
        <f t="shared" ref="E884" si="587">T884</f>
        <v>0</v>
      </c>
      <c r="F884" s="727"/>
      <c r="G884" s="680">
        <f>E884+F884</f>
        <v>0</v>
      </c>
      <c r="H884" s="679"/>
      <c r="I884" s="679"/>
      <c r="J884" s="679"/>
      <c r="K884" s="679"/>
      <c r="L884" s="679"/>
      <c r="M884" s="679"/>
      <c r="N884" s="679"/>
      <c r="O884" s="679"/>
      <c r="P884" s="679"/>
      <c r="Q884" s="679"/>
      <c r="R884" s="679"/>
      <c r="S884" s="679"/>
      <c r="T884" s="673">
        <f>SUM(H884:S884)</f>
        <v>0</v>
      </c>
      <c r="U884" s="679"/>
      <c r="V884" s="679"/>
      <c r="W884" s="679"/>
      <c r="X884" s="680">
        <f>(T884+U884)-V884+W884</f>
        <v>0</v>
      </c>
      <c r="Y884" s="679"/>
      <c r="Z884" s="679"/>
      <c r="AA884" s="679"/>
      <c r="AB884" s="680">
        <f>SUM(Y884:AA884)</f>
        <v>0</v>
      </c>
      <c r="AC884" s="679"/>
      <c r="AD884" s="679"/>
      <c r="AE884" s="679"/>
      <c r="AF884" s="680">
        <f>SUM(AC884:AE884)</f>
        <v>0</v>
      </c>
      <c r="AG884" s="679"/>
      <c r="AH884" s="679"/>
      <c r="AI884" s="679"/>
      <c r="AJ884" s="680">
        <f>SUM(AG884:AI884)</f>
        <v>0</v>
      </c>
      <c r="AK884" s="679"/>
      <c r="AL884" s="679"/>
      <c r="AM884" s="679"/>
      <c r="AN884" s="680">
        <f>SUM(AK884:AM884)</f>
        <v>0</v>
      </c>
      <c r="AO884" s="680">
        <f>AB884+AF884+AJ884+AN884</f>
        <v>0</v>
      </c>
      <c r="AP884" s="679"/>
      <c r="AQ884" s="679"/>
      <c r="AR884" s="679"/>
      <c r="AS884" s="680">
        <f>SUM(AP884:AR884)</f>
        <v>0</v>
      </c>
      <c r="AT884" s="679"/>
      <c r="AU884" s="679"/>
      <c r="AV884" s="679"/>
      <c r="AW884" s="680">
        <f>SUM(AT884:AV884)</f>
        <v>0</v>
      </c>
      <c r="AX884" s="679"/>
      <c r="AY884" s="679"/>
      <c r="AZ884" s="679"/>
      <c r="BA884" s="680">
        <f>SUM(AX884:AZ884)</f>
        <v>0</v>
      </c>
      <c r="BB884" s="679"/>
      <c r="BC884" s="679"/>
      <c r="BD884" s="679"/>
      <c r="BE884" s="680">
        <f>SUM(BB884:BD884)</f>
        <v>0</v>
      </c>
      <c r="BF884" s="680">
        <f>AS884+AW884+BA884+BE884</f>
        <v>0</v>
      </c>
      <c r="BG884" s="680">
        <f>G884-X884</f>
        <v>0</v>
      </c>
      <c r="BH884" s="680">
        <f>X884-AO884</f>
        <v>0</v>
      </c>
      <c r="BI884" s="680">
        <f>AO884-BF884</f>
        <v>0</v>
      </c>
      <c r="BJ884" s="691"/>
    </row>
    <row r="885" spans="2:62" ht="19.5" thickBot="1">
      <c r="B885" s="692" t="s">
        <v>1070</v>
      </c>
      <c r="C885" s="693"/>
      <c r="D885" s="694"/>
      <c r="E885" s="695">
        <f>SUM(E884)</f>
        <v>0</v>
      </c>
      <c r="F885" s="695">
        <f t="shared" ref="F885:BJ885" si="588">SUM(F884)</f>
        <v>0</v>
      </c>
      <c r="G885" s="695">
        <f t="shared" si="588"/>
        <v>0</v>
      </c>
      <c r="H885" s="695">
        <v>0</v>
      </c>
      <c r="I885" s="695">
        <v>0</v>
      </c>
      <c r="J885" s="695">
        <v>0</v>
      </c>
      <c r="K885" s="695">
        <v>0</v>
      </c>
      <c r="L885" s="695">
        <f t="shared" si="588"/>
        <v>0</v>
      </c>
      <c r="M885" s="695">
        <f t="shared" si="588"/>
        <v>0</v>
      </c>
      <c r="N885" s="695">
        <f t="shared" si="588"/>
        <v>0</v>
      </c>
      <c r="O885" s="695">
        <f t="shared" si="588"/>
        <v>0</v>
      </c>
      <c r="P885" s="695">
        <f t="shared" si="588"/>
        <v>0</v>
      </c>
      <c r="Q885" s="695">
        <f t="shared" si="588"/>
        <v>0</v>
      </c>
      <c r="R885" s="695">
        <f t="shared" si="588"/>
        <v>0</v>
      </c>
      <c r="S885" s="695">
        <f t="shared" si="588"/>
        <v>0</v>
      </c>
      <c r="T885" s="695">
        <f t="shared" si="588"/>
        <v>0</v>
      </c>
      <c r="U885" s="695">
        <f t="shared" si="588"/>
        <v>0</v>
      </c>
      <c r="V885" s="695">
        <f t="shared" si="588"/>
        <v>0</v>
      </c>
      <c r="W885" s="695">
        <f t="shared" si="588"/>
        <v>0</v>
      </c>
      <c r="X885" s="695">
        <f t="shared" si="588"/>
        <v>0</v>
      </c>
      <c r="Y885" s="695">
        <f t="shared" si="588"/>
        <v>0</v>
      </c>
      <c r="Z885" s="695">
        <f t="shared" si="588"/>
        <v>0</v>
      </c>
      <c r="AA885" s="695">
        <v>0</v>
      </c>
      <c r="AB885" s="695">
        <f t="shared" si="588"/>
        <v>0</v>
      </c>
      <c r="AC885" s="695">
        <v>0</v>
      </c>
      <c r="AD885" s="695">
        <f t="shared" si="588"/>
        <v>0</v>
      </c>
      <c r="AE885" s="695">
        <f t="shared" si="588"/>
        <v>0</v>
      </c>
      <c r="AF885" s="695">
        <f t="shared" si="588"/>
        <v>0</v>
      </c>
      <c r="AG885" s="695">
        <f t="shared" si="588"/>
        <v>0</v>
      </c>
      <c r="AH885" s="695">
        <f t="shared" si="588"/>
        <v>0</v>
      </c>
      <c r="AI885" s="695">
        <f t="shared" si="588"/>
        <v>0</v>
      </c>
      <c r="AJ885" s="695">
        <f t="shared" si="588"/>
        <v>0</v>
      </c>
      <c r="AK885" s="695">
        <f t="shared" si="588"/>
        <v>0</v>
      </c>
      <c r="AL885" s="695">
        <f t="shared" si="588"/>
        <v>0</v>
      </c>
      <c r="AM885" s="695">
        <f t="shared" si="588"/>
        <v>0</v>
      </c>
      <c r="AN885" s="695">
        <f t="shared" si="588"/>
        <v>0</v>
      </c>
      <c r="AO885" s="695">
        <f t="shared" si="588"/>
        <v>0</v>
      </c>
      <c r="AP885" s="695">
        <f t="shared" si="588"/>
        <v>0</v>
      </c>
      <c r="AQ885" s="695">
        <f t="shared" si="588"/>
        <v>0</v>
      </c>
      <c r="AR885" s="695">
        <f t="shared" si="588"/>
        <v>0</v>
      </c>
      <c r="AS885" s="695">
        <f t="shared" si="588"/>
        <v>0</v>
      </c>
      <c r="AT885" s="695">
        <f t="shared" si="588"/>
        <v>0</v>
      </c>
      <c r="AU885" s="695">
        <f t="shared" si="588"/>
        <v>0</v>
      </c>
      <c r="AV885" s="695">
        <f t="shared" si="588"/>
        <v>0</v>
      </c>
      <c r="AW885" s="695">
        <f t="shared" si="588"/>
        <v>0</v>
      </c>
      <c r="AX885" s="695">
        <f t="shared" si="588"/>
        <v>0</v>
      </c>
      <c r="AY885" s="695">
        <f t="shared" si="588"/>
        <v>0</v>
      </c>
      <c r="AZ885" s="695">
        <f t="shared" si="588"/>
        <v>0</v>
      </c>
      <c r="BA885" s="695">
        <f t="shared" si="588"/>
        <v>0</v>
      </c>
      <c r="BB885" s="695">
        <f t="shared" si="588"/>
        <v>0</v>
      </c>
      <c r="BC885" s="695">
        <f t="shared" si="588"/>
        <v>0</v>
      </c>
      <c r="BD885" s="695">
        <f t="shared" si="588"/>
        <v>0</v>
      </c>
      <c r="BE885" s="695">
        <f t="shared" si="588"/>
        <v>0</v>
      </c>
      <c r="BF885" s="695">
        <f t="shared" si="588"/>
        <v>0</v>
      </c>
      <c r="BG885" s="695">
        <f t="shared" si="588"/>
        <v>0</v>
      </c>
      <c r="BH885" s="695">
        <f t="shared" si="588"/>
        <v>0</v>
      </c>
      <c r="BI885" s="695">
        <f t="shared" si="588"/>
        <v>0</v>
      </c>
      <c r="BJ885" s="695">
        <f t="shared" si="588"/>
        <v>0</v>
      </c>
    </row>
    <row r="886" spans="2:62" ht="19.5" thickBot="1">
      <c r="B886" s="773"/>
      <c r="C886" s="774"/>
      <c r="D886" s="775"/>
      <c r="E886" s="776"/>
      <c r="F886" s="777"/>
      <c r="G886" s="777"/>
      <c r="H886" s="777"/>
      <c r="I886" s="777"/>
      <c r="J886" s="777"/>
      <c r="K886" s="777"/>
      <c r="L886" s="777"/>
      <c r="M886" s="777"/>
      <c r="N886" s="777"/>
      <c r="O886" s="777"/>
      <c r="P886" s="777"/>
      <c r="Q886" s="777"/>
      <c r="R886" s="777"/>
      <c r="S886" s="777"/>
      <c r="T886" s="777"/>
      <c r="U886" s="777"/>
      <c r="V886" s="777"/>
      <c r="W886" s="777"/>
      <c r="X886" s="777"/>
      <c r="Y886" s="777"/>
      <c r="Z886" s="777"/>
      <c r="AA886" s="777"/>
      <c r="AB886" s="777"/>
      <c r="AC886" s="777"/>
      <c r="AD886" s="777"/>
      <c r="AE886" s="777"/>
      <c r="AF886" s="777"/>
      <c r="AG886" s="777"/>
      <c r="AH886" s="777"/>
      <c r="AI886" s="777"/>
      <c r="AJ886" s="777"/>
      <c r="AK886" s="777"/>
      <c r="AL886" s="777"/>
      <c r="AM886" s="777"/>
      <c r="AN886" s="777"/>
      <c r="AO886" s="777"/>
      <c r="AP886" s="777"/>
      <c r="AQ886" s="777"/>
      <c r="AR886" s="777"/>
      <c r="AS886" s="777"/>
      <c r="AT886" s="777"/>
      <c r="AU886" s="777"/>
      <c r="AV886" s="777"/>
      <c r="AW886" s="777"/>
      <c r="AX886" s="777"/>
      <c r="AY886" s="777"/>
      <c r="AZ886" s="777"/>
      <c r="BA886" s="777"/>
      <c r="BB886" s="777"/>
      <c r="BC886" s="777"/>
      <c r="BD886" s="777"/>
      <c r="BE886" s="777"/>
      <c r="BF886" s="777"/>
      <c r="BG886" s="777"/>
      <c r="BH886" s="777"/>
      <c r="BI886" s="777"/>
      <c r="BJ886" s="778"/>
    </row>
    <row r="887" spans="2:62" ht="19.5" thickBot="1">
      <c r="B887" s="663" t="s">
        <v>1071</v>
      </c>
      <c r="C887" s="664"/>
      <c r="D887" s="665"/>
      <c r="E887" s="666"/>
      <c r="F887" s="667"/>
      <c r="G887" s="667"/>
      <c r="H887" s="667"/>
      <c r="I887" s="667"/>
      <c r="J887" s="667"/>
      <c r="K887" s="667"/>
      <c r="L887" s="667"/>
      <c r="M887" s="667"/>
      <c r="N887" s="667"/>
      <c r="O887" s="667"/>
      <c r="P887" s="667"/>
      <c r="Q887" s="667"/>
      <c r="R887" s="667"/>
      <c r="S887" s="667"/>
      <c r="T887" s="667"/>
      <c r="U887" s="667"/>
      <c r="V887" s="667"/>
      <c r="W887" s="667"/>
      <c r="X887" s="667"/>
      <c r="Y887" s="667"/>
      <c r="Z887" s="667"/>
      <c r="AA887" s="667"/>
      <c r="AB887" s="667"/>
      <c r="AC887" s="667"/>
      <c r="AD887" s="667"/>
      <c r="AE887" s="667"/>
      <c r="AF887" s="667"/>
      <c r="AG887" s="667"/>
      <c r="AH887" s="667"/>
      <c r="AI887" s="667"/>
      <c r="AJ887" s="667"/>
      <c r="AK887" s="667"/>
      <c r="AL887" s="667"/>
      <c r="AM887" s="667"/>
      <c r="AN887" s="667"/>
      <c r="AO887" s="667"/>
      <c r="AP887" s="667"/>
      <c r="AQ887" s="667"/>
      <c r="AR887" s="667"/>
      <c r="AS887" s="667"/>
      <c r="AT887" s="667"/>
      <c r="AU887" s="667"/>
      <c r="AV887" s="667"/>
      <c r="AW887" s="667"/>
      <c r="AX887" s="667"/>
      <c r="AY887" s="667"/>
      <c r="AZ887" s="667"/>
      <c r="BA887" s="667"/>
      <c r="BB887" s="667"/>
      <c r="BC887" s="667"/>
      <c r="BD887" s="667"/>
      <c r="BE887" s="667"/>
      <c r="BF887" s="667"/>
      <c r="BG887" s="667"/>
      <c r="BH887" s="667"/>
      <c r="BI887" s="667"/>
      <c r="BJ887" s="668"/>
    </row>
    <row r="888" spans="2:62">
      <c r="B888" s="669" t="s">
        <v>881</v>
      </c>
      <c r="C888" s="670"/>
      <c r="D888" s="671"/>
      <c r="E888" s="672"/>
      <c r="F888" s="673"/>
      <c r="G888" s="673"/>
      <c r="H888" s="673"/>
      <c r="I888" s="673"/>
      <c r="J888" s="673"/>
      <c r="K888" s="673"/>
      <c r="L888" s="673"/>
      <c r="M888" s="673"/>
      <c r="N888" s="673"/>
      <c r="O888" s="673"/>
      <c r="P888" s="673"/>
      <c r="Q888" s="673"/>
      <c r="R888" s="673"/>
      <c r="S888" s="673"/>
      <c r="T888" s="673"/>
      <c r="U888" s="673"/>
      <c r="V888" s="673"/>
      <c r="W888" s="673"/>
      <c r="X888" s="673"/>
      <c r="Y888" s="673"/>
      <c r="Z888" s="673"/>
      <c r="AA888" s="673"/>
      <c r="AB888" s="673"/>
      <c r="AC888" s="673"/>
      <c r="AD888" s="673"/>
      <c r="AE888" s="673"/>
      <c r="AF888" s="673"/>
      <c r="AG888" s="673"/>
      <c r="AH888" s="673"/>
      <c r="AI888" s="673"/>
      <c r="AJ888" s="673"/>
      <c r="AK888" s="673"/>
      <c r="AL888" s="673"/>
      <c r="AM888" s="673"/>
      <c r="AN888" s="673"/>
      <c r="AO888" s="673"/>
      <c r="AP888" s="673"/>
      <c r="AQ888" s="673"/>
      <c r="AR888" s="673"/>
      <c r="AS888" s="673"/>
      <c r="AT888" s="673"/>
      <c r="AU888" s="673"/>
      <c r="AV888" s="673"/>
      <c r="AW888" s="673"/>
      <c r="AX888" s="673"/>
      <c r="AY888" s="673"/>
      <c r="AZ888" s="673"/>
      <c r="BA888" s="673"/>
      <c r="BB888" s="673"/>
      <c r="BC888" s="673"/>
      <c r="BD888" s="673"/>
      <c r="BE888" s="673"/>
      <c r="BF888" s="673"/>
      <c r="BG888" s="673"/>
      <c r="BH888" s="673"/>
      <c r="BI888" s="673"/>
      <c r="BJ888" s="674"/>
    </row>
    <row r="889" spans="2:62">
      <c r="B889" s="675"/>
      <c r="C889" s="676" t="s">
        <v>882</v>
      </c>
      <c r="D889" s="677" t="s">
        <v>883</v>
      </c>
      <c r="E889" s="678">
        <f t="shared" ref="E889" si="589">T889</f>
        <v>0</v>
      </c>
      <c r="F889" s="679"/>
      <c r="G889" s="680">
        <f t="shared" ref="G889:G912" si="590">E889+F889</f>
        <v>0</v>
      </c>
      <c r="H889" s="679"/>
      <c r="I889" s="679"/>
      <c r="J889" s="679"/>
      <c r="K889" s="679"/>
      <c r="L889" s="679"/>
      <c r="M889" s="679"/>
      <c r="N889" s="679"/>
      <c r="O889" s="679"/>
      <c r="P889" s="679"/>
      <c r="Q889" s="679"/>
      <c r="R889" s="679"/>
      <c r="S889" s="679"/>
      <c r="T889" s="673">
        <f t="shared" ref="T889:T912" si="591">SUM(H889:S889)</f>
        <v>0</v>
      </c>
      <c r="U889" s="679"/>
      <c r="V889" s="679"/>
      <c r="W889" s="679"/>
      <c r="X889" s="680">
        <f t="shared" ref="X889:X912" si="592">(T889+U889)-V889+W889</f>
        <v>0</v>
      </c>
      <c r="Y889" s="679"/>
      <c r="Z889" s="679"/>
      <c r="AA889" s="679"/>
      <c r="AB889" s="680">
        <f t="shared" ref="AB889:AB912" si="593">SUM(Y889:AA889)</f>
        <v>0</v>
      </c>
      <c r="AC889" s="679"/>
      <c r="AD889" s="679"/>
      <c r="AE889" s="679"/>
      <c r="AF889" s="680">
        <f t="shared" ref="AF889:AF912" si="594">SUM(AC889:AE889)</f>
        <v>0</v>
      </c>
      <c r="AG889" s="679"/>
      <c r="AH889" s="679"/>
      <c r="AI889" s="679"/>
      <c r="AJ889" s="680">
        <f t="shared" ref="AJ889:AJ912" si="595">SUM(AG889:AI889)</f>
        <v>0</v>
      </c>
      <c r="AK889" s="679"/>
      <c r="AL889" s="679"/>
      <c r="AM889" s="679"/>
      <c r="AN889" s="680">
        <f t="shared" ref="AN889:AN912" si="596">SUM(AK889:AM889)</f>
        <v>0</v>
      </c>
      <c r="AO889" s="680">
        <f t="shared" ref="AO889:AO912" si="597">AB889+AF889+AJ889+AN889</f>
        <v>0</v>
      </c>
      <c r="AP889" s="679"/>
      <c r="AQ889" s="679"/>
      <c r="AR889" s="679"/>
      <c r="AS889" s="680">
        <f t="shared" ref="AS889:AS912" si="598">SUM(AP889:AR889)</f>
        <v>0</v>
      </c>
      <c r="AT889" s="679"/>
      <c r="AU889" s="679"/>
      <c r="AV889" s="679"/>
      <c r="AW889" s="680">
        <f t="shared" ref="AW889:AW912" si="599">SUM(AT889:AV889)</f>
        <v>0</v>
      </c>
      <c r="AX889" s="679"/>
      <c r="AY889" s="679"/>
      <c r="AZ889" s="679"/>
      <c r="BA889" s="680">
        <f t="shared" ref="BA889:BA912" si="600">SUM(AX889:AZ889)</f>
        <v>0</v>
      </c>
      <c r="BB889" s="679"/>
      <c r="BC889" s="679"/>
      <c r="BD889" s="679"/>
      <c r="BE889" s="680">
        <f t="shared" ref="BE889:BE912" si="601">SUM(BB889:BD889)</f>
        <v>0</v>
      </c>
      <c r="BF889" s="680">
        <f t="shared" ref="BF889:BF912" si="602">AS889+AW889+BA889+BE889</f>
        <v>0</v>
      </c>
      <c r="BG889" s="680">
        <f t="shared" ref="BG889:BG912" si="603">G889-X889</f>
        <v>0</v>
      </c>
      <c r="BH889" s="680">
        <f t="shared" ref="BH889:BH912" si="604">X889-AO889</f>
        <v>0</v>
      </c>
      <c r="BI889" s="680">
        <f t="shared" ref="BI889:BI912" si="605">AO889-BF889</f>
        <v>0</v>
      </c>
      <c r="BJ889" s="681"/>
    </row>
    <row r="890" spans="2:62">
      <c r="B890" s="685" t="s">
        <v>884</v>
      </c>
      <c r="C890" s="676"/>
      <c r="D890" s="677"/>
      <c r="E890" s="684"/>
      <c r="F890" s="680"/>
      <c r="G890" s="680"/>
      <c r="H890" s="680"/>
      <c r="I890" s="680"/>
      <c r="J890" s="680"/>
      <c r="K890" s="680"/>
      <c r="L890" s="680"/>
      <c r="M890" s="680"/>
      <c r="N890" s="680"/>
      <c r="O890" s="680"/>
      <c r="P890" s="680"/>
      <c r="Q890" s="680"/>
      <c r="R890" s="680"/>
      <c r="S890" s="680"/>
      <c r="T890" s="673"/>
      <c r="U890" s="680"/>
      <c r="V890" s="680"/>
      <c r="W890" s="680"/>
      <c r="X890" s="680"/>
      <c r="Y890" s="680"/>
      <c r="Z890" s="680"/>
      <c r="AA890" s="680"/>
      <c r="AB890" s="680"/>
      <c r="AC890" s="680"/>
      <c r="AD890" s="680"/>
      <c r="AE890" s="680"/>
      <c r="AF890" s="680"/>
      <c r="AG890" s="680"/>
      <c r="AH890" s="680"/>
      <c r="AI890" s="680"/>
      <c r="AJ890" s="680"/>
      <c r="AK890" s="680"/>
      <c r="AL890" s="680"/>
      <c r="AM890" s="680"/>
      <c r="AN890" s="680"/>
      <c r="AO890" s="680"/>
      <c r="AP890" s="680"/>
      <c r="AQ890" s="680"/>
      <c r="AR890" s="680"/>
      <c r="AS890" s="680"/>
      <c r="AT890" s="680"/>
      <c r="AU890" s="680"/>
      <c r="AV890" s="680"/>
      <c r="AW890" s="680"/>
      <c r="AX890" s="680"/>
      <c r="AY890" s="680"/>
      <c r="AZ890" s="680"/>
      <c r="BA890" s="680"/>
      <c r="BB890" s="680"/>
      <c r="BC890" s="680"/>
      <c r="BD890" s="680"/>
      <c r="BE890" s="680"/>
      <c r="BF890" s="680"/>
      <c r="BG890" s="680"/>
      <c r="BH890" s="680"/>
      <c r="BI890" s="680"/>
      <c r="BJ890" s="681"/>
    </row>
    <row r="891" spans="2:62">
      <c r="B891" s="685"/>
      <c r="C891" s="676" t="s">
        <v>885</v>
      </c>
      <c r="D891" s="677" t="s">
        <v>886</v>
      </c>
      <c r="E891" s="678">
        <f t="shared" ref="E891:E893" si="606">T891</f>
        <v>0</v>
      </c>
      <c r="F891" s="679"/>
      <c r="G891" s="680">
        <f t="shared" si="590"/>
        <v>0</v>
      </c>
      <c r="H891" s="679"/>
      <c r="I891" s="679"/>
      <c r="J891" s="679"/>
      <c r="K891" s="679"/>
      <c r="L891" s="679"/>
      <c r="M891" s="679"/>
      <c r="N891" s="679"/>
      <c r="O891" s="679"/>
      <c r="P891" s="679"/>
      <c r="Q891" s="679"/>
      <c r="R891" s="679"/>
      <c r="S891" s="679"/>
      <c r="T891" s="673">
        <f t="shared" si="591"/>
        <v>0</v>
      </c>
      <c r="U891" s="679"/>
      <c r="V891" s="679"/>
      <c r="W891" s="679"/>
      <c r="X891" s="680">
        <f t="shared" si="592"/>
        <v>0</v>
      </c>
      <c r="Y891" s="679"/>
      <c r="Z891" s="679"/>
      <c r="AA891" s="679"/>
      <c r="AB891" s="680">
        <f t="shared" si="593"/>
        <v>0</v>
      </c>
      <c r="AC891" s="679"/>
      <c r="AD891" s="679"/>
      <c r="AE891" s="679"/>
      <c r="AF891" s="680">
        <f t="shared" si="594"/>
        <v>0</v>
      </c>
      <c r="AG891" s="679"/>
      <c r="AH891" s="679"/>
      <c r="AI891" s="679"/>
      <c r="AJ891" s="680">
        <f t="shared" si="595"/>
        <v>0</v>
      </c>
      <c r="AK891" s="679"/>
      <c r="AL891" s="679"/>
      <c r="AM891" s="679"/>
      <c r="AN891" s="680">
        <f t="shared" si="596"/>
        <v>0</v>
      </c>
      <c r="AO891" s="680">
        <f t="shared" si="597"/>
        <v>0</v>
      </c>
      <c r="AP891" s="679"/>
      <c r="AQ891" s="679"/>
      <c r="AR891" s="679"/>
      <c r="AS891" s="680">
        <f t="shared" si="598"/>
        <v>0</v>
      </c>
      <c r="AT891" s="679"/>
      <c r="AU891" s="679"/>
      <c r="AV891" s="679"/>
      <c r="AW891" s="680">
        <f t="shared" si="599"/>
        <v>0</v>
      </c>
      <c r="AX891" s="679"/>
      <c r="AY891" s="679"/>
      <c r="AZ891" s="679"/>
      <c r="BA891" s="680">
        <f t="shared" si="600"/>
        <v>0</v>
      </c>
      <c r="BB891" s="679"/>
      <c r="BC891" s="679"/>
      <c r="BD891" s="679"/>
      <c r="BE891" s="680">
        <f t="shared" si="601"/>
        <v>0</v>
      </c>
      <c r="BF891" s="680">
        <f t="shared" si="602"/>
        <v>0</v>
      </c>
      <c r="BG891" s="680">
        <f t="shared" si="603"/>
        <v>0</v>
      </c>
      <c r="BH891" s="680">
        <f t="shared" si="604"/>
        <v>0</v>
      </c>
      <c r="BI891" s="680">
        <f t="shared" si="605"/>
        <v>0</v>
      </c>
      <c r="BJ891" s="681"/>
    </row>
    <row r="892" spans="2:62">
      <c r="B892" s="675"/>
      <c r="C892" s="676" t="s">
        <v>887</v>
      </c>
      <c r="D892" s="677" t="s">
        <v>888</v>
      </c>
      <c r="E892" s="678">
        <f t="shared" si="606"/>
        <v>0</v>
      </c>
      <c r="F892" s="679"/>
      <c r="G892" s="680">
        <f t="shared" si="590"/>
        <v>0</v>
      </c>
      <c r="H892" s="679"/>
      <c r="I892" s="679"/>
      <c r="J892" s="679"/>
      <c r="K892" s="679"/>
      <c r="L892" s="679"/>
      <c r="M892" s="679"/>
      <c r="N892" s="679"/>
      <c r="O892" s="679"/>
      <c r="P892" s="679"/>
      <c r="Q892" s="679"/>
      <c r="R892" s="679"/>
      <c r="S892" s="679"/>
      <c r="T892" s="673">
        <f t="shared" si="591"/>
        <v>0</v>
      </c>
      <c r="U892" s="679"/>
      <c r="V892" s="679"/>
      <c r="W892" s="679"/>
      <c r="X892" s="680">
        <f t="shared" si="592"/>
        <v>0</v>
      </c>
      <c r="Y892" s="679"/>
      <c r="Z892" s="679"/>
      <c r="AA892" s="679"/>
      <c r="AB892" s="680">
        <f t="shared" si="593"/>
        <v>0</v>
      </c>
      <c r="AC892" s="679"/>
      <c r="AD892" s="679"/>
      <c r="AE892" s="679"/>
      <c r="AF892" s="680">
        <f t="shared" si="594"/>
        <v>0</v>
      </c>
      <c r="AG892" s="679"/>
      <c r="AH892" s="679"/>
      <c r="AI892" s="679"/>
      <c r="AJ892" s="680">
        <f t="shared" si="595"/>
        <v>0</v>
      </c>
      <c r="AK892" s="679"/>
      <c r="AL892" s="679"/>
      <c r="AM892" s="679"/>
      <c r="AN892" s="680">
        <f t="shared" si="596"/>
        <v>0</v>
      </c>
      <c r="AO892" s="680">
        <f t="shared" si="597"/>
        <v>0</v>
      </c>
      <c r="AP892" s="679"/>
      <c r="AQ892" s="679"/>
      <c r="AR892" s="679"/>
      <c r="AS892" s="680">
        <f t="shared" si="598"/>
        <v>0</v>
      </c>
      <c r="AT892" s="679"/>
      <c r="AU892" s="679"/>
      <c r="AV892" s="679"/>
      <c r="AW892" s="680">
        <f t="shared" si="599"/>
        <v>0</v>
      </c>
      <c r="AX892" s="679"/>
      <c r="AY892" s="679"/>
      <c r="AZ892" s="679"/>
      <c r="BA892" s="680">
        <f t="shared" si="600"/>
        <v>0</v>
      </c>
      <c r="BB892" s="679"/>
      <c r="BC892" s="679"/>
      <c r="BD892" s="679"/>
      <c r="BE892" s="680">
        <f t="shared" si="601"/>
        <v>0</v>
      </c>
      <c r="BF892" s="680">
        <f t="shared" si="602"/>
        <v>0</v>
      </c>
      <c r="BG892" s="680">
        <f t="shared" si="603"/>
        <v>0</v>
      </c>
      <c r="BH892" s="680">
        <f t="shared" si="604"/>
        <v>0</v>
      </c>
      <c r="BI892" s="680">
        <f t="shared" si="605"/>
        <v>0</v>
      </c>
      <c r="BJ892" s="681"/>
    </row>
    <row r="893" spans="2:62">
      <c r="B893" s="675"/>
      <c r="C893" s="676" t="s">
        <v>140</v>
      </c>
      <c r="D893" s="677" t="s">
        <v>889</v>
      </c>
      <c r="E893" s="678">
        <f t="shared" si="606"/>
        <v>0</v>
      </c>
      <c r="F893" s="679"/>
      <c r="G893" s="680">
        <f t="shared" si="590"/>
        <v>0</v>
      </c>
      <c r="H893" s="679"/>
      <c r="I893" s="679"/>
      <c r="J893" s="679"/>
      <c r="K893" s="679"/>
      <c r="L893" s="679"/>
      <c r="M893" s="679"/>
      <c r="N893" s="679"/>
      <c r="O893" s="679"/>
      <c r="P893" s="679"/>
      <c r="Q893" s="679"/>
      <c r="R893" s="679"/>
      <c r="S893" s="679"/>
      <c r="T893" s="673">
        <f t="shared" si="591"/>
        <v>0</v>
      </c>
      <c r="U893" s="679"/>
      <c r="V893" s="679"/>
      <c r="W893" s="679"/>
      <c r="X893" s="680">
        <f t="shared" si="592"/>
        <v>0</v>
      </c>
      <c r="Y893" s="679"/>
      <c r="Z893" s="679"/>
      <c r="AA893" s="679"/>
      <c r="AB893" s="680">
        <f t="shared" si="593"/>
        <v>0</v>
      </c>
      <c r="AC893" s="679"/>
      <c r="AD893" s="679"/>
      <c r="AE893" s="679"/>
      <c r="AF893" s="680">
        <f t="shared" si="594"/>
        <v>0</v>
      </c>
      <c r="AG893" s="679"/>
      <c r="AH893" s="679"/>
      <c r="AI893" s="679"/>
      <c r="AJ893" s="680">
        <f t="shared" si="595"/>
        <v>0</v>
      </c>
      <c r="AK893" s="679"/>
      <c r="AL893" s="679"/>
      <c r="AM893" s="679"/>
      <c r="AN893" s="680">
        <f t="shared" si="596"/>
        <v>0</v>
      </c>
      <c r="AO893" s="680">
        <f t="shared" si="597"/>
        <v>0</v>
      </c>
      <c r="AP893" s="679"/>
      <c r="AQ893" s="679"/>
      <c r="AR893" s="679"/>
      <c r="AS893" s="680">
        <f t="shared" si="598"/>
        <v>0</v>
      </c>
      <c r="AT893" s="679"/>
      <c r="AU893" s="679"/>
      <c r="AV893" s="679"/>
      <c r="AW893" s="680">
        <f t="shared" si="599"/>
        <v>0</v>
      </c>
      <c r="AX893" s="679"/>
      <c r="AY893" s="679"/>
      <c r="AZ893" s="679"/>
      <c r="BA893" s="680">
        <f t="shared" si="600"/>
        <v>0</v>
      </c>
      <c r="BB893" s="679"/>
      <c r="BC893" s="679"/>
      <c r="BD893" s="679"/>
      <c r="BE893" s="680">
        <f t="shared" si="601"/>
        <v>0</v>
      </c>
      <c r="BF893" s="680">
        <f t="shared" si="602"/>
        <v>0</v>
      </c>
      <c r="BG893" s="680">
        <f t="shared" si="603"/>
        <v>0</v>
      </c>
      <c r="BH893" s="680">
        <f t="shared" si="604"/>
        <v>0</v>
      </c>
      <c r="BI893" s="680">
        <f t="shared" si="605"/>
        <v>0</v>
      </c>
      <c r="BJ893" s="681"/>
    </row>
    <row r="894" spans="2:62">
      <c r="B894" s="685" t="s">
        <v>890</v>
      </c>
      <c r="C894" s="676"/>
      <c r="D894" s="677"/>
      <c r="E894" s="684"/>
      <c r="F894" s="680"/>
      <c r="G894" s="680"/>
      <c r="H894" s="680"/>
      <c r="I894" s="680"/>
      <c r="J894" s="680"/>
      <c r="K894" s="680"/>
      <c r="L894" s="680"/>
      <c r="M894" s="680"/>
      <c r="N894" s="680"/>
      <c r="O894" s="680"/>
      <c r="P894" s="680"/>
      <c r="Q894" s="680"/>
      <c r="R894" s="680"/>
      <c r="S894" s="680"/>
      <c r="T894" s="673"/>
      <c r="U894" s="680"/>
      <c r="V894" s="680"/>
      <c r="W894" s="680"/>
      <c r="X894" s="680"/>
      <c r="Y894" s="680"/>
      <c r="Z894" s="680"/>
      <c r="AA894" s="680"/>
      <c r="AB894" s="680"/>
      <c r="AC894" s="680"/>
      <c r="AD894" s="680"/>
      <c r="AE894" s="680"/>
      <c r="AF894" s="680"/>
      <c r="AG894" s="680"/>
      <c r="AH894" s="680"/>
      <c r="AI894" s="680"/>
      <c r="AJ894" s="680"/>
      <c r="AK894" s="680"/>
      <c r="AL894" s="680"/>
      <c r="AM894" s="680"/>
      <c r="AN894" s="680"/>
      <c r="AO894" s="680"/>
      <c r="AP894" s="680"/>
      <c r="AQ894" s="680"/>
      <c r="AR894" s="680"/>
      <c r="AS894" s="680"/>
      <c r="AT894" s="680"/>
      <c r="AU894" s="680"/>
      <c r="AV894" s="680"/>
      <c r="AW894" s="680"/>
      <c r="AX894" s="680"/>
      <c r="AY894" s="680"/>
      <c r="AZ894" s="680"/>
      <c r="BA894" s="680"/>
      <c r="BB894" s="680"/>
      <c r="BC894" s="680"/>
      <c r="BD894" s="680"/>
      <c r="BE894" s="680"/>
      <c r="BF894" s="680"/>
      <c r="BG894" s="680"/>
      <c r="BH894" s="680"/>
      <c r="BI894" s="680"/>
      <c r="BJ894" s="681"/>
    </row>
    <row r="895" spans="2:62">
      <c r="B895" s="675"/>
      <c r="C895" s="676" t="s">
        <v>891</v>
      </c>
      <c r="D895" s="677" t="s">
        <v>892</v>
      </c>
      <c r="E895" s="678">
        <f t="shared" ref="E895" si="607">T895</f>
        <v>0</v>
      </c>
      <c r="F895" s="679"/>
      <c r="G895" s="680">
        <f t="shared" si="590"/>
        <v>0</v>
      </c>
      <c r="H895" s="679"/>
      <c r="I895" s="679"/>
      <c r="J895" s="679"/>
      <c r="K895" s="679"/>
      <c r="L895" s="679"/>
      <c r="M895" s="679"/>
      <c r="N895" s="679"/>
      <c r="O895" s="679"/>
      <c r="P895" s="679"/>
      <c r="Q895" s="679"/>
      <c r="R895" s="679"/>
      <c r="S895" s="679"/>
      <c r="T895" s="673">
        <f t="shared" si="591"/>
        <v>0</v>
      </c>
      <c r="U895" s="679"/>
      <c r="V895" s="679"/>
      <c r="W895" s="679"/>
      <c r="X895" s="680">
        <f t="shared" si="592"/>
        <v>0</v>
      </c>
      <c r="Y895" s="679"/>
      <c r="Z895" s="679"/>
      <c r="AA895" s="679"/>
      <c r="AB895" s="680">
        <f t="shared" si="593"/>
        <v>0</v>
      </c>
      <c r="AC895" s="679"/>
      <c r="AD895" s="679"/>
      <c r="AE895" s="679"/>
      <c r="AF895" s="680">
        <f t="shared" si="594"/>
        <v>0</v>
      </c>
      <c r="AG895" s="679"/>
      <c r="AH895" s="679"/>
      <c r="AI895" s="679"/>
      <c r="AJ895" s="680">
        <f t="shared" si="595"/>
        <v>0</v>
      </c>
      <c r="AK895" s="679"/>
      <c r="AL895" s="679"/>
      <c r="AM895" s="679"/>
      <c r="AN895" s="680">
        <f t="shared" si="596"/>
        <v>0</v>
      </c>
      <c r="AO895" s="680">
        <f t="shared" si="597"/>
        <v>0</v>
      </c>
      <c r="AP895" s="679"/>
      <c r="AQ895" s="679"/>
      <c r="AR895" s="679"/>
      <c r="AS895" s="680">
        <f t="shared" si="598"/>
        <v>0</v>
      </c>
      <c r="AT895" s="679"/>
      <c r="AU895" s="679"/>
      <c r="AV895" s="679"/>
      <c r="AW895" s="680">
        <f t="shared" si="599"/>
        <v>0</v>
      </c>
      <c r="AX895" s="679"/>
      <c r="AY895" s="679"/>
      <c r="AZ895" s="679"/>
      <c r="BA895" s="680">
        <f t="shared" si="600"/>
        <v>0</v>
      </c>
      <c r="BB895" s="679"/>
      <c r="BC895" s="679"/>
      <c r="BD895" s="679"/>
      <c r="BE895" s="680">
        <f t="shared" si="601"/>
        <v>0</v>
      </c>
      <c r="BF895" s="680">
        <f t="shared" si="602"/>
        <v>0</v>
      </c>
      <c r="BG895" s="680">
        <f t="shared" si="603"/>
        <v>0</v>
      </c>
      <c r="BH895" s="680">
        <f t="shared" si="604"/>
        <v>0</v>
      </c>
      <c r="BI895" s="680">
        <f t="shared" si="605"/>
        <v>0</v>
      </c>
      <c r="BJ895" s="681"/>
    </row>
    <row r="896" spans="2:62">
      <c r="B896" s="685" t="s">
        <v>893</v>
      </c>
      <c r="C896" s="676"/>
      <c r="D896" s="677"/>
      <c r="E896" s="684"/>
      <c r="F896" s="680"/>
      <c r="G896" s="680"/>
      <c r="H896" s="680"/>
      <c r="I896" s="680"/>
      <c r="J896" s="680"/>
      <c r="K896" s="680"/>
      <c r="L896" s="680"/>
      <c r="M896" s="680"/>
      <c r="N896" s="680"/>
      <c r="O896" s="680"/>
      <c r="P896" s="680"/>
      <c r="Q896" s="680"/>
      <c r="R896" s="680"/>
      <c r="S896" s="680"/>
      <c r="T896" s="673"/>
      <c r="U896" s="680"/>
      <c r="V896" s="680"/>
      <c r="W896" s="680"/>
      <c r="X896" s="680"/>
      <c r="Y896" s="680"/>
      <c r="Z896" s="680"/>
      <c r="AA896" s="680"/>
      <c r="AB896" s="680"/>
      <c r="AC896" s="680"/>
      <c r="AD896" s="680"/>
      <c r="AE896" s="680"/>
      <c r="AF896" s="680"/>
      <c r="AG896" s="680"/>
      <c r="AH896" s="680"/>
      <c r="AI896" s="680"/>
      <c r="AJ896" s="680"/>
      <c r="AK896" s="680"/>
      <c r="AL896" s="680"/>
      <c r="AM896" s="680"/>
      <c r="AN896" s="680"/>
      <c r="AO896" s="680"/>
      <c r="AP896" s="680"/>
      <c r="AQ896" s="680"/>
      <c r="AR896" s="680"/>
      <c r="AS896" s="680"/>
      <c r="AT896" s="680"/>
      <c r="AU896" s="680"/>
      <c r="AV896" s="680"/>
      <c r="AW896" s="680"/>
      <c r="AX896" s="680"/>
      <c r="AY896" s="680"/>
      <c r="AZ896" s="680"/>
      <c r="BA896" s="680"/>
      <c r="BB896" s="680"/>
      <c r="BC896" s="680"/>
      <c r="BD896" s="680"/>
      <c r="BE896" s="680"/>
      <c r="BF896" s="680"/>
      <c r="BG896" s="680"/>
      <c r="BH896" s="680"/>
      <c r="BI896" s="680"/>
      <c r="BJ896" s="681"/>
    </row>
    <row r="897" spans="2:62">
      <c r="B897" s="675"/>
      <c r="C897" s="676" t="s">
        <v>894</v>
      </c>
      <c r="D897" s="677" t="s">
        <v>895</v>
      </c>
      <c r="E897" s="678">
        <f t="shared" ref="E897" si="608">T897</f>
        <v>0</v>
      </c>
      <c r="F897" s="679"/>
      <c r="G897" s="680">
        <f t="shared" si="590"/>
        <v>0</v>
      </c>
      <c r="H897" s="679"/>
      <c r="I897" s="679"/>
      <c r="J897" s="679"/>
      <c r="K897" s="679"/>
      <c r="L897" s="679"/>
      <c r="M897" s="679"/>
      <c r="N897" s="679"/>
      <c r="O897" s="679"/>
      <c r="P897" s="679"/>
      <c r="Q897" s="679"/>
      <c r="R897" s="679"/>
      <c r="S897" s="679"/>
      <c r="T897" s="673">
        <f t="shared" si="591"/>
        <v>0</v>
      </c>
      <c r="U897" s="679"/>
      <c r="V897" s="679"/>
      <c r="W897" s="679"/>
      <c r="X897" s="680">
        <f t="shared" si="592"/>
        <v>0</v>
      </c>
      <c r="Y897" s="679"/>
      <c r="Z897" s="679"/>
      <c r="AA897" s="679"/>
      <c r="AB897" s="680">
        <f t="shared" si="593"/>
        <v>0</v>
      </c>
      <c r="AC897" s="679"/>
      <c r="AD897" s="679"/>
      <c r="AE897" s="679"/>
      <c r="AF897" s="680">
        <f t="shared" si="594"/>
        <v>0</v>
      </c>
      <c r="AG897" s="679"/>
      <c r="AH897" s="679"/>
      <c r="AI897" s="679"/>
      <c r="AJ897" s="680">
        <f t="shared" si="595"/>
        <v>0</v>
      </c>
      <c r="AK897" s="679"/>
      <c r="AL897" s="679"/>
      <c r="AM897" s="679"/>
      <c r="AN897" s="680">
        <f t="shared" si="596"/>
        <v>0</v>
      </c>
      <c r="AO897" s="680">
        <f t="shared" si="597"/>
        <v>0</v>
      </c>
      <c r="AP897" s="679"/>
      <c r="AQ897" s="679"/>
      <c r="AR897" s="679"/>
      <c r="AS897" s="680">
        <f t="shared" si="598"/>
        <v>0</v>
      </c>
      <c r="AT897" s="679"/>
      <c r="AU897" s="679"/>
      <c r="AV897" s="679"/>
      <c r="AW897" s="680">
        <f t="shared" si="599"/>
        <v>0</v>
      </c>
      <c r="AX897" s="679"/>
      <c r="AY897" s="679"/>
      <c r="AZ897" s="679"/>
      <c r="BA897" s="680">
        <f t="shared" si="600"/>
        <v>0</v>
      </c>
      <c r="BB897" s="679"/>
      <c r="BC897" s="679"/>
      <c r="BD897" s="679"/>
      <c r="BE897" s="680">
        <f t="shared" si="601"/>
        <v>0</v>
      </c>
      <c r="BF897" s="680">
        <f t="shared" si="602"/>
        <v>0</v>
      </c>
      <c r="BG897" s="680">
        <f t="shared" si="603"/>
        <v>0</v>
      </c>
      <c r="BH897" s="680">
        <f t="shared" si="604"/>
        <v>0</v>
      </c>
      <c r="BI897" s="680">
        <f t="shared" si="605"/>
        <v>0</v>
      </c>
      <c r="BJ897" s="681"/>
    </row>
    <row r="898" spans="2:62">
      <c r="B898" s="685" t="s">
        <v>896</v>
      </c>
      <c r="C898" s="676"/>
      <c r="D898" s="677"/>
      <c r="E898" s="684"/>
      <c r="F898" s="680"/>
      <c r="G898" s="680"/>
      <c r="H898" s="680"/>
      <c r="I898" s="680"/>
      <c r="J898" s="680"/>
      <c r="K898" s="680"/>
      <c r="L898" s="680"/>
      <c r="M898" s="680"/>
      <c r="N898" s="680"/>
      <c r="O898" s="680"/>
      <c r="P898" s="680"/>
      <c r="Q898" s="680"/>
      <c r="R898" s="680"/>
      <c r="S898" s="680"/>
      <c r="T898" s="673"/>
      <c r="U898" s="680"/>
      <c r="V898" s="680"/>
      <c r="W898" s="680"/>
      <c r="X898" s="680"/>
      <c r="Y898" s="680"/>
      <c r="Z898" s="680"/>
      <c r="AA898" s="680"/>
      <c r="AB898" s="680"/>
      <c r="AC898" s="680"/>
      <c r="AD898" s="680"/>
      <c r="AE898" s="680"/>
      <c r="AF898" s="680"/>
      <c r="AG898" s="680"/>
      <c r="AH898" s="680"/>
      <c r="AI898" s="680"/>
      <c r="AJ898" s="680"/>
      <c r="AK898" s="680"/>
      <c r="AL898" s="680"/>
      <c r="AM898" s="680"/>
      <c r="AN898" s="680"/>
      <c r="AO898" s="680"/>
      <c r="AP898" s="680"/>
      <c r="AQ898" s="680"/>
      <c r="AR898" s="680"/>
      <c r="AS898" s="680"/>
      <c r="AT898" s="680"/>
      <c r="AU898" s="680"/>
      <c r="AV898" s="680"/>
      <c r="AW898" s="680"/>
      <c r="AX898" s="680"/>
      <c r="AY898" s="680"/>
      <c r="AZ898" s="680"/>
      <c r="BA898" s="680"/>
      <c r="BB898" s="680"/>
      <c r="BC898" s="680"/>
      <c r="BD898" s="680"/>
      <c r="BE898" s="680"/>
      <c r="BF898" s="680"/>
      <c r="BG898" s="680"/>
      <c r="BH898" s="680"/>
      <c r="BI898" s="680"/>
      <c r="BJ898" s="681"/>
    </row>
    <row r="899" spans="2:62">
      <c r="B899" s="675"/>
      <c r="C899" s="676" t="s">
        <v>897</v>
      </c>
      <c r="D899" s="677" t="s">
        <v>898</v>
      </c>
      <c r="E899" s="678">
        <f t="shared" ref="E899" si="609">T899</f>
        <v>0</v>
      </c>
      <c r="F899" s="679"/>
      <c r="G899" s="680">
        <f t="shared" si="590"/>
        <v>0</v>
      </c>
      <c r="H899" s="679"/>
      <c r="I899" s="679"/>
      <c r="J899" s="679"/>
      <c r="K899" s="679"/>
      <c r="L899" s="679"/>
      <c r="M899" s="679"/>
      <c r="N899" s="679"/>
      <c r="O899" s="679"/>
      <c r="P899" s="679"/>
      <c r="Q899" s="679"/>
      <c r="R899" s="679"/>
      <c r="S899" s="679"/>
      <c r="T899" s="673">
        <f t="shared" si="591"/>
        <v>0</v>
      </c>
      <c r="U899" s="679"/>
      <c r="V899" s="679"/>
      <c r="W899" s="679"/>
      <c r="X899" s="680">
        <f t="shared" si="592"/>
        <v>0</v>
      </c>
      <c r="Y899" s="679"/>
      <c r="Z899" s="679"/>
      <c r="AA899" s="679"/>
      <c r="AB899" s="680">
        <f t="shared" si="593"/>
        <v>0</v>
      </c>
      <c r="AC899" s="679"/>
      <c r="AD899" s="679"/>
      <c r="AE899" s="679"/>
      <c r="AF899" s="680">
        <f t="shared" si="594"/>
        <v>0</v>
      </c>
      <c r="AG899" s="679"/>
      <c r="AH899" s="679"/>
      <c r="AI899" s="679"/>
      <c r="AJ899" s="680">
        <f t="shared" si="595"/>
        <v>0</v>
      </c>
      <c r="AK899" s="679"/>
      <c r="AL899" s="679"/>
      <c r="AM899" s="679"/>
      <c r="AN899" s="680">
        <f t="shared" si="596"/>
        <v>0</v>
      </c>
      <c r="AO899" s="680">
        <f t="shared" si="597"/>
        <v>0</v>
      </c>
      <c r="AP899" s="679"/>
      <c r="AQ899" s="679"/>
      <c r="AR899" s="679"/>
      <c r="AS899" s="680">
        <f t="shared" si="598"/>
        <v>0</v>
      </c>
      <c r="AT899" s="679"/>
      <c r="AU899" s="679"/>
      <c r="AV899" s="679"/>
      <c r="AW899" s="680">
        <f t="shared" si="599"/>
        <v>0</v>
      </c>
      <c r="AX899" s="679"/>
      <c r="AY899" s="679"/>
      <c r="AZ899" s="679"/>
      <c r="BA899" s="680">
        <f t="shared" si="600"/>
        <v>0</v>
      </c>
      <c r="BB899" s="679"/>
      <c r="BC899" s="679"/>
      <c r="BD899" s="679"/>
      <c r="BE899" s="680">
        <f t="shared" si="601"/>
        <v>0</v>
      </c>
      <c r="BF899" s="680">
        <f t="shared" si="602"/>
        <v>0</v>
      </c>
      <c r="BG899" s="680">
        <f t="shared" si="603"/>
        <v>0</v>
      </c>
      <c r="BH899" s="680">
        <f t="shared" si="604"/>
        <v>0</v>
      </c>
      <c r="BI899" s="680">
        <f t="shared" si="605"/>
        <v>0</v>
      </c>
      <c r="BJ899" s="681"/>
    </row>
    <row r="900" spans="2:62">
      <c r="B900" s="685" t="s">
        <v>899</v>
      </c>
      <c r="C900" s="676"/>
      <c r="D900" s="677"/>
      <c r="E900" s="684"/>
      <c r="F900" s="680"/>
      <c r="G900" s="680"/>
      <c r="H900" s="680"/>
      <c r="I900" s="680"/>
      <c r="J900" s="680"/>
      <c r="K900" s="680"/>
      <c r="L900" s="680"/>
      <c r="M900" s="680"/>
      <c r="N900" s="680"/>
      <c r="O900" s="680"/>
      <c r="P900" s="680"/>
      <c r="Q900" s="680"/>
      <c r="R900" s="680"/>
      <c r="S900" s="680"/>
      <c r="T900" s="673"/>
      <c r="U900" s="680"/>
      <c r="V900" s="680"/>
      <c r="W900" s="680"/>
      <c r="X900" s="680"/>
      <c r="Y900" s="680"/>
      <c r="Z900" s="680"/>
      <c r="AA900" s="680"/>
      <c r="AB900" s="680"/>
      <c r="AC900" s="680"/>
      <c r="AD900" s="680"/>
      <c r="AE900" s="680"/>
      <c r="AF900" s="680"/>
      <c r="AG900" s="680"/>
      <c r="AH900" s="680"/>
      <c r="AI900" s="680"/>
      <c r="AJ900" s="680"/>
      <c r="AK900" s="680"/>
      <c r="AL900" s="680"/>
      <c r="AM900" s="680"/>
      <c r="AN900" s="680"/>
      <c r="AO900" s="680"/>
      <c r="AP900" s="680"/>
      <c r="AQ900" s="680"/>
      <c r="AR900" s="680"/>
      <c r="AS900" s="680"/>
      <c r="AT900" s="680"/>
      <c r="AU900" s="680"/>
      <c r="AV900" s="680"/>
      <c r="AW900" s="680"/>
      <c r="AX900" s="680"/>
      <c r="AY900" s="680"/>
      <c r="AZ900" s="680"/>
      <c r="BA900" s="680"/>
      <c r="BB900" s="680"/>
      <c r="BC900" s="680"/>
      <c r="BD900" s="680"/>
      <c r="BE900" s="680"/>
      <c r="BF900" s="680"/>
      <c r="BG900" s="680"/>
      <c r="BH900" s="680"/>
      <c r="BI900" s="680"/>
      <c r="BJ900" s="681"/>
    </row>
    <row r="901" spans="2:62">
      <c r="B901" s="675"/>
      <c r="C901" s="676" t="s">
        <v>900</v>
      </c>
      <c r="D901" s="677" t="s">
        <v>901</v>
      </c>
      <c r="E901" s="678">
        <f t="shared" ref="E901:E904" si="610">T901</f>
        <v>0</v>
      </c>
      <c r="F901" s="679"/>
      <c r="G901" s="680">
        <f t="shared" si="590"/>
        <v>0</v>
      </c>
      <c r="H901" s="679"/>
      <c r="I901" s="679"/>
      <c r="J901" s="679"/>
      <c r="K901" s="679"/>
      <c r="L901" s="679"/>
      <c r="M901" s="679"/>
      <c r="N901" s="679"/>
      <c r="O901" s="679"/>
      <c r="P901" s="679"/>
      <c r="Q901" s="679"/>
      <c r="R901" s="679"/>
      <c r="S901" s="679"/>
      <c r="T901" s="673">
        <f t="shared" si="591"/>
        <v>0</v>
      </c>
      <c r="U901" s="679"/>
      <c r="V901" s="679"/>
      <c r="W901" s="679"/>
      <c r="X901" s="680">
        <f t="shared" si="592"/>
        <v>0</v>
      </c>
      <c r="Y901" s="679"/>
      <c r="Z901" s="679"/>
      <c r="AA901" s="679"/>
      <c r="AB901" s="680">
        <f t="shared" si="593"/>
        <v>0</v>
      </c>
      <c r="AC901" s="679"/>
      <c r="AD901" s="679"/>
      <c r="AE901" s="679"/>
      <c r="AF901" s="680">
        <f t="shared" si="594"/>
        <v>0</v>
      </c>
      <c r="AG901" s="679"/>
      <c r="AH901" s="679"/>
      <c r="AI901" s="679"/>
      <c r="AJ901" s="680">
        <f t="shared" si="595"/>
        <v>0</v>
      </c>
      <c r="AK901" s="679"/>
      <c r="AL901" s="679"/>
      <c r="AM901" s="679"/>
      <c r="AN901" s="680">
        <f t="shared" si="596"/>
        <v>0</v>
      </c>
      <c r="AO901" s="680">
        <f t="shared" si="597"/>
        <v>0</v>
      </c>
      <c r="AP901" s="679"/>
      <c r="AQ901" s="679"/>
      <c r="AR901" s="679"/>
      <c r="AS901" s="680">
        <f t="shared" si="598"/>
        <v>0</v>
      </c>
      <c r="AT901" s="679"/>
      <c r="AU901" s="679"/>
      <c r="AV901" s="679"/>
      <c r="AW901" s="680">
        <f t="shared" si="599"/>
        <v>0</v>
      </c>
      <c r="AX901" s="679"/>
      <c r="AY901" s="679"/>
      <c r="AZ901" s="679"/>
      <c r="BA901" s="680">
        <f t="shared" si="600"/>
        <v>0</v>
      </c>
      <c r="BB901" s="679"/>
      <c r="BC901" s="679"/>
      <c r="BD901" s="679"/>
      <c r="BE901" s="680">
        <f t="shared" si="601"/>
        <v>0</v>
      </c>
      <c r="BF901" s="680">
        <f t="shared" si="602"/>
        <v>0</v>
      </c>
      <c r="BG901" s="680">
        <f t="shared" si="603"/>
        <v>0</v>
      </c>
      <c r="BH901" s="680">
        <f t="shared" si="604"/>
        <v>0</v>
      </c>
      <c r="BI901" s="680">
        <f t="shared" si="605"/>
        <v>0</v>
      </c>
      <c r="BJ901" s="681"/>
    </row>
    <row r="902" spans="2:62">
      <c r="B902" s="675"/>
      <c r="C902" s="676" t="s">
        <v>1072</v>
      </c>
      <c r="D902" s="677" t="s">
        <v>1073</v>
      </c>
      <c r="E902" s="678">
        <f t="shared" si="610"/>
        <v>98000</v>
      </c>
      <c r="F902" s="679"/>
      <c r="G902" s="680">
        <f t="shared" si="590"/>
        <v>98000</v>
      </c>
      <c r="H902" s="679"/>
      <c r="I902" s="679"/>
      <c r="J902" s="679"/>
      <c r="K902" s="679"/>
      <c r="L902" s="679"/>
      <c r="M902" s="679"/>
      <c r="N902" s="679">
        <v>98000</v>
      </c>
      <c r="O902" s="679"/>
      <c r="P902" s="679"/>
      <c r="Q902" s="679"/>
      <c r="R902" s="679"/>
      <c r="S902" s="679"/>
      <c r="T902" s="673">
        <f t="shared" si="591"/>
        <v>98000</v>
      </c>
      <c r="U902" s="679"/>
      <c r="V902" s="679"/>
      <c r="W902" s="679"/>
      <c r="X902" s="680">
        <f t="shared" si="592"/>
        <v>98000</v>
      </c>
      <c r="Y902" s="679"/>
      <c r="Z902" s="679"/>
      <c r="AA902" s="679"/>
      <c r="AB902" s="680">
        <f t="shared" si="593"/>
        <v>0</v>
      </c>
      <c r="AC902" s="679"/>
      <c r="AD902" s="679"/>
      <c r="AE902" s="679"/>
      <c r="AF902" s="680">
        <f t="shared" si="594"/>
        <v>0</v>
      </c>
      <c r="AG902" s="679">
        <v>98000</v>
      </c>
      <c r="AH902" s="679"/>
      <c r="AI902" s="679"/>
      <c r="AJ902" s="680">
        <f t="shared" si="595"/>
        <v>98000</v>
      </c>
      <c r="AK902" s="679"/>
      <c r="AL902" s="679"/>
      <c r="AM902" s="679"/>
      <c r="AN902" s="680">
        <f t="shared" si="596"/>
        <v>0</v>
      </c>
      <c r="AO902" s="680">
        <f t="shared" si="597"/>
        <v>98000</v>
      </c>
      <c r="AP902" s="679"/>
      <c r="AQ902" s="679"/>
      <c r="AR902" s="679"/>
      <c r="AS902" s="680">
        <f t="shared" si="598"/>
        <v>0</v>
      </c>
      <c r="AT902" s="679"/>
      <c r="AU902" s="679"/>
      <c r="AV902" s="679"/>
      <c r="AW902" s="680">
        <f t="shared" si="599"/>
        <v>0</v>
      </c>
      <c r="AX902" s="679">
        <v>98000</v>
      </c>
      <c r="AY902" s="679"/>
      <c r="AZ902" s="679"/>
      <c r="BA902" s="680">
        <f t="shared" si="600"/>
        <v>98000</v>
      </c>
      <c r="BB902" s="679"/>
      <c r="BC902" s="679"/>
      <c r="BD902" s="679"/>
      <c r="BE902" s="680"/>
      <c r="BF902" s="680">
        <f t="shared" si="602"/>
        <v>98000</v>
      </c>
      <c r="BG902" s="680">
        <f t="shared" si="603"/>
        <v>0</v>
      </c>
      <c r="BH902" s="680">
        <f t="shared" si="604"/>
        <v>0</v>
      </c>
      <c r="BI902" s="680">
        <f t="shared" si="605"/>
        <v>0</v>
      </c>
      <c r="BJ902" s="681"/>
    </row>
    <row r="903" spans="2:62">
      <c r="B903" s="675"/>
      <c r="C903" s="676" t="s">
        <v>902</v>
      </c>
      <c r="D903" s="677" t="s">
        <v>903</v>
      </c>
      <c r="E903" s="678">
        <f t="shared" si="610"/>
        <v>0</v>
      </c>
      <c r="F903" s="679"/>
      <c r="G903" s="680">
        <f t="shared" si="590"/>
        <v>0</v>
      </c>
      <c r="H903" s="679"/>
      <c r="I903" s="679"/>
      <c r="J903" s="679"/>
      <c r="K903" s="679"/>
      <c r="L903" s="679"/>
      <c r="M903" s="679"/>
      <c r="N903" s="679"/>
      <c r="O903" s="679"/>
      <c r="P903" s="679"/>
      <c r="Q903" s="679"/>
      <c r="R903" s="679"/>
      <c r="S903" s="679"/>
      <c r="T903" s="673">
        <f t="shared" si="591"/>
        <v>0</v>
      </c>
      <c r="U903" s="679"/>
      <c r="V903" s="679"/>
      <c r="W903" s="679"/>
      <c r="X903" s="680">
        <f t="shared" si="592"/>
        <v>0</v>
      </c>
      <c r="Y903" s="679"/>
      <c r="Z903" s="679"/>
      <c r="AA903" s="679"/>
      <c r="AB903" s="680">
        <f t="shared" si="593"/>
        <v>0</v>
      </c>
      <c r="AC903" s="679"/>
      <c r="AD903" s="679"/>
      <c r="AE903" s="679"/>
      <c r="AF903" s="680">
        <f t="shared" si="594"/>
        <v>0</v>
      </c>
      <c r="AG903" s="679"/>
      <c r="AH903" s="679"/>
      <c r="AI903" s="679"/>
      <c r="AJ903" s="680">
        <f t="shared" si="595"/>
        <v>0</v>
      </c>
      <c r="AK903" s="679"/>
      <c r="AL903" s="679"/>
      <c r="AM903" s="679"/>
      <c r="AN903" s="680">
        <f t="shared" si="596"/>
        <v>0</v>
      </c>
      <c r="AO903" s="680">
        <f t="shared" si="597"/>
        <v>0</v>
      </c>
      <c r="AP903" s="679"/>
      <c r="AQ903" s="679"/>
      <c r="AR903" s="679"/>
      <c r="AS903" s="680">
        <f t="shared" si="598"/>
        <v>0</v>
      </c>
      <c r="AT903" s="679"/>
      <c r="AU903" s="679"/>
      <c r="AV903" s="679"/>
      <c r="AW903" s="680">
        <f t="shared" si="599"/>
        <v>0</v>
      </c>
      <c r="AX903" s="679"/>
      <c r="AY903" s="679"/>
      <c r="AZ903" s="679"/>
      <c r="BA903" s="680">
        <f t="shared" si="600"/>
        <v>0</v>
      </c>
      <c r="BB903" s="679"/>
      <c r="BC903" s="679"/>
      <c r="BD903" s="679"/>
      <c r="BE903" s="680">
        <f t="shared" si="601"/>
        <v>0</v>
      </c>
      <c r="BF903" s="680">
        <f t="shared" si="602"/>
        <v>0</v>
      </c>
      <c r="BG903" s="680">
        <f t="shared" si="603"/>
        <v>0</v>
      </c>
      <c r="BH903" s="680">
        <f t="shared" si="604"/>
        <v>0</v>
      </c>
      <c r="BI903" s="680">
        <f t="shared" si="605"/>
        <v>0</v>
      </c>
      <c r="BJ903" s="681"/>
    </row>
    <row r="904" spans="2:62">
      <c r="B904" s="675"/>
      <c r="C904" s="676" t="s">
        <v>904</v>
      </c>
      <c r="D904" s="677" t="s">
        <v>905</v>
      </c>
      <c r="E904" s="678">
        <f t="shared" si="610"/>
        <v>0</v>
      </c>
      <c r="F904" s="679"/>
      <c r="G904" s="680">
        <f t="shared" si="590"/>
        <v>0</v>
      </c>
      <c r="H904" s="679"/>
      <c r="I904" s="679"/>
      <c r="J904" s="679"/>
      <c r="K904" s="679"/>
      <c r="L904" s="679"/>
      <c r="M904" s="679"/>
      <c r="N904" s="679"/>
      <c r="O904" s="679"/>
      <c r="P904" s="679"/>
      <c r="Q904" s="679"/>
      <c r="R904" s="679"/>
      <c r="S904" s="679"/>
      <c r="T904" s="673">
        <f t="shared" si="591"/>
        <v>0</v>
      </c>
      <c r="U904" s="679"/>
      <c r="V904" s="679"/>
      <c r="W904" s="679"/>
      <c r="X904" s="680">
        <f t="shared" si="592"/>
        <v>0</v>
      </c>
      <c r="Y904" s="679"/>
      <c r="Z904" s="679"/>
      <c r="AA904" s="679"/>
      <c r="AB904" s="680">
        <f t="shared" si="593"/>
        <v>0</v>
      </c>
      <c r="AC904" s="679"/>
      <c r="AD904" s="679"/>
      <c r="AE904" s="679"/>
      <c r="AF904" s="680">
        <f t="shared" si="594"/>
        <v>0</v>
      </c>
      <c r="AG904" s="679"/>
      <c r="AH904" s="679"/>
      <c r="AI904" s="679"/>
      <c r="AJ904" s="680">
        <f t="shared" si="595"/>
        <v>0</v>
      </c>
      <c r="AK904" s="679"/>
      <c r="AL904" s="679"/>
      <c r="AM904" s="679"/>
      <c r="AN904" s="680">
        <f t="shared" si="596"/>
        <v>0</v>
      </c>
      <c r="AO904" s="680">
        <f t="shared" si="597"/>
        <v>0</v>
      </c>
      <c r="AP904" s="679"/>
      <c r="AQ904" s="679"/>
      <c r="AR904" s="679"/>
      <c r="AS904" s="680">
        <f t="shared" si="598"/>
        <v>0</v>
      </c>
      <c r="AT904" s="679"/>
      <c r="AU904" s="679"/>
      <c r="AV904" s="679"/>
      <c r="AW904" s="680">
        <f t="shared" si="599"/>
        <v>0</v>
      </c>
      <c r="AX904" s="679"/>
      <c r="AY904" s="679"/>
      <c r="AZ904" s="679"/>
      <c r="BA904" s="680">
        <f t="shared" si="600"/>
        <v>0</v>
      </c>
      <c r="BB904" s="679"/>
      <c r="BC904" s="679"/>
      <c r="BD904" s="679"/>
      <c r="BE904" s="680">
        <f t="shared" si="601"/>
        <v>0</v>
      </c>
      <c r="BF904" s="680">
        <f t="shared" si="602"/>
        <v>0</v>
      </c>
      <c r="BG904" s="680">
        <f t="shared" si="603"/>
        <v>0</v>
      </c>
      <c r="BH904" s="680">
        <f t="shared" si="604"/>
        <v>0</v>
      </c>
      <c r="BI904" s="680">
        <f t="shared" si="605"/>
        <v>0</v>
      </c>
      <c r="BJ904" s="681"/>
    </row>
    <row r="905" spans="2:62">
      <c r="B905" s="685" t="s">
        <v>906</v>
      </c>
      <c r="C905" s="676"/>
      <c r="D905" s="677"/>
      <c r="E905" s="684"/>
      <c r="F905" s="680"/>
      <c r="G905" s="680"/>
      <c r="H905" s="680"/>
      <c r="I905" s="680"/>
      <c r="J905" s="680"/>
      <c r="K905" s="680"/>
      <c r="L905" s="680"/>
      <c r="M905" s="680"/>
      <c r="N905" s="680"/>
      <c r="O905" s="680"/>
      <c r="P905" s="680"/>
      <c r="Q905" s="680"/>
      <c r="R905" s="680"/>
      <c r="S905" s="680"/>
      <c r="T905" s="673"/>
      <c r="U905" s="680"/>
      <c r="V905" s="680"/>
      <c r="W905" s="680"/>
      <c r="X905" s="680"/>
      <c r="Y905" s="680"/>
      <c r="Z905" s="680"/>
      <c r="AA905" s="680"/>
      <c r="AB905" s="680"/>
      <c r="AC905" s="680"/>
      <c r="AD905" s="680"/>
      <c r="AE905" s="680"/>
      <c r="AF905" s="680"/>
      <c r="AG905" s="680"/>
      <c r="AH905" s="680"/>
      <c r="AI905" s="680"/>
      <c r="AJ905" s="680"/>
      <c r="AK905" s="680"/>
      <c r="AL905" s="680"/>
      <c r="AM905" s="680"/>
      <c r="AN905" s="680"/>
      <c r="AO905" s="680"/>
      <c r="AP905" s="680"/>
      <c r="AQ905" s="680"/>
      <c r="AR905" s="680"/>
      <c r="AS905" s="680"/>
      <c r="AT905" s="680"/>
      <c r="AU905" s="680"/>
      <c r="AV905" s="680"/>
      <c r="AW905" s="680"/>
      <c r="AX905" s="680"/>
      <c r="AY905" s="680"/>
      <c r="AZ905" s="680"/>
      <c r="BA905" s="680"/>
      <c r="BB905" s="680"/>
      <c r="BC905" s="680"/>
      <c r="BD905" s="680"/>
      <c r="BE905" s="680"/>
      <c r="BF905" s="680"/>
      <c r="BG905" s="680"/>
      <c r="BH905" s="680"/>
      <c r="BI905" s="680"/>
      <c r="BJ905" s="681"/>
    </row>
    <row r="906" spans="2:62">
      <c r="B906" s="685"/>
      <c r="C906" s="676" t="s">
        <v>907</v>
      </c>
      <c r="D906" s="677" t="s">
        <v>908</v>
      </c>
      <c r="E906" s="678">
        <f t="shared" ref="E906:E909" si="611">T906</f>
        <v>0</v>
      </c>
      <c r="F906" s="679"/>
      <c r="G906" s="680">
        <f t="shared" si="590"/>
        <v>0</v>
      </c>
      <c r="H906" s="679"/>
      <c r="I906" s="679"/>
      <c r="J906" s="679"/>
      <c r="K906" s="679"/>
      <c r="L906" s="679"/>
      <c r="M906" s="679"/>
      <c r="N906" s="679"/>
      <c r="O906" s="679"/>
      <c r="P906" s="679"/>
      <c r="Q906" s="679"/>
      <c r="R906" s="679"/>
      <c r="S906" s="679"/>
      <c r="T906" s="673">
        <f t="shared" si="591"/>
        <v>0</v>
      </c>
      <c r="U906" s="679"/>
      <c r="V906" s="679"/>
      <c r="W906" s="679"/>
      <c r="X906" s="680">
        <f t="shared" si="592"/>
        <v>0</v>
      </c>
      <c r="Y906" s="679"/>
      <c r="Z906" s="679"/>
      <c r="AA906" s="679"/>
      <c r="AB906" s="680">
        <f t="shared" si="593"/>
        <v>0</v>
      </c>
      <c r="AC906" s="679"/>
      <c r="AD906" s="679"/>
      <c r="AE906" s="679"/>
      <c r="AF906" s="680">
        <f t="shared" si="594"/>
        <v>0</v>
      </c>
      <c r="AG906" s="679"/>
      <c r="AH906" s="679"/>
      <c r="AI906" s="679"/>
      <c r="AJ906" s="680">
        <f t="shared" si="595"/>
        <v>0</v>
      </c>
      <c r="AK906" s="679"/>
      <c r="AL906" s="679"/>
      <c r="AM906" s="679"/>
      <c r="AN906" s="680">
        <f t="shared" si="596"/>
        <v>0</v>
      </c>
      <c r="AO906" s="680">
        <f t="shared" si="597"/>
        <v>0</v>
      </c>
      <c r="AP906" s="679"/>
      <c r="AQ906" s="679"/>
      <c r="AR906" s="679"/>
      <c r="AS906" s="680">
        <f t="shared" si="598"/>
        <v>0</v>
      </c>
      <c r="AT906" s="679"/>
      <c r="AU906" s="679"/>
      <c r="AV906" s="679"/>
      <c r="AW906" s="680">
        <f t="shared" si="599"/>
        <v>0</v>
      </c>
      <c r="AX906" s="679"/>
      <c r="AY906" s="679"/>
      <c r="AZ906" s="679"/>
      <c r="BA906" s="680">
        <f t="shared" si="600"/>
        <v>0</v>
      </c>
      <c r="BB906" s="679"/>
      <c r="BC906" s="679"/>
      <c r="BD906" s="679"/>
      <c r="BE906" s="680">
        <f t="shared" si="601"/>
        <v>0</v>
      </c>
      <c r="BF906" s="680">
        <f t="shared" si="602"/>
        <v>0</v>
      </c>
      <c r="BG906" s="680">
        <f t="shared" si="603"/>
        <v>0</v>
      </c>
      <c r="BH906" s="680">
        <f t="shared" si="604"/>
        <v>0</v>
      </c>
      <c r="BI906" s="680">
        <f t="shared" si="605"/>
        <v>0</v>
      </c>
      <c r="BJ906" s="681"/>
    </row>
    <row r="907" spans="2:62">
      <c r="B907" s="675"/>
      <c r="C907" s="676" t="s">
        <v>909</v>
      </c>
      <c r="D907" s="677" t="s">
        <v>910</v>
      </c>
      <c r="E907" s="678">
        <f t="shared" si="611"/>
        <v>0</v>
      </c>
      <c r="F907" s="679"/>
      <c r="G907" s="680">
        <f t="shared" si="590"/>
        <v>0</v>
      </c>
      <c r="H907" s="679"/>
      <c r="I907" s="679"/>
      <c r="J907" s="679"/>
      <c r="K907" s="679"/>
      <c r="L907" s="679"/>
      <c r="M907" s="679"/>
      <c r="N907" s="679"/>
      <c r="O907" s="679"/>
      <c r="P907" s="679"/>
      <c r="Q907" s="679"/>
      <c r="R907" s="679"/>
      <c r="S907" s="679"/>
      <c r="T907" s="673">
        <f t="shared" si="591"/>
        <v>0</v>
      </c>
      <c r="U907" s="679"/>
      <c r="V907" s="679"/>
      <c r="W907" s="679"/>
      <c r="X907" s="680">
        <f t="shared" si="592"/>
        <v>0</v>
      </c>
      <c r="Y907" s="679"/>
      <c r="Z907" s="679"/>
      <c r="AA907" s="679"/>
      <c r="AB907" s="680">
        <f t="shared" si="593"/>
        <v>0</v>
      </c>
      <c r="AC907" s="679"/>
      <c r="AD907" s="679"/>
      <c r="AE907" s="679"/>
      <c r="AF907" s="680">
        <f t="shared" si="594"/>
        <v>0</v>
      </c>
      <c r="AG907" s="679"/>
      <c r="AH907" s="679"/>
      <c r="AI907" s="679"/>
      <c r="AJ907" s="680">
        <f t="shared" si="595"/>
        <v>0</v>
      </c>
      <c r="AK907" s="679"/>
      <c r="AL907" s="679"/>
      <c r="AM907" s="679"/>
      <c r="AN907" s="680">
        <f t="shared" si="596"/>
        <v>0</v>
      </c>
      <c r="AO907" s="680">
        <f t="shared" si="597"/>
        <v>0</v>
      </c>
      <c r="AP907" s="679"/>
      <c r="AQ907" s="679"/>
      <c r="AR907" s="679"/>
      <c r="AS907" s="680">
        <f t="shared" si="598"/>
        <v>0</v>
      </c>
      <c r="AT907" s="679"/>
      <c r="AU907" s="679"/>
      <c r="AV907" s="679"/>
      <c r="AW907" s="680">
        <f t="shared" si="599"/>
        <v>0</v>
      </c>
      <c r="AX907" s="679"/>
      <c r="AY907" s="679"/>
      <c r="AZ907" s="679"/>
      <c r="BA907" s="680">
        <f t="shared" si="600"/>
        <v>0</v>
      </c>
      <c r="BB907" s="679"/>
      <c r="BC907" s="679"/>
      <c r="BD907" s="679"/>
      <c r="BE907" s="680">
        <f t="shared" si="601"/>
        <v>0</v>
      </c>
      <c r="BF907" s="680">
        <f t="shared" si="602"/>
        <v>0</v>
      </c>
      <c r="BG907" s="680">
        <f t="shared" si="603"/>
        <v>0</v>
      </c>
      <c r="BH907" s="680">
        <f t="shared" si="604"/>
        <v>0</v>
      </c>
      <c r="BI907" s="680">
        <f t="shared" si="605"/>
        <v>0</v>
      </c>
      <c r="BJ907" s="681"/>
    </row>
    <row r="908" spans="2:62">
      <c r="B908" s="675"/>
      <c r="C908" s="676" t="s">
        <v>911</v>
      </c>
      <c r="D908" s="677" t="s">
        <v>912</v>
      </c>
      <c r="E908" s="678">
        <f t="shared" si="611"/>
        <v>0</v>
      </c>
      <c r="F908" s="679"/>
      <c r="G908" s="680">
        <f t="shared" si="590"/>
        <v>0</v>
      </c>
      <c r="H908" s="679"/>
      <c r="I908" s="679"/>
      <c r="J908" s="679"/>
      <c r="K908" s="679"/>
      <c r="L908" s="679"/>
      <c r="M908" s="679"/>
      <c r="N908" s="679"/>
      <c r="O908" s="679"/>
      <c r="P908" s="679"/>
      <c r="Q908" s="679"/>
      <c r="R908" s="679"/>
      <c r="S908" s="679"/>
      <c r="T908" s="673">
        <f t="shared" si="591"/>
        <v>0</v>
      </c>
      <c r="U908" s="679"/>
      <c r="V908" s="679"/>
      <c r="W908" s="679"/>
      <c r="X908" s="680">
        <f t="shared" si="592"/>
        <v>0</v>
      </c>
      <c r="Y908" s="679"/>
      <c r="Z908" s="679"/>
      <c r="AA908" s="679"/>
      <c r="AB908" s="680">
        <f t="shared" si="593"/>
        <v>0</v>
      </c>
      <c r="AC908" s="679"/>
      <c r="AD908" s="679"/>
      <c r="AE908" s="679"/>
      <c r="AF908" s="680">
        <f t="shared" si="594"/>
        <v>0</v>
      </c>
      <c r="AG908" s="679"/>
      <c r="AH908" s="679"/>
      <c r="AI908" s="679"/>
      <c r="AJ908" s="680">
        <f t="shared" si="595"/>
        <v>0</v>
      </c>
      <c r="AK908" s="679"/>
      <c r="AL908" s="679"/>
      <c r="AM908" s="679"/>
      <c r="AN908" s="680">
        <f t="shared" si="596"/>
        <v>0</v>
      </c>
      <c r="AO908" s="680">
        <f t="shared" si="597"/>
        <v>0</v>
      </c>
      <c r="AP908" s="679"/>
      <c r="AQ908" s="679"/>
      <c r="AR908" s="679"/>
      <c r="AS908" s="680">
        <f t="shared" si="598"/>
        <v>0</v>
      </c>
      <c r="AT908" s="679"/>
      <c r="AU908" s="679"/>
      <c r="AV908" s="679"/>
      <c r="AW908" s="680">
        <f t="shared" si="599"/>
        <v>0</v>
      </c>
      <c r="AX908" s="679"/>
      <c r="AY908" s="679"/>
      <c r="AZ908" s="679"/>
      <c r="BA908" s="680">
        <f t="shared" si="600"/>
        <v>0</v>
      </c>
      <c r="BB908" s="679"/>
      <c r="BC908" s="679"/>
      <c r="BD908" s="679"/>
      <c r="BE908" s="680">
        <f t="shared" si="601"/>
        <v>0</v>
      </c>
      <c r="BF908" s="680">
        <f t="shared" si="602"/>
        <v>0</v>
      </c>
      <c r="BG908" s="680">
        <f t="shared" si="603"/>
        <v>0</v>
      </c>
      <c r="BH908" s="680">
        <f t="shared" si="604"/>
        <v>0</v>
      </c>
      <c r="BI908" s="680">
        <f t="shared" si="605"/>
        <v>0</v>
      </c>
      <c r="BJ908" s="681"/>
    </row>
    <row r="909" spans="2:62">
      <c r="B909" s="675"/>
      <c r="C909" s="676" t="s">
        <v>913</v>
      </c>
      <c r="D909" s="677" t="s">
        <v>914</v>
      </c>
      <c r="E909" s="678">
        <f t="shared" si="611"/>
        <v>0</v>
      </c>
      <c r="F909" s="679"/>
      <c r="G909" s="680">
        <f t="shared" si="590"/>
        <v>0</v>
      </c>
      <c r="H909" s="679"/>
      <c r="I909" s="679"/>
      <c r="J909" s="679"/>
      <c r="K909" s="679"/>
      <c r="L909" s="679"/>
      <c r="M909" s="679"/>
      <c r="N909" s="679"/>
      <c r="O909" s="679"/>
      <c r="P909" s="679"/>
      <c r="Q909" s="679"/>
      <c r="R909" s="679"/>
      <c r="S909" s="679"/>
      <c r="T909" s="673">
        <f t="shared" si="591"/>
        <v>0</v>
      </c>
      <c r="U909" s="679"/>
      <c r="V909" s="679"/>
      <c r="W909" s="679"/>
      <c r="X909" s="680">
        <f t="shared" si="592"/>
        <v>0</v>
      </c>
      <c r="Y909" s="679"/>
      <c r="Z909" s="679"/>
      <c r="AA909" s="679"/>
      <c r="AB909" s="680">
        <f t="shared" si="593"/>
        <v>0</v>
      </c>
      <c r="AC909" s="679"/>
      <c r="AD909" s="679"/>
      <c r="AE909" s="679"/>
      <c r="AF909" s="680">
        <f t="shared" si="594"/>
        <v>0</v>
      </c>
      <c r="AG909" s="679"/>
      <c r="AH909" s="679"/>
      <c r="AI909" s="679"/>
      <c r="AJ909" s="680">
        <f t="shared" si="595"/>
        <v>0</v>
      </c>
      <c r="AK909" s="679"/>
      <c r="AL909" s="679"/>
      <c r="AM909" s="679"/>
      <c r="AN909" s="680">
        <f t="shared" si="596"/>
        <v>0</v>
      </c>
      <c r="AO909" s="680">
        <f t="shared" si="597"/>
        <v>0</v>
      </c>
      <c r="AP909" s="679"/>
      <c r="AQ909" s="679"/>
      <c r="AR909" s="679"/>
      <c r="AS909" s="680">
        <f t="shared" si="598"/>
        <v>0</v>
      </c>
      <c r="AT909" s="679"/>
      <c r="AU909" s="679"/>
      <c r="AV909" s="679"/>
      <c r="AW909" s="680">
        <f t="shared" si="599"/>
        <v>0</v>
      </c>
      <c r="AX909" s="679"/>
      <c r="AY909" s="679"/>
      <c r="AZ909" s="679"/>
      <c r="BA909" s="680">
        <f t="shared" si="600"/>
        <v>0</v>
      </c>
      <c r="BB909" s="679"/>
      <c r="BC909" s="679"/>
      <c r="BD909" s="679"/>
      <c r="BE909" s="680">
        <f t="shared" si="601"/>
        <v>0</v>
      </c>
      <c r="BF909" s="680">
        <f t="shared" si="602"/>
        <v>0</v>
      </c>
      <c r="BG909" s="680">
        <f t="shared" si="603"/>
        <v>0</v>
      </c>
      <c r="BH909" s="680">
        <f t="shared" si="604"/>
        <v>0</v>
      </c>
      <c r="BI909" s="680">
        <f t="shared" si="605"/>
        <v>0</v>
      </c>
      <c r="BJ909" s="681"/>
    </row>
    <row r="910" spans="2:62">
      <c r="B910" s="685" t="s">
        <v>915</v>
      </c>
      <c r="C910" s="686"/>
      <c r="D910" s="687"/>
      <c r="E910" s="684"/>
      <c r="F910" s="680"/>
      <c r="G910" s="680"/>
      <c r="H910" s="680"/>
      <c r="I910" s="680"/>
      <c r="J910" s="680"/>
      <c r="K910" s="680"/>
      <c r="L910" s="680"/>
      <c r="M910" s="680"/>
      <c r="N910" s="680"/>
      <c r="O910" s="680"/>
      <c r="P910" s="680"/>
      <c r="Q910" s="680"/>
      <c r="R910" s="680"/>
      <c r="S910" s="680"/>
      <c r="T910" s="673"/>
      <c r="U910" s="680"/>
      <c r="V910" s="680"/>
      <c r="W910" s="680"/>
      <c r="X910" s="680"/>
      <c r="Y910" s="680"/>
      <c r="Z910" s="680"/>
      <c r="AA910" s="680"/>
      <c r="AB910" s="680"/>
      <c r="AC910" s="680"/>
      <c r="AD910" s="680"/>
      <c r="AE910" s="680"/>
      <c r="AF910" s="680"/>
      <c r="AG910" s="680"/>
      <c r="AH910" s="680"/>
      <c r="AI910" s="680"/>
      <c r="AJ910" s="680"/>
      <c r="AK910" s="680"/>
      <c r="AL910" s="680"/>
      <c r="AM910" s="680"/>
      <c r="AN910" s="680"/>
      <c r="AO910" s="680"/>
      <c r="AP910" s="680"/>
      <c r="AQ910" s="680"/>
      <c r="AR910" s="680"/>
      <c r="AS910" s="680"/>
      <c r="AT910" s="680"/>
      <c r="AU910" s="680"/>
      <c r="AV910" s="680"/>
      <c r="AW910" s="680"/>
      <c r="AX910" s="680"/>
      <c r="AY910" s="680"/>
      <c r="AZ910" s="680"/>
      <c r="BA910" s="680"/>
      <c r="BB910" s="680"/>
      <c r="BC910" s="680"/>
      <c r="BD910" s="680"/>
      <c r="BE910" s="680"/>
      <c r="BF910" s="680"/>
      <c r="BG910" s="680"/>
      <c r="BH910" s="680"/>
      <c r="BI910" s="680"/>
      <c r="BJ910" s="681"/>
    </row>
    <row r="911" spans="2:62">
      <c r="B911" s="675"/>
      <c r="C911" s="676" t="s">
        <v>916</v>
      </c>
      <c r="D911" s="677" t="s">
        <v>917</v>
      </c>
      <c r="E911" s="678">
        <f t="shared" ref="E911:E912" si="612">T911</f>
        <v>0</v>
      </c>
      <c r="F911" s="679"/>
      <c r="G911" s="680">
        <f t="shared" si="590"/>
        <v>0</v>
      </c>
      <c r="H911" s="679"/>
      <c r="I911" s="679"/>
      <c r="J911" s="679"/>
      <c r="K911" s="679"/>
      <c r="L911" s="679"/>
      <c r="M911" s="679"/>
      <c r="N911" s="679"/>
      <c r="O911" s="679"/>
      <c r="P911" s="679"/>
      <c r="Q911" s="679"/>
      <c r="R911" s="679"/>
      <c r="S911" s="679"/>
      <c r="T911" s="673">
        <f t="shared" si="591"/>
        <v>0</v>
      </c>
      <c r="U911" s="679"/>
      <c r="V911" s="679"/>
      <c r="W911" s="679"/>
      <c r="X911" s="680">
        <f t="shared" si="592"/>
        <v>0</v>
      </c>
      <c r="Y911" s="679"/>
      <c r="Z911" s="679"/>
      <c r="AA911" s="679"/>
      <c r="AB911" s="680">
        <f t="shared" si="593"/>
        <v>0</v>
      </c>
      <c r="AC911" s="679"/>
      <c r="AD911" s="679"/>
      <c r="AE911" s="679"/>
      <c r="AF911" s="680">
        <f t="shared" si="594"/>
        <v>0</v>
      </c>
      <c r="AG911" s="679"/>
      <c r="AH911" s="679"/>
      <c r="AI911" s="679"/>
      <c r="AJ911" s="680">
        <f t="shared" si="595"/>
        <v>0</v>
      </c>
      <c r="AK911" s="679"/>
      <c r="AL911" s="679"/>
      <c r="AM911" s="679"/>
      <c r="AN911" s="680">
        <f t="shared" si="596"/>
        <v>0</v>
      </c>
      <c r="AO911" s="680">
        <f t="shared" si="597"/>
        <v>0</v>
      </c>
      <c r="AP911" s="679"/>
      <c r="AQ911" s="679"/>
      <c r="AR911" s="679"/>
      <c r="AS911" s="680">
        <f t="shared" si="598"/>
        <v>0</v>
      </c>
      <c r="AT911" s="679"/>
      <c r="AU911" s="679"/>
      <c r="AV911" s="679"/>
      <c r="AW911" s="680">
        <f t="shared" si="599"/>
        <v>0</v>
      </c>
      <c r="AX911" s="679"/>
      <c r="AY911" s="679"/>
      <c r="AZ911" s="679"/>
      <c r="BA911" s="680">
        <f t="shared" si="600"/>
        <v>0</v>
      </c>
      <c r="BB911" s="679"/>
      <c r="BC911" s="679"/>
      <c r="BD911" s="679"/>
      <c r="BE911" s="680">
        <f t="shared" si="601"/>
        <v>0</v>
      </c>
      <c r="BF911" s="680">
        <f t="shared" si="602"/>
        <v>0</v>
      </c>
      <c r="BG911" s="680">
        <f t="shared" si="603"/>
        <v>0</v>
      </c>
      <c r="BH911" s="680">
        <f t="shared" si="604"/>
        <v>0</v>
      </c>
      <c r="BI911" s="680">
        <f t="shared" si="605"/>
        <v>0</v>
      </c>
      <c r="BJ911" s="681"/>
    </row>
    <row r="912" spans="2:62" ht="19.5" thickBot="1">
      <c r="B912" s="688"/>
      <c r="C912" s="689" t="s">
        <v>186</v>
      </c>
      <c r="D912" s="690" t="s">
        <v>918</v>
      </c>
      <c r="E912" s="726">
        <f t="shared" si="612"/>
        <v>0</v>
      </c>
      <c r="F912" s="727"/>
      <c r="G912" s="680">
        <f t="shared" si="590"/>
        <v>0</v>
      </c>
      <c r="H912" s="679"/>
      <c r="I912" s="679"/>
      <c r="J912" s="679"/>
      <c r="K912" s="679"/>
      <c r="L912" s="679"/>
      <c r="M912" s="679"/>
      <c r="N912" s="679"/>
      <c r="O912" s="679"/>
      <c r="P912" s="679"/>
      <c r="Q912" s="679"/>
      <c r="R912" s="679"/>
      <c r="S912" s="679"/>
      <c r="T912" s="673">
        <f t="shared" si="591"/>
        <v>0</v>
      </c>
      <c r="U912" s="679"/>
      <c r="V912" s="679"/>
      <c r="W912" s="679"/>
      <c r="X912" s="680">
        <f t="shared" si="592"/>
        <v>0</v>
      </c>
      <c r="Y912" s="679"/>
      <c r="Z912" s="679"/>
      <c r="AA912" s="679"/>
      <c r="AB912" s="680">
        <f t="shared" si="593"/>
        <v>0</v>
      </c>
      <c r="AC912" s="679"/>
      <c r="AD912" s="679"/>
      <c r="AE912" s="679"/>
      <c r="AF912" s="680">
        <f t="shared" si="594"/>
        <v>0</v>
      </c>
      <c r="AG912" s="679"/>
      <c r="AH912" s="679"/>
      <c r="AI912" s="679"/>
      <c r="AJ912" s="680">
        <f t="shared" si="595"/>
        <v>0</v>
      </c>
      <c r="AK912" s="679"/>
      <c r="AL912" s="679"/>
      <c r="AM912" s="679"/>
      <c r="AN912" s="680">
        <f t="shared" si="596"/>
        <v>0</v>
      </c>
      <c r="AO912" s="680">
        <f t="shared" si="597"/>
        <v>0</v>
      </c>
      <c r="AP912" s="679"/>
      <c r="AQ912" s="679"/>
      <c r="AR912" s="679"/>
      <c r="AS912" s="680">
        <f t="shared" si="598"/>
        <v>0</v>
      </c>
      <c r="AT912" s="679"/>
      <c r="AU912" s="679"/>
      <c r="AV912" s="679"/>
      <c r="AW912" s="680">
        <f t="shared" si="599"/>
        <v>0</v>
      </c>
      <c r="AX912" s="679"/>
      <c r="AY912" s="679"/>
      <c r="AZ912" s="679"/>
      <c r="BA912" s="680">
        <f t="shared" si="600"/>
        <v>0</v>
      </c>
      <c r="BB912" s="679"/>
      <c r="BC912" s="679"/>
      <c r="BD912" s="679"/>
      <c r="BE912" s="680">
        <f t="shared" si="601"/>
        <v>0</v>
      </c>
      <c r="BF912" s="680">
        <f t="shared" si="602"/>
        <v>0</v>
      </c>
      <c r="BG912" s="680">
        <f t="shared" si="603"/>
        <v>0</v>
      </c>
      <c r="BH912" s="680">
        <f t="shared" si="604"/>
        <v>0</v>
      </c>
      <c r="BI912" s="680">
        <f t="shared" si="605"/>
        <v>0</v>
      </c>
      <c r="BJ912" s="691"/>
    </row>
    <row r="913" spans="2:62" ht="19.5" thickBot="1">
      <c r="B913" s="692" t="s">
        <v>1074</v>
      </c>
      <c r="C913" s="693"/>
      <c r="D913" s="694"/>
      <c r="E913" s="695">
        <f>SUM(E889:E912)</f>
        <v>98000</v>
      </c>
      <c r="F913" s="695">
        <f t="shared" ref="F913:BJ913" si="613">SUM(F889:F912)</f>
        <v>0</v>
      </c>
      <c r="G913" s="695">
        <f t="shared" si="613"/>
        <v>98000</v>
      </c>
      <c r="H913" s="695">
        <v>0</v>
      </c>
      <c r="I913" s="695">
        <v>0</v>
      </c>
      <c r="J913" s="695">
        <v>0</v>
      </c>
      <c r="K913" s="695">
        <v>0</v>
      </c>
      <c r="L913" s="695">
        <f t="shared" si="613"/>
        <v>0</v>
      </c>
      <c r="M913" s="695">
        <f t="shared" si="613"/>
        <v>0</v>
      </c>
      <c r="N913" s="695">
        <f t="shared" si="613"/>
        <v>98000</v>
      </c>
      <c r="O913" s="695">
        <f t="shared" si="613"/>
        <v>0</v>
      </c>
      <c r="P913" s="695">
        <f t="shared" si="613"/>
        <v>0</v>
      </c>
      <c r="Q913" s="695">
        <f t="shared" si="613"/>
        <v>0</v>
      </c>
      <c r="R913" s="695">
        <f t="shared" si="613"/>
        <v>0</v>
      </c>
      <c r="S913" s="695">
        <f t="shared" si="613"/>
        <v>0</v>
      </c>
      <c r="T913" s="695">
        <f t="shared" si="613"/>
        <v>98000</v>
      </c>
      <c r="U913" s="695">
        <f t="shared" si="613"/>
        <v>0</v>
      </c>
      <c r="V913" s="695">
        <f t="shared" si="613"/>
        <v>0</v>
      </c>
      <c r="W913" s="695">
        <f t="shared" si="613"/>
        <v>0</v>
      </c>
      <c r="X913" s="695">
        <f t="shared" si="613"/>
        <v>98000</v>
      </c>
      <c r="Y913" s="695">
        <f t="shared" si="613"/>
        <v>0</v>
      </c>
      <c r="Z913" s="695">
        <f t="shared" si="613"/>
        <v>0</v>
      </c>
      <c r="AA913" s="695">
        <v>0</v>
      </c>
      <c r="AB913" s="695">
        <f t="shared" si="613"/>
        <v>0</v>
      </c>
      <c r="AC913" s="695">
        <v>0</v>
      </c>
      <c r="AD913" s="695">
        <f t="shared" si="613"/>
        <v>0</v>
      </c>
      <c r="AE913" s="695">
        <f t="shared" si="613"/>
        <v>0</v>
      </c>
      <c r="AF913" s="695">
        <f t="shared" si="613"/>
        <v>0</v>
      </c>
      <c r="AG913" s="695">
        <f t="shared" si="613"/>
        <v>98000</v>
      </c>
      <c r="AH913" s="695">
        <f t="shared" si="613"/>
        <v>0</v>
      </c>
      <c r="AI913" s="695">
        <f t="shared" si="613"/>
        <v>0</v>
      </c>
      <c r="AJ913" s="695">
        <f t="shared" si="613"/>
        <v>98000</v>
      </c>
      <c r="AK913" s="695">
        <f t="shared" si="613"/>
        <v>0</v>
      </c>
      <c r="AL913" s="695">
        <f t="shared" si="613"/>
        <v>0</v>
      </c>
      <c r="AM913" s="695">
        <f t="shared" si="613"/>
        <v>0</v>
      </c>
      <c r="AN913" s="695">
        <f t="shared" si="613"/>
        <v>0</v>
      </c>
      <c r="AO913" s="695">
        <f t="shared" si="613"/>
        <v>98000</v>
      </c>
      <c r="AP913" s="695">
        <f t="shared" si="613"/>
        <v>0</v>
      </c>
      <c r="AQ913" s="695">
        <f t="shared" si="613"/>
        <v>0</v>
      </c>
      <c r="AR913" s="695">
        <f t="shared" si="613"/>
        <v>0</v>
      </c>
      <c r="AS913" s="695">
        <f t="shared" si="613"/>
        <v>0</v>
      </c>
      <c r="AT913" s="695">
        <f t="shared" si="613"/>
        <v>0</v>
      </c>
      <c r="AU913" s="695">
        <f t="shared" si="613"/>
        <v>0</v>
      </c>
      <c r="AV913" s="695">
        <f t="shared" si="613"/>
        <v>0</v>
      </c>
      <c r="AW913" s="695">
        <f t="shared" si="613"/>
        <v>0</v>
      </c>
      <c r="AX913" s="695">
        <f t="shared" si="613"/>
        <v>98000</v>
      </c>
      <c r="AY913" s="695">
        <f t="shared" si="613"/>
        <v>0</v>
      </c>
      <c r="AZ913" s="695">
        <f t="shared" si="613"/>
        <v>0</v>
      </c>
      <c r="BA913" s="695">
        <f t="shared" si="613"/>
        <v>98000</v>
      </c>
      <c r="BB913" s="695">
        <f t="shared" si="613"/>
        <v>0</v>
      </c>
      <c r="BC913" s="695">
        <f t="shared" si="613"/>
        <v>0</v>
      </c>
      <c r="BD913" s="695">
        <f t="shared" si="613"/>
        <v>0</v>
      </c>
      <c r="BE913" s="695">
        <f t="shared" si="613"/>
        <v>0</v>
      </c>
      <c r="BF913" s="695">
        <f t="shared" si="613"/>
        <v>98000</v>
      </c>
      <c r="BG913" s="695">
        <f t="shared" si="613"/>
        <v>0</v>
      </c>
      <c r="BH913" s="695">
        <f t="shared" si="613"/>
        <v>0</v>
      </c>
      <c r="BI913" s="695">
        <f t="shared" si="613"/>
        <v>0</v>
      </c>
      <c r="BJ913" s="695">
        <f t="shared" si="613"/>
        <v>0</v>
      </c>
    </row>
    <row r="914" spans="2:62" ht="19.5" thickBot="1">
      <c r="B914" s="773"/>
      <c r="C914" s="774"/>
      <c r="D914" s="775"/>
      <c r="E914" s="776"/>
      <c r="F914" s="777"/>
      <c r="G914" s="777"/>
      <c r="H914" s="777"/>
      <c r="I914" s="777"/>
      <c r="J914" s="777"/>
      <c r="K914" s="777"/>
      <c r="L914" s="777"/>
      <c r="M914" s="777"/>
      <c r="N914" s="777"/>
      <c r="O914" s="777"/>
      <c r="P914" s="777"/>
      <c r="Q914" s="777"/>
      <c r="R914" s="777"/>
      <c r="S914" s="777"/>
      <c r="T914" s="777"/>
      <c r="U914" s="777"/>
      <c r="V914" s="777"/>
      <c r="W914" s="777"/>
      <c r="X914" s="777"/>
      <c r="Y914" s="777"/>
      <c r="Z914" s="777"/>
      <c r="AA914" s="777"/>
      <c r="AB914" s="777"/>
      <c r="AC914" s="777"/>
      <c r="AD914" s="777"/>
      <c r="AE914" s="777"/>
      <c r="AF914" s="777"/>
      <c r="AG914" s="777"/>
      <c r="AH914" s="777"/>
      <c r="AI914" s="777"/>
      <c r="AJ914" s="777"/>
      <c r="AK914" s="777"/>
      <c r="AL914" s="777"/>
      <c r="AM914" s="777"/>
      <c r="AN914" s="777"/>
      <c r="AO914" s="777"/>
      <c r="AP914" s="777"/>
      <c r="AQ914" s="777"/>
      <c r="AR914" s="777"/>
      <c r="AS914" s="777"/>
      <c r="AT914" s="777"/>
      <c r="AU914" s="777"/>
      <c r="AV914" s="777"/>
      <c r="AW914" s="777"/>
      <c r="AX914" s="777"/>
      <c r="AY914" s="777"/>
      <c r="AZ914" s="777"/>
      <c r="BA914" s="777"/>
      <c r="BB914" s="777"/>
      <c r="BC914" s="777"/>
      <c r="BD914" s="777"/>
      <c r="BE914" s="777"/>
      <c r="BF914" s="777"/>
      <c r="BG914" s="777"/>
      <c r="BH914" s="777"/>
      <c r="BI914" s="777"/>
      <c r="BJ914" s="778"/>
    </row>
    <row r="915" spans="2:62" ht="19.5" thickBot="1">
      <c r="B915" s="663" t="s">
        <v>1075</v>
      </c>
      <c r="C915" s="664"/>
      <c r="D915" s="665"/>
      <c r="E915" s="666"/>
      <c r="F915" s="667"/>
      <c r="G915" s="667"/>
      <c r="H915" s="667"/>
      <c r="I915" s="667"/>
      <c r="J915" s="667"/>
      <c r="K915" s="667"/>
      <c r="L915" s="667"/>
      <c r="M915" s="667"/>
      <c r="N915" s="667"/>
      <c r="O915" s="667"/>
      <c r="P915" s="667"/>
      <c r="Q915" s="667"/>
      <c r="R915" s="667"/>
      <c r="S915" s="667"/>
      <c r="T915" s="667"/>
      <c r="U915" s="667"/>
      <c r="V915" s="667"/>
      <c r="W915" s="667"/>
      <c r="X915" s="667"/>
      <c r="Y915" s="667"/>
      <c r="Z915" s="667"/>
      <c r="AA915" s="667"/>
      <c r="AB915" s="667"/>
      <c r="AC915" s="667"/>
      <c r="AD915" s="667"/>
      <c r="AE915" s="667"/>
      <c r="AF915" s="667"/>
      <c r="AG915" s="667"/>
      <c r="AH915" s="667"/>
      <c r="AI915" s="667"/>
      <c r="AJ915" s="667"/>
      <c r="AK915" s="667"/>
      <c r="AL915" s="667"/>
      <c r="AM915" s="667"/>
      <c r="AN915" s="667"/>
      <c r="AO915" s="667"/>
      <c r="AP915" s="667"/>
      <c r="AQ915" s="667"/>
      <c r="AR915" s="667"/>
      <c r="AS915" s="667"/>
      <c r="AT915" s="667"/>
      <c r="AU915" s="667"/>
      <c r="AV915" s="667"/>
      <c r="AW915" s="667"/>
      <c r="AX915" s="667"/>
      <c r="AY915" s="667"/>
      <c r="AZ915" s="667"/>
      <c r="BA915" s="667"/>
      <c r="BB915" s="667"/>
      <c r="BC915" s="667"/>
      <c r="BD915" s="667"/>
      <c r="BE915" s="667"/>
      <c r="BF915" s="667"/>
      <c r="BG915" s="667"/>
      <c r="BH915" s="667"/>
      <c r="BI915" s="667"/>
      <c r="BJ915" s="668"/>
    </row>
    <row r="916" spans="2:62">
      <c r="B916" s="702" t="s">
        <v>208</v>
      </c>
      <c r="C916" s="703"/>
      <c r="D916" s="671"/>
      <c r="E916" s="672"/>
      <c r="F916" s="673"/>
      <c r="G916" s="673"/>
      <c r="H916" s="673"/>
      <c r="I916" s="673"/>
      <c r="J916" s="673"/>
      <c r="K916" s="673"/>
      <c r="L916" s="673"/>
      <c r="M916" s="673"/>
      <c r="N916" s="673"/>
      <c r="O916" s="673"/>
      <c r="P916" s="673"/>
      <c r="Q916" s="673"/>
      <c r="R916" s="673"/>
      <c r="S916" s="673"/>
      <c r="T916" s="673"/>
      <c r="U916" s="673"/>
      <c r="V916" s="673"/>
      <c r="W916" s="673"/>
      <c r="X916" s="673"/>
      <c r="Y916" s="673"/>
      <c r="Z916" s="673"/>
      <c r="AA916" s="673"/>
      <c r="AB916" s="673"/>
      <c r="AC916" s="673"/>
      <c r="AD916" s="673"/>
      <c r="AE916" s="673"/>
      <c r="AF916" s="673"/>
      <c r="AG916" s="673"/>
      <c r="AH916" s="673"/>
      <c r="AI916" s="673"/>
      <c r="AJ916" s="673"/>
      <c r="AK916" s="673"/>
      <c r="AL916" s="673"/>
      <c r="AM916" s="673"/>
      <c r="AN916" s="673"/>
      <c r="AO916" s="673"/>
      <c r="AP916" s="673"/>
      <c r="AQ916" s="673"/>
      <c r="AR916" s="673"/>
      <c r="AS916" s="673"/>
      <c r="AT916" s="673"/>
      <c r="AU916" s="673"/>
      <c r="AV916" s="673"/>
      <c r="AW916" s="673"/>
      <c r="AX916" s="673"/>
      <c r="AY916" s="673"/>
      <c r="AZ916" s="673"/>
      <c r="BA916" s="673"/>
      <c r="BB916" s="673"/>
      <c r="BC916" s="673"/>
      <c r="BD916" s="673"/>
      <c r="BE916" s="673"/>
      <c r="BF916" s="673"/>
      <c r="BG916" s="673"/>
      <c r="BH916" s="673"/>
      <c r="BI916" s="673"/>
      <c r="BJ916" s="674"/>
    </row>
    <row r="917" spans="2:62">
      <c r="B917" s="704" t="s">
        <v>921</v>
      </c>
      <c r="C917" s="705"/>
      <c r="D917" s="677"/>
      <c r="E917" s="684"/>
      <c r="F917" s="680"/>
      <c r="G917" s="680"/>
      <c r="H917" s="680"/>
      <c r="I917" s="680"/>
      <c r="J917" s="680"/>
      <c r="K917" s="680"/>
      <c r="L917" s="680"/>
      <c r="M917" s="680"/>
      <c r="N917" s="680"/>
      <c r="O917" s="680"/>
      <c r="P917" s="680"/>
      <c r="Q917" s="680"/>
      <c r="R917" s="680"/>
      <c r="S917" s="680"/>
      <c r="T917" s="680"/>
      <c r="U917" s="680"/>
      <c r="V917" s="680"/>
      <c r="W917" s="680"/>
      <c r="X917" s="680"/>
      <c r="Y917" s="680"/>
      <c r="Z917" s="680"/>
      <c r="AA917" s="680"/>
      <c r="AB917" s="680"/>
      <c r="AC917" s="680"/>
      <c r="AD917" s="680"/>
      <c r="AE917" s="680"/>
      <c r="AF917" s="680"/>
      <c r="AG917" s="680"/>
      <c r="AH917" s="680"/>
      <c r="AI917" s="680"/>
      <c r="AJ917" s="680"/>
      <c r="AK917" s="680"/>
      <c r="AL917" s="680"/>
      <c r="AM917" s="680"/>
      <c r="AN917" s="680"/>
      <c r="AO917" s="680"/>
      <c r="AP917" s="680"/>
      <c r="AQ917" s="680"/>
      <c r="AR917" s="680"/>
      <c r="AS917" s="680"/>
      <c r="AT917" s="680"/>
      <c r="AU917" s="680"/>
      <c r="AV917" s="680"/>
      <c r="AW917" s="680"/>
      <c r="AX917" s="680"/>
      <c r="AY917" s="680"/>
      <c r="AZ917" s="680"/>
      <c r="BA917" s="680"/>
      <c r="BB917" s="680"/>
      <c r="BC917" s="680"/>
      <c r="BD917" s="680"/>
      <c r="BE917" s="680"/>
      <c r="BF917" s="680"/>
      <c r="BG917" s="680"/>
      <c r="BH917" s="680"/>
      <c r="BI917" s="680"/>
      <c r="BJ917" s="681"/>
    </row>
    <row r="918" spans="2:62">
      <c r="B918" s="675"/>
      <c r="C918" s="676" t="s">
        <v>922</v>
      </c>
      <c r="D918" s="677" t="s">
        <v>923</v>
      </c>
      <c r="E918" s="706">
        <f t="shared" ref="E918:E919" si="614">T918</f>
        <v>0</v>
      </c>
      <c r="F918" s="707"/>
      <c r="G918" s="680">
        <f t="shared" ref="G918:G981" si="615">E918+F918</f>
        <v>0</v>
      </c>
      <c r="H918" s="679"/>
      <c r="I918" s="679"/>
      <c r="J918" s="679"/>
      <c r="K918" s="679"/>
      <c r="L918" s="679"/>
      <c r="M918" s="679"/>
      <c r="N918" s="679"/>
      <c r="O918" s="679"/>
      <c r="P918" s="679"/>
      <c r="Q918" s="679"/>
      <c r="R918" s="679"/>
      <c r="S918" s="679"/>
      <c r="T918" s="673">
        <f t="shared" ref="T918:T981" si="616">SUM(H918:S918)</f>
        <v>0</v>
      </c>
      <c r="U918" s="679"/>
      <c r="V918" s="679"/>
      <c r="W918" s="679"/>
      <c r="X918" s="680">
        <f t="shared" ref="X918:X981" si="617">(T918+U918)-V918+W918</f>
        <v>0</v>
      </c>
      <c r="Y918" s="679"/>
      <c r="Z918" s="679"/>
      <c r="AA918" s="679"/>
      <c r="AB918" s="680">
        <f t="shared" ref="AB918:AB981" si="618">SUM(Y918:AA918)</f>
        <v>0</v>
      </c>
      <c r="AC918" s="679"/>
      <c r="AD918" s="679"/>
      <c r="AE918" s="679"/>
      <c r="AF918" s="680">
        <f t="shared" ref="AF918:AF981" si="619">SUM(AC918:AE918)</f>
        <v>0</v>
      </c>
      <c r="AG918" s="679"/>
      <c r="AH918" s="679"/>
      <c r="AI918" s="679"/>
      <c r="AJ918" s="680">
        <f t="shared" ref="AJ918:AJ981" si="620">SUM(AG918:AI918)</f>
        <v>0</v>
      </c>
      <c r="AK918" s="679"/>
      <c r="AL918" s="679"/>
      <c r="AM918" s="679"/>
      <c r="AN918" s="680">
        <f t="shared" ref="AN918:AN981" si="621">SUM(AK918:AM918)</f>
        <v>0</v>
      </c>
      <c r="AO918" s="680">
        <f t="shared" ref="AO918:AO981" si="622">AB918+AF918+AJ918+AN918</f>
        <v>0</v>
      </c>
      <c r="AP918" s="679"/>
      <c r="AQ918" s="679"/>
      <c r="AR918" s="679"/>
      <c r="AS918" s="680">
        <f t="shared" ref="AS918:AS981" si="623">SUM(AP918:AR918)</f>
        <v>0</v>
      </c>
      <c r="AT918" s="679"/>
      <c r="AU918" s="679"/>
      <c r="AV918" s="679"/>
      <c r="AW918" s="680">
        <f t="shared" ref="AW918:AW981" si="624">SUM(AT918:AV918)</f>
        <v>0</v>
      </c>
      <c r="AX918" s="679"/>
      <c r="AY918" s="679"/>
      <c r="AZ918" s="679"/>
      <c r="BA918" s="680">
        <f t="shared" ref="BA918:BA981" si="625">SUM(AX918:AZ918)</f>
        <v>0</v>
      </c>
      <c r="BB918" s="679"/>
      <c r="BC918" s="679"/>
      <c r="BD918" s="679"/>
      <c r="BE918" s="680">
        <f t="shared" ref="BE918:BE981" si="626">SUM(BB918:BD918)</f>
        <v>0</v>
      </c>
      <c r="BF918" s="680">
        <f t="shared" ref="BF918:BF981" si="627">AS918+AW918+BA918+BE918</f>
        <v>0</v>
      </c>
      <c r="BG918" s="680">
        <f t="shared" ref="BG918:BG981" si="628">G918-X918</f>
        <v>0</v>
      </c>
      <c r="BH918" s="680">
        <f t="shared" ref="BH918:BH981" si="629">X918-AO918</f>
        <v>0</v>
      </c>
      <c r="BI918" s="680">
        <f t="shared" ref="BI918:BI981" si="630">AO918-BF918</f>
        <v>0</v>
      </c>
      <c r="BJ918" s="681"/>
    </row>
    <row r="919" spans="2:62">
      <c r="B919" s="675"/>
      <c r="C919" s="676" t="s">
        <v>924</v>
      </c>
      <c r="D919" s="677" t="s">
        <v>925</v>
      </c>
      <c r="E919" s="706">
        <f t="shared" si="614"/>
        <v>0</v>
      </c>
      <c r="F919" s="707"/>
      <c r="G919" s="680">
        <f t="shared" si="615"/>
        <v>0</v>
      </c>
      <c r="H919" s="679"/>
      <c r="I919" s="679"/>
      <c r="J919" s="679"/>
      <c r="K919" s="679"/>
      <c r="L919" s="679"/>
      <c r="M919" s="679"/>
      <c r="N919" s="679"/>
      <c r="O919" s="679"/>
      <c r="P919" s="679"/>
      <c r="Q919" s="679"/>
      <c r="R919" s="679"/>
      <c r="S919" s="679"/>
      <c r="T919" s="673">
        <f t="shared" si="616"/>
        <v>0</v>
      </c>
      <c r="U919" s="679"/>
      <c r="V919" s="679"/>
      <c r="W919" s="679"/>
      <c r="X919" s="680">
        <f t="shared" si="617"/>
        <v>0</v>
      </c>
      <c r="Y919" s="679"/>
      <c r="Z919" s="679"/>
      <c r="AA919" s="679"/>
      <c r="AB919" s="680">
        <f t="shared" si="618"/>
        <v>0</v>
      </c>
      <c r="AC919" s="679"/>
      <c r="AD919" s="679"/>
      <c r="AE919" s="679"/>
      <c r="AF919" s="680">
        <f t="shared" si="619"/>
        <v>0</v>
      </c>
      <c r="AG919" s="679"/>
      <c r="AH919" s="679"/>
      <c r="AI919" s="679"/>
      <c r="AJ919" s="680">
        <f t="shared" si="620"/>
        <v>0</v>
      </c>
      <c r="AK919" s="679"/>
      <c r="AL919" s="679"/>
      <c r="AM919" s="679"/>
      <c r="AN919" s="680">
        <f t="shared" si="621"/>
        <v>0</v>
      </c>
      <c r="AO919" s="680">
        <f t="shared" si="622"/>
        <v>0</v>
      </c>
      <c r="AP919" s="679"/>
      <c r="AQ919" s="679"/>
      <c r="AR919" s="679"/>
      <c r="AS919" s="680">
        <f t="shared" si="623"/>
        <v>0</v>
      </c>
      <c r="AT919" s="679"/>
      <c r="AU919" s="679"/>
      <c r="AV919" s="679"/>
      <c r="AW919" s="680">
        <f t="shared" si="624"/>
        <v>0</v>
      </c>
      <c r="AX919" s="679"/>
      <c r="AY919" s="679"/>
      <c r="AZ919" s="679"/>
      <c r="BA919" s="680">
        <f t="shared" si="625"/>
        <v>0</v>
      </c>
      <c r="BB919" s="679"/>
      <c r="BC919" s="679"/>
      <c r="BD919" s="679"/>
      <c r="BE919" s="680">
        <f t="shared" si="626"/>
        <v>0</v>
      </c>
      <c r="BF919" s="680">
        <f t="shared" si="627"/>
        <v>0</v>
      </c>
      <c r="BG919" s="680">
        <f t="shared" si="628"/>
        <v>0</v>
      </c>
      <c r="BH919" s="680">
        <f t="shared" si="629"/>
        <v>0</v>
      </c>
      <c r="BI919" s="680">
        <f t="shared" si="630"/>
        <v>0</v>
      </c>
      <c r="BJ919" s="681"/>
    </row>
    <row r="920" spans="2:62" s="611" customFormat="1">
      <c r="B920" s="685" t="s">
        <v>926</v>
      </c>
      <c r="C920" s="676"/>
      <c r="D920" s="677"/>
      <c r="E920" s="708"/>
      <c r="F920" s="709"/>
      <c r="G920" s="680"/>
      <c r="H920" s="680"/>
      <c r="I920" s="680"/>
      <c r="J920" s="680"/>
      <c r="K920" s="680"/>
      <c r="L920" s="680"/>
      <c r="M920" s="680"/>
      <c r="N920" s="680"/>
      <c r="O920" s="680"/>
      <c r="P920" s="680"/>
      <c r="Q920" s="680"/>
      <c r="R920" s="680"/>
      <c r="S920" s="680"/>
      <c r="T920" s="673"/>
      <c r="U920" s="680"/>
      <c r="V920" s="680"/>
      <c r="W920" s="680"/>
      <c r="X920" s="680"/>
      <c r="Y920" s="680"/>
      <c r="Z920" s="680"/>
      <c r="AA920" s="680"/>
      <c r="AB920" s="680"/>
      <c r="AC920" s="680"/>
      <c r="AD920" s="680"/>
      <c r="AE920" s="680"/>
      <c r="AF920" s="680"/>
      <c r="AG920" s="680"/>
      <c r="AH920" s="680"/>
      <c r="AI920" s="680"/>
      <c r="AJ920" s="680"/>
      <c r="AK920" s="680"/>
      <c r="AL920" s="680"/>
      <c r="AM920" s="680"/>
      <c r="AN920" s="680"/>
      <c r="AO920" s="680"/>
      <c r="AP920" s="680"/>
      <c r="AQ920" s="680"/>
      <c r="AR920" s="680"/>
      <c r="AS920" s="680"/>
      <c r="AT920" s="680"/>
      <c r="AU920" s="680"/>
      <c r="AV920" s="680"/>
      <c r="AW920" s="680"/>
      <c r="AX920" s="680"/>
      <c r="AY920" s="680"/>
      <c r="AZ920" s="680"/>
      <c r="BA920" s="680"/>
      <c r="BB920" s="680"/>
      <c r="BC920" s="680"/>
      <c r="BD920" s="680"/>
      <c r="BE920" s="680"/>
      <c r="BF920" s="680"/>
      <c r="BG920" s="680"/>
      <c r="BH920" s="680"/>
      <c r="BI920" s="680"/>
      <c r="BJ920" s="681"/>
    </row>
    <row r="921" spans="2:62" s="611" customFormat="1">
      <c r="B921" s="675"/>
      <c r="C921" s="676" t="s">
        <v>218</v>
      </c>
      <c r="D921" s="677" t="s">
        <v>927</v>
      </c>
      <c r="E921" s="706">
        <f t="shared" ref="E921:E922" si="631">T921</f>
        <v>0</v>
      </c>
      <c r="F921" s="707"/>
      <c r="G921" s="680">
        <f t="shared" si="615"/>
        <v>0</v>
      </c>
      <c r="H921" s="679"/>
      <c r="I921" s="679"/>
      <c r="J921" s="679"/>
      <c r="K921" s="679"/>
      <c r="L921" s="679"/>
      <c r="M921" s="679"/>
      <c r="N921" s="679"/>
      <c r="O921" s="679"/>
      <c r="P921" s="679"/>
      <c r="Q921" s="679"/>
      <c r="R921" s="679"/>
      <c r="S921" s="679"/>
      <c r="T921" s="673">
        <f t="shared" si="616"/>
        <v>0</v>
      </c>
      <c r="U921" s="679"/>
      <c r="V921" s="679"/>
      <c r="W921" s="679"/>
      <c r="X921" s="680">
        <f t="shared" si="617"/>
        <v>0</v>
      </c>
      <c r="Y921" s="679"/>
      <c r="Z921" s="679"/>
      <c r="AA921" s="679"/>
      <c r="AB921" s="680">
        <f t="shared" si="618"/>
        <v>0</v>
      </c>
      <c r="AC921" s="679"/>
      <c r="AD921" s="679"/>
      <c r="AE921" s="679"/>
      <c r="AF921" s="680">
        <f t="shared" si="619"/>
        <v>0</v>
      </c>
      <c r="AG921" s="679"/>
      <c r="AH921" s="679"/>
      <c r="AI921" s="679"/>
      <c r="AJ921" s="680">
        <f t="shared" si="620"/>
        <v>0</v>
      </c>
      <c r="AK921" s="679"/>
      <c r="AL921" s="679"/>
      <c r="AM921" s="679"/>
      <c r="AN921" s="680">
        <f t="shared" si="621"/>
        <v>0</v>
      </c>
      <c r="AO921" s="680">
        <f t="shared" si="622"/>
        <v>0</v>
      </c>
      <c r="AP921" s="679"/>
      <c r="AQ921" s="679"/>
      <c r="AR921" s="679"/>
      <c r="AS921" s="680">
        <f t="shared" si="623"/>
        <v>0</v>
      </c>
      <c r="AT921" s="679"/>
      <c r="AU921" s="679"/>
      <c r="AV921" s="679"/>
      <c r="AW921" s="680">
        <f t="shared" si="624"/>
        <v>0</v>
      </c>
      <c r="AX921" s="679"/>
      <c r="AY921" s="679"/>
      <c r="AZ921" s="679"/>
      <c r="BA921" s="680">
        <f t="shared" si="625"/>
        <v>0</v>
      </c>
      <c r="BB921" s="679"/>
      <c r="BC921" s="679"/>
      <c r="BD921" s="679"/>
      <c r="BE921" s="680">
        <f t="shared" si="626"/>
        <v>0</v>
      </c>
      <c r="BF921" s="680">
        <f t="shared" si="627"/>
        <v>0</v>
      </c>
      <c r="BG921" s="680">
        <f t="shared" si="628"/>
        <v>0</v>
      </c>
      <c r="BH921" s="680">
        <f t="shared" si="629"/>
        <v>0</v>
      </c>
      <c r="BI921" s="680">
        <f t="shared" si="630"/>
        <v>0</v>
      </c>
      <c r="BJ921" s="681"/>
    </row>
    <row r="922" spans="2:62" s="611" customFormat="1">
      <c r="B922" s="675"/>
      <c r="C922" s="676" t="s">
        <v>220</v>
      </c>
      <c r="D922" s="677" t="s">
        <v>928</v>
      </c>
      <c r="E922" s="706">
        <f t="shared" si="631"/>
        <v>0</v>
      </c>
      <c r="F922" s="707"/>
      <c r="G922" s="680">
        <f t="shared" si="615"/>
        <v>0</v>
      </c>
      <c r="H922" s="679"/>
      <c r="I922" s="679"/>
      <c r="J922" s="679"/>
      <c r="K922" s="679"/>
      <c r="L922" s="679"/>
      <c r="M922" s="679"/>
      <c r="N922" s="679"/>
      <c r="O922" s="679"/>
      <c r="P922" s="679"/>
      <c r="Q922" s="679"/>
      <c r="R922" s="679"/>
      <c r="S922" s="679"/>
      <c r="T922" s="673">
        <f t="shared" si="616"/>
        <v>0</v>
      </c>
      <c r="U922" s="679"/>
      <c r="V922" s="679"/>
      <c r="W922" s="679"/>
      <c r="X922" s="680">
        <f t="shared" si="617"/>
        <v>0</v>
      </c>
      <c r="Y922" s="679"/>
      <c r="Z922" s="679"/>
      <c r="AA922" s="679"/>
      <c r="AB922" s="680">
        <f t="shared" si="618"/>
        <v>0</v>
      </c>
      <c r="AC922" s="679"/>
      <c r="AD922" s="679"/>
      <c r="AE922" s="679"/>
      <c r="AF922" s="680">
        <f t="shared" si="619"/>
        <v>0</v>
      </c>
      <c r="AG922" s="679"/>
      <c r="AH922" s="679"/>
      <c r="AI922" s="679"/>
      <c r="AJ922" s="680">
        <f t="shared" si="620"/>
        <v>0</v>
      </c>
      <c r="AK922" s="679"/>
      <c r="AL922" s="679"/>
      <c r="AM922" s="679"/>
      <c r="AN922" s="680">
        <f t="shared" si="621"/>
        <v>0</v>
      </c>
      <c r="AO922" s="680">
        <f t="shared" si="622"/>
        <v>0</v>
      </c>
      <c r="AP922" s="679"/>
      <c r="AQ922" s="679"/>
      <c r="AR922" s="679"/>
      <c r="AS922" s="680">
        <f t="shared" si="623"/>
        <v>0</v>
      </c>
      <c r="AT922" s="679"/>
      <c r="AU922" s="679"/>
      <c r="AV922" s="679"/>
      <c r="AW922" s="680">
        <f t="shared" si="624"/>
        <v>0</v>
      </c>
      <c r="AX922" s="679"/>
      <c r="AY922" s="679"/>
      <c r="AZ922" s="679"/>
      <c r="BA922" s="680">
        <f t="shared" si="625"/>
        <v>0</v>
      </c>
      <c r="BB922" s="679"/>
      <c r="BC922" s="679"/>
      <c r="BD922" s="679"/>
      <c r="BE922" s="680">
        <f t="shared" si="626"/>
        <v>0</v>
      </c>
      <c r="BF922" s="680">
        <f t="shared" si="627"/>
        <v>0</v>
      </c>
      <c r="BG922" s="680">
        <f t="shared" si="628"/>
        <v>0</v>
      </c>
      <c r="BH922" s="680">
        <f t="shared" si="629"/>
        <v>0</v>
      </c>
      <c r="BI922" s="680">
        <f t="shared" si="630"/>
        <v>0</v>
      </c>
      <c r="BJ922" s="681"/>
    </row>
    <row r="923" spans="2:62" s="611" customFormat="1">
      <c r="B923" s="685" t="s">
        <v>929</v>
      </c>
      <c r="C923" s="676"/>
      <c r="D923" s="677"/>
      <c r="E923" s="708"/>
      <c r="F923" s="709"/>
      <c r="G923" s="680"/>
      <c r="H923" s="680"/>
      <c r="I923" s="680"/>
      <c r="J923" s="680"/>
      <c r="K923" s="680"/>
      <c r="L923" s="680"/>
      <c r="M923" s="680"/>
      <c r="N923" s="680"/>
      <c r="O923" s="680"/>
      <c r="P923" s="680"/>
      <c r="Q923" s="680"/>
      <c r="R923" s="680"/>
      <c r="S923" s="680"/>
      <c r="T923" s="673"/>
      <c r="U923" s="680"/>
      <c r="V923" s="680"/>
      <c r="W923" s="680"/>
      <c r="X923" s="680"/>
      <c r="Y923" s="680"/>
      <c r="Z923" s="680"/>
      <c r="AA923" s="680"/>
      <c r="AB923" s="680"/>
      <c r="AC923" s="680"/>
      <c r="AD923" s="680"/>
      <c r="AE923" s="680"/>
      <c r="AF923" s="680"/>
      <c r="AG923" s="680"/>
      <c r="AH923" s="680"/>
      <c r="AI923" s="680"/>
      <c r="AJ923" s="680"/>
      <c r="AK923" s="680"/>
      <c r="AL923" s="680"/>
      <c r="AM923" s="680"/>
      <c r="AN923" s="680"/>
      <c r="AO923" s="680"/>
      <c r="AP923" s="680"/>
      <c r="AQ923" s="680"/>
      <c r="AR923" s="680"/>
      <c r="AS923" s="680"/>
      <c r="AT923" s="680"/>
      <c r="AU923" s="680"/>
      <c r="AV923" s="680"/>
      <c r="AW923" s="680"/>
      <c r="AX923" s="680"/>
      <c r="AY923" s="680"/>
      <c r="AZ923" s="680"/>
      <c r="BA923" s="680"/>
      <c r="BB923" s="680"/>
      <c r="BC923" s="680"/>
      <c r="BD923" s="680"/>
      <c r="BE923" s="680"/>
      <c r="BF923" s="680"/>
      <c r="BG923" s="680"/>
      <c r="BH923" s="680"/>
      <c r="BI923" s="680"/>
      <c r="BJ923" s="681"/>
    </row>
    <row r="924" spans="2:62" s="611" customFormat="1">
      <c r="B924" s="675"/>
      <c r="C924" s="676" t="s">
        <v>930</v>
      </c>
      <c r="D924" s="677" t="s">
        <v>931</v>
      </c>
      <c r="E924" s="706">
        <f t="shared" ref="E924:E927" si="632">T924</f>
        <v>0</v>
      </c>
      <c r="F924" s="707"/>
      <c r="G924" s="680">
        <f t="shared" si="615"/>
        <v>0</v>
      </c>
      <c r="H924" s="679"/>
      <c r="I924" s="679"/>
      <c r="J924" s="679"/>
      <c r="K924" s="679"/>
      <c r="L924" s="679"/>
      <c r="M924" s="679"/>
      <c r="N924" s="679"/>
      <c r="O924" s="679"/>
      <c r="P924" s="679"/>
      <c r="Q924" s="679"/>
      <c r="R924" s="679"/>
      <c r="S924" s="679"/>
      <c r="T924" s="673">
        <f t="shared" si="616"/>
        <v>0</v>
      </c>
      <c r="U924" s="679"/>
      <c r="V924" s="679"/>
      <c r="W924" s="679"/>
      <c r="X924" s="680">
        <f t="shared" si="617"/>
        <v>0</v>
      </c>
      <c r="Y924" s="679"/>
      <c r="Z924" s="679"/>
      <c r="AA924" s="679"/>
      <c r="AB924" s="680">
        <f t="shared" si="618"/>
        <v>0</v>
      </c>
      <c r="AC924" s="679"/>
      <c r="AD924" s="679"/>
      <c r="AE924" s="679"/>
      <c r="AF924" s="680">
        <f t="shared" si="619"/>
        <v>0</v>
      </c>
      <c r="AG924" s="679"/>
      <c r="AH924" s="679"/>
      <c r="AI924" s="679"/>
      <c r="AJ924" s="680">
        <f t="shared" si="620"/>
        <v>0</v>
      </c>
      <c r="AK924" s="679"/>
      <c r="AL924" s="679"/>
      <c r="AM924" s="679"/>
      <c r="AN924" s="680">
        <f t="shared" si="621"/>
        <v>0</v>
      </c>
      <c r="AO924" s="680">
        <f t="shared" si="622"/>
        <v>0</v>
      </c>
      <c r="AP924" s="679"/>
      <c r="AQ924" s="679"/>
      <c r="AR924" s="679"/>
      <c r="AS924" s="680">
        <f t="shared" si="623"/>
        <v>0</v>
      </c>
      <c r="AT924" s="679"/>
      <c r="AU924" s="679"/>
      <c r="AV924" s="679"/>
      <c r="AW924" s="680">
        <f t="shared" si="624"/>
        <v>0</v>
      </c>
      <c r="AX924" s="679"/>
      <c r="AY924" s="679"/>
      <c r="AZ924" s="679"/>
      <c r="BA924" s="680">
        <f t="shared" si="625"/>
        <v>0</v>
      </c>
      <c r="BB924" s="679"/>
      <c r="BC924" s="679"/>
      <c r="BD924" s="679"/>
      <c r="BE924" s="680">
        <f t="shared" si="626"/>
        <v>0</v>
      </c>
      <c r="BF924" s="680">
        <f t="shared" si="627"/>
        <v>0</v>
      </c>
      <c r="BG924" s="680">
        <f t="shared" si="628"/>
        <v>0</v>
      </c>
      <c r="BH924" s="680">
        <f t="shared" si="629"/>
        <v>0</v>
      </c>
      <c r="BI924" s="680">
        <f t="shared" si="630"/>
        <v>0</v>
      </c>
      <c r="BJ924" s="681"/>
    </row>
    <row r="925" spans="2:62" s="611" customFormat="1">
      <c r="B925" s="675"/>
      <c r="C925" s="676" t="s">
        <v>226</v>
      </c>
      <c r="D925" s="677" t="s">
        <v>932</v>
      </c>
      <c r="E925" s="706">
        <f t="shared" si="632"/>
        <v>0</v>
      </c>
      <c r="F925" s="707"/>
      <c r="G925" s="680">
        <f t="shared" si="615"/>
        <v>0</v>
      </c>
      <c r="H925" s="679"/>
      <c r="I925" s="679"/>
      <c r="J925" s="679"/>
      <c r="K925" s="679"/>
      <c r="L925" s="679"/>
      <c r="M925" s="679"/>
      <c r="N925" s="679"/>
      <c r="O925" s="679"/>
      <c r="P925" s="679"/>
      <c r="Q925" s="679"/>
      <c r="R925" s="679"/>
      <c r="S925" s="679"/>
      <c r="T925" s="673">
        <f t="shared" si="616"/>
        <v>0</v>
      </c>
      <c r="U925" s="679"/>
      <c r="V925" s="679"/>
      <c r="W925" s="679"/>
      <c r="X925" s="680">
        <f t="shared" si="617"/>
        <v>0</v>
      </c>
      <c r="Y925" s="679"/>
      <c r="Z925" s="679"/>
      <c r="AA925" s="679"/>
      <c r="AB925" s="680">
        <f t="shared" si="618"/>
        <v>0</v>
      </c>
      <c r="AC925" s="679"/>
      <c r="AD925" s="679"/>
      <c r="AE925" s="679"/>
      <c r="AF925" s="680">
        <f t="shared" si="619"/>
        <v>0</v>
      </c>
      <c r="AG925" s="679"/>
      <c r="AH925" s="679"/>
      <c r="AI925" s="679"/>
      <c r="AJ925" s="680">
        <f t="shared" si="620"/>
        <v>0</v>
      </c>
      <c r="AK925" s="679"/>
      <c r="AL925" s="679"/>
      <c r="AM925" s="679"/>
      <c r="AN925" s="680">
        <f t="shared" si="621"/>
        <v>0</v>
      </c>
      <c r="AO925" s="680">
        <f t="shared" si="622"/>
        <v>0</v>
      </c>
      <c r="AP925" s="679"/>
      <c r="AQ925" s="679"/>
      <c r="AR925" s="679"/>
      <c r="AS925" s="680">
        <f t="shared" si="623"/>
        <v>0</v>
      </c>
      <c r="AT925" s="679"/>
      <c r="AU925" s="679"/>
      <c r="AV925" s="679"/>
      <c r="AW925" s="680">
        <f t="shared" si="624"/>
        <v>0</v>
      </c>
      <c r="AX925" s="679"/>
      <c r="AY925" s="679"/>
      <c r="AZ925" s="679"/>
      <c r="BA925" s="680">
        <f t="shared" si="625"/>
        <v>0</v>
      </c>
      <c r="BB925" s="679"/>
      <c r="BC925" s="679"/>
      <c r="BD925" s="679"/>
      <c r="BE925" s="680">
        <f t="shared" si="626"/>
        <v>0</v>
      </c>
      <c r="BF925" s="680">
        <f t="shared" si="627"/>
        <v>0</v>
      </c>
      <c r="BG925" s="680">
        <f t="shared" si="628"/>
        <v>0</v>
      </c>
      <c r="BH925" s="680">
        <f t="shared" si="629"/>
        <v>0</v>
      </c>
      <c r="BI925" s="680">
        <f t="shared" si="630"/>
        <v>0</v>
      </c>
      <c r="BJ925" s="681"/>
    </row>
    <row r="926" spans="2:62" s="611" customFormat="1">
      <c r="B926" s="675"/>
      <c r="C926" s="676" t="s">
        <v>240</v>
      </c>
      <c r="D926" s="677" t="s">
        <v>933</v>
      </c>
      <c r="E926" s="706">
        <f t="shared" si="632"/>
        <v>0</v>
      </c>
      <c r="F926" s="707"/>
      <c r="G926" s="680">
        <f t="shared" si="615"/>
        <v>0</v>
      </c>
      <c r="H926" s="679"/>
      <c r="I926" s="679"/>
      <c r="J926" s="679"/>
      <c r="K926" s="679"/>
      <c r="L926" s="679"/>
      <c r="M926" s="679"/>
      <c r="N926" s="679"/>
      <c r="O926" s="679"/>
      <c r="P926" s="679"/>
      <c r="Q926" s="679"/>
      <c r="R926" s="679"/>
      <c r="S926" s="679"/>
      <c r="T926" s="673">
        <f t="shared" si="616"/>
        <v>0</v>
      </c>
      <c r="U926" s="679"/>
      <c r="V926" s="679"/>
      <c r="W926" s="679"/>
      <c r="X926" s="680">
        <f t="shared" si="617"/>
        <v>0</v>
      </c>
      <c r="Y926" s="679"/>
      <c r="Z926" s="679"/>
      <c r="AA926" s="679"/>
      <c r="AB926" s="680">
        <f t="shared" si="618"/>
        <v>0</v>
      </c>
      <c r="AC926" s="679"/>
      <c r="AD926" s="679"/>
      <c r="AE926" s="679"/>
      <c r="AF926" s="680">
        <f t="shared" si="619"/>
        <v>0</v>
      </c>
      <c r="AG926" s="679"/>
      <c r="AH926" s="679"/>
      <c r="AI926" s="679"/>
      <c r="AJ926" s="680">
        <f t="shared" si="620"/>
        <v>0</v>
      </c>
      <c r="AK926" s="679"/>
      <c r="AL926" s="679"/>
      <c r="AM926" s="679"/>
      <c r="AN926" s="680">
        <f t="shared" si="621"/>
        <v>0</v>
      </c>
      <c r="AO926" s="680">
        <f t="shared" si="622"/>
        <v>0</v>
      </c>
      <c r="AP926" s="679"/>
      <c r="AQ926" s="679"/>
      <c r="AR926" s="679"/>
      <c r="AS926" s="680">
        <f t="shared" si="623"/>
        <v>0</v>
      </c>
      <c r="AT926" s="679"/>
      <c r="AU926" s="679"/>
      <c r="AV926" s="679"/>
      <c r="AW926" s="680">
        <f t="shared" si="624"/>
        <v>0</v>
      </c>
      <c r="AX926" s="679"/>
      <c r="AY926" s="679"/>
      <c r="AZ926" s="679"/>
      <c r="BA926" s="680">
        <f t="shared" si="625"/>
        <v>0</v>
      </c>
      <c r="BB926" s="679"/>
      <c r="BC926" s="679"/>
      <c r="BD926" s="679"/>
      <c r="BE926" s="680">
        <f t="shared" si="626"/>
        <v>0</v>
      </c>
      <c r="BF926" s="680">
        <f t="shared" si="627"/>
        <v>0</v>
      </c>
      <c r="BG926" s="680">
        <f t="shared" si="628"/>
        <v>0</v>
      </c>
      <c r="BH926" s="680">
        <f t="shared" si="629"/>
        <v>0</v>
      </c>
      <c r="BI926" s="680">
        <f t="shared" si="630"/>
        <v>0</v>
      </c>
      <c r="BJ926" s="681"/>
    </row>
    <row r="927" spans="2:62" s="611" customFormat="1">
      <c r="B927" s="675"/>
      <c r="C927" s="676" t="s">
        <v>242</v>
      </c>
      <c r="D927" s="677" t="s">
        <v>934</v>
      </c>
      <c r="E927" s="706">
        <f t="shared" si="632"/>
        <v>0</v>
      </c>
      <c r="F927" s="707"/>
      <c r="G927" s="680">
        <f t="shared" si="615"/>
        <v>0</v>
      </c>
      <c r="H927" s="679"/>
      <c r="I927" s="679"/>
      <c r="J927" s="679"/>
      <c r="K927" s="679"/>
      <c r="L927" s="679"/>
      <c r="M927" s="679"/>
      <c r="N927" s="679"/>
      <c r="O927" s="679"/>
      <c r="P927" s="679"/>
      <c r="Q927" s="679"/>
      <c r="R927" s="679"/>
      <c r="S927" s="679"/>
      <c r="T927" s="673">
        <f t="shared" si="616"/>
        <v>0</v>
      </c>
      <c r="U927" s="679"/>
      <c r="V927" s="679"/>
      <c r="W927" s="679"/>
      <c r="X927" s="680">
        <f t="shared" si="617"/>
        <v>0</v>
      </c>
      <c r="Y927" s="679"/>
      <c r="Z927" s="679"/>
      <c r="AA927" s="679"/>
      <c r="AB927" s="680">
        <f t="shared" si="618"/>
        <v>0</v>
      </c>
      <c r="AC927" s="679"/>
      <c r="AD927" s="679"/>
      <c r="AE927" s="679"/>
      <c r="AF927" s="680">
        <f t="shared" si="619"/>
        <v>0</v>
      </c>
      <c r="AG927" s="679"/>
      <c r="AH927" s="679"/>
      <c r="AI927" s="679"/>
      <c r="AJ927" s="680">
        <f t="shared" si="620"/>
        <v>0</v>
      </c>
      <c r="AK927" s="679"/>
      <c r="AL927" s="679"/>
      <c r="AM927" s="679"/>
      <c r="AN927" s="680">
        <f t="shared" si="621"/>
        <v>0</v>
      </c>
      <c r="AO927" s="680">
        <f t="shared" si="622"/>
        <v>0</v>
      </c>
      <c r="AP927" s="679"/>
      <c r="AQ927" s="679"/>
      <c r="AR927" s="679"/>
      <c r="AS927" s="680">
        <f t="shared" si="623"/>
        <v>0</v>
      </c>
      <c r="AT927" s="679"/>
      <c r="AU927" s="679"/>
      <c r="AV927" s="679"/>
      <c r="AW927" s="680">
        <f t="shared" si="624"/>
        <v>0</v>
      </c>
      <c r="AX927" s="679"/>
      <c r="AY927" s="679"/>
      <c r="AZ927" s="679"/>
      <c r="BA927" s="680">
        <f t="shared" si="625"/>
        <v>0</v>
      </c>
      <c r="BB927" s="679"/>
      <c r="BC927" s="679"/>
      <c r="BD927" s="679"/>
      <c r="BE927" s="680">
        <f t="shared" si="626"/>
        <v>0</v>
      </c>
      <c r="BF927" s="680">
        <f t="shared" si="627"/>
        <v>0</v>
      </c>
      <c r="BG927" s="680">
        <f t="shared" si="628"/>
        <v>0</v>
      </c>
      <c r="BH927" s="680">
        <f t="shared" si="629"/>
        <v>0</v>
      </c>
      <c r="BI927" s="680">
        <f t="shared" si="630"/>
        <v>0</v>
      </c>
      <c r="BJ927" s="681"/>
    </row>
    <row r="928" spans="2:62" s="611" customFormat="1">
      <c r="B928" s="675" t="s">
        <v>935</v>
      </c>
      <c r="C928" s="676"/>
      <c r="D928" s="677"/>
      <c r="E928" s="708"/>
      <c r="F928" s="709"/>
      <c r="G928" s="680"/>
      <c r="H928" s="680"/>
      <c r="I928" s="680"/>
      <c r="J928" s="680"/>
      <c r="K928" s="680"/>
      <c r="L928" s="680"/>
      <c r="M928" s="680"/>
      <c r="N928" s="680"/>
      <c r="O928" s="680"/>
      <c r="P928" s="680"/>
      <c r="Q928" s="680"/>
      <c r="R928" s="680"/>
      <c r="S928" s="680"/>
      <c r="T928" s="673"/>
      <c r="U928" s="680"/>
      <c r="V928" s="680"/>
      <c r="W928" s="680"/>
      <c r="X928" s="680"/>
      <c r="Y928" s="680"/>
      <c r="Z928" s="680"/>
      <c r="AA928" s="680"/>
      <c r="AB928" s="680"/>
      <c r="AC928" s="680"/>
      <c r="AD928" s="680"/>
      <c r="AE928" s="680"/>
      <c r="AF928" s="680"/>
      <c r="AG928" s="680"/>
      <c r="AH928" s="680"/>
      <c r="AI928" s="680"/>
      <c r="AJ928" s="680"/>
      <c r="AK928" s="680"/>
      <c r="AL928" s="680"/>
      <c r="AM928" s="680"/>
      <c r="AN928" s="680"/>
      <c r="AO928" s="680"/>
      <c r="AP928" s="680"/>
      <c r="AQ928" s="680"/>
      <c r="AR928" s="680"/>
      <c r="AS928" s="680"/>
      <c r="AT928" s="680"/>
      <c r="AU928" s="680"/>
      <c r="AV928" s="680"/>
      <c r="AW928" s="680"/>
      <c r="AX928" s="680"/>
      <c r="AY928" s="680"/>
      <c r="AZ928" s="680"/>
      <c r="BA928" s="680"/>
      <c r="BB928" s="680"/>
      <c r="BC928" s="680"/>
      <c r="BD928" s="680"/>
      <c r="BE928" s="680"/>
      <c r="BF928" s="680"/>
      <c r="BG928" s="680"/>
      <c r="BH928" s="680"/>
      <c r="BI928" s="680"/>
      <c r="BJ928" s="681"/>
    </row>
    <row r="929" spans="2:62" s="611" customFormat="1">
      <c r="B929" s="675"/>
      <c r="C929" s="676" t="s">
        <v>248</v>
      </c>
      <c r="D929" s="677" t="s">
        <v>936</v>
      </c>
      <c r="E929" s="706">
        <f t="shared" ref="E929" si="633">T929</f>
        <v>0</v>
      </c>
      <c r="F929" s="707"/>
      <c r="G929" s="680">
        <f t="shared" si="615"/>
        <v>0</v>
      </c>
      <c r="H929" s="679"/>
      <c r="I929" s="679"/>
      <c r="J929" s="679"/>
      <c r="K929" s="679"/>
      <c r="L929" s="679"/>
      <c r="M929" s="679"/>
      <c r="N929" s="679"/>
      <c r="O929" s="679"/>
      <c r="P929" s="679"/>
      <c r="Q929" s="679"/>
      <c r="R929" s="679"/>
      <c r="S929" s="679"/>
      <c r="T929" s="673">
        <f t="shared" si="616"/>
        <v>0</v>
      </c>
      <c r="U929" s="679"/>
      <c r="V929" s="679"/>
      <c r="W929" s="679"/>
      <c r="X929" s="680">
        <f t="shared" si="617"/>
        <v>0</v>
      </c>
      <c r="Y929" s="679"/>
      <c r="Z929" s="679"/>
      <c r="AA929" s="679"/>
      <c r="AB929" s="680">
        <f t="shared" si="618"/>
        <v>0</v>
      </c>
      <c r="AC929" s="679"/>
      <c r="AD929" s="679"/>
      <c r="AE929" s="679"/>
      <c r="AF929" s="680">
        <f t="shared" si="619"/>
        <v>0</v>
      </c>
      <c r="AG929" s="679"/>
      <c r="AH929" s="679"/>
      <c r="AI929" s="679"/>
      <c r="AJ929" s="680">
        <f t="shared" si="620"/>
        <v>0</v>
      </c>
      <c r="AK929" s="679"/>
      <c r="AL929" s="679"/>
      <c r="AM929" s="679"/>
      <c r="AN929" s="680">
        <f t="shared" si="621"/>
        <v>0</v>
      </c>
      <c r="AO929" s="680">
        <f t="shared" si="622"/>
        <v>0</v>
      </c>
      <c r="AP929" s="679"/>
      <c r="AQ929" s="679"/>
      <c r="AR929" s="679"/>
      <c r="AS929" s="680">
        <f t="shared" si="623"/>
        <v>0</v>
      </c>
      <c r="AT929" s="679"/>
      <c r="AU929" s="679"/>
      <c r="AV929" s="679"/>
      <c r="AW929" s="680">
        <f t="shared" si="624"/>
        <v>0</v>
      </c>
      <c r="AX929" s="679"/>
      <c r="AY929" s="679"/>
      <c r="AZ929" s="679"/>
      <c r="BA929" s="680">
        <f t="shared" si="625"/>
        <v>0</v>
      </c>
      <c r="BB929" s="679"/>
      <c r="BC929" s="679"/>
      <c r="BD929" s="679"/>
      <c r="BE929" s="680">
        <f t="shared" si="626"/>
        <v>0</v>
      </c>
      <c r="BF929" s="680">
        <f t="shared" si="627"/>
        <v>0</v>
      </c>
      <c r="BG929" s="680">
        <f t="shared" si="628"/>
        <v>0</v>
      </c>
      <c r="BH929" s="680">
        <f t="shared" si="629"/>
        <v>0</v>
      </c>
      <c r="BI929" s="680">
        <f t="shared" si="630"/>
        <v>0</v>
      </c>
      <c r="BJ929" s="681"/>
    </row>
    <row r="930" spans="2:62" s="611" customFormat="1">
      <c r="B930" s="685" t="s">
        <v>937</v>
      </c>
      <c r="C930" s="676"/>
      <c r="D930" s="677"/>
      <c r="E930" s="708"/>
      <c r="F930" s="709"/>
      <c r="G930" s="680"/>
      <c r="H930" s="680"/>
      <c r="I930" s="680"/>
      <c r="J930" s="680"/>
      <c r="K930" s="680"/>
      <c r="L930" s="680"/>
      <c r="M930" s="680"/>
      <c r="N930" s="680"/>
      <c r="O930" s="680"/>
      <c r="P930" s="680"/>
      <c r="Q930" s="680"/>
      <c r="R930" s="680"/>
      <c r="S930" s="680"/>
      <c r="T930" s="673"/>
      <c r="U930" s="680"/>
      <c r="V930" s="680"/>
      <c r="W930" s="680"/>
      <c r="X930" s="680"/>
      <c r="Y930" s="680"/>
      <c r="Z930" s="680"/>
      <c r="AA930" s="680"/>
      <c r="AB930" s="680"/>
      <c r="AC930" s="680"/>
      <c r="AD930" s="680"/>
      <c r="AE930" s="680"/>
      <c r="AF930" s="680"/>
      <c r="AG930" s="680"/>
      <c r="AH930" s="680"/>
      <c r="AI930" s="680"/>
      <c r="AJ930" s="680"/>
      <c r="AK930" s="680"/>
      <c r="AL930" s="680"/>
      <c r="AM930" s="680"/>
      <c r="AN930" s="680"/>
      <c r="AO930" s="680"/>
      <c r="AP930" s="680"/>
      <c r="AQ930" s="680"/>
      <c r="AR930" s="680"/>
      <c r="AS930" s="680"/>
      <c r="AT930" s="680"/>
      <c r="AU930" s="680"/>
      <c r="AV930" s="680"/>
      <c r="AW930" s="680"/>
      <c r="AX930" s="680"/>
      <c r="AY930" s="680"/>
      <c r="AZ930" s="680"/>
      <c r="BA930" s="680"/>
      <c r="BB930" s="680"/>
      <c r="BC930" s="680"/>
      <c r="BD930" s="680"/>
      <c r="BE930" s="680"/>
      <c r="BF930" s="680"/>
      <c r="BG930" s="680"/>
      <c r="BH930" s="680"/>
      <c r="BI930" s="680"/>
      <c r="BJ930" s="681"/>
    </row>
    <row r="931" spans="2:62" s="611" customFormat="1">
      <c r="B931" s="675"/>
      <c r="C931" s="676" t="s">
        <v>252</v>
      </c>
      <c r="D931" s="677" t="s">
        <v>938</v>
      </c>
      <c r="E931" s="706">
        <f t="shared" ref="E931:E932" si="634">T931</f>
        <v>0</v>
      </c>
      <c r="F931" s="707"/>
      <c r="G931" s="680">
        <f t="shared" si="615"/>
        <v>0</v>
      </c>
      <c r="H931" s="679"/>
      <c r="I931" s="679"/>
      <c r="J931" s="679"/>
      <c r="K931" s="679"/>
      <c r="L931" s="679"/>
      <c r="M931" s="679"/>
      <c r="N931" s="679"/>
      <c r="O931" s="679"/>
      <c r="P931" s="679"/>
      <c r="Q931" s="679"/>
      <c r="R931" s="679"/>
      <c r="S931" s="679"/>
      <c r="T931" s="673">
        <f t="shared" si="616"/>
        <v>0</v>
      </c>
      <c r="U931" s="679"/>
      <c r="V931" s="679"/>
      <c r="W931" s="679"/>
      <c r="X931" s="680">
        <f t="shared" si="617"/>
        <v>0</v>
      </c>
      <c r="Y931" s="679"/>
      <c r="Z931" s="679"/>
      <c r="AA931" s="679"/>
      <c r="AB931" s="680">
        <f t="shared" si="618"/>
        <v>0</v>
      </c>
      <c r="AC931" s="679"/>
      <c r="AD931" s="679"/>
      <c r="AE931" s="679"/>
      <c r="AF931" s="680">
        <f t="shared" si="619"/>
        <v>0</v>
      </c>
      <c r="AG931" s="679"/>
      <c r="AH931" s="679"/>
      <c r="AI931" s="679"/>
      <c r="AJ931" s="680">
        <f t="shared" si="620"/>
        <v>0</v>
      </c>
      <c r="AK931" s="679"/>
      <c r="AL931" s="679"/>
      <c r="AM931" s="679"/>
      <c r="AN931" s="680">
        <f t="shared" si="621"/>
        <v>0</v>
      </c>
      <c r="AO931" s="680">
        <f t="shared" si="622"/>
        <v>0</v>
      </c>
      <c r="AP931" s="679"/>
      <c r="AQ931" s="679"/>
      <c r="AR931" s="679"/>
      <c r="AS931" s="680">
        <f t="shared" si="623"/>
        <v>0</v>
      </c>
      <c r="AT931" s="679"/>
      <c r="AU931" s="679"/>
      <c r="AV931" s="679"/>
      <c r="AW931" s="680">
        <f t="shared" si="624"/>
        <v>0</v>
      </c>
      <c r="AX931" s="679"/>
      <c r="AY931" s="679"/>
      <c r="AZ931" s="679"/>
      <c r="BA931" s="680">
        <f t="shared" si="625"/>
        <v>0</v>
      </c>
      <c r="BB931" s="679"/>
      <c r="BC931" s="679"/>
      <c r="BD931" s="679"/>
      <c r="BE931" s="680">
        <f t="shared" si="626"/>
        <v>0</v>
      </c>
      <c r="BF931" s="680">
        <f t="shared" si="627"/>
        <v>0</v>
      </c>
      <c r="BG931" s="680">
        <f t="shared" si="628"/>
        <v>0</v>
      </c>
      <c r="BH931" s="680">
        <f t="shared" si="629"/>
        <v>0</v>
      </c>
      <c r="BI931" s="680">
        <f t="shared" si="630"/>
        <v>0</v>
      </c>
      <c r="BJ931" s="681"/>
    </row>
    <row r="932" spans="2:62" s="611" customFormat="1">
      <c r="B932" s="675"/>
      <c r="C932" s="676" t="s">
        <v>254</v>
      </c>
      <c r="D932" s="677" t="s">
        <v>939</v>
      </c>
      <c r="E932" s="706">
        <f t="shared" si="634"/>
        <v>0</v>
      </c>
      <c r="F932" s="707"/>
      <c r="G932" s="680">
        <f t="shared" si="615"/>
        <v>0</v>
      </c>
      <c r="H932" s="679"/>
      <c r="I932" s="679"/>
      <c r="J932" s="679"/>
      <c r="K932" s="679"/>
      <c r="L932" s="679"/>
      <c r="M932" s="679"/>
      <c r="N932" s="679"/>
      <c r="O932" s="679"/>
      <c r="P932" s="679"/>
      <c r="Q932" s="679"/>
      <c r="R932" s="679"/>
      <c r="S932" s="679"/>
      <c r="T932" s="673">
        <f t="shared" si="616"/>
        <v>0</v>
      </c>
      <c r="U932" s="679"/>
      <c r="V932" s="679"/>
      <c r="W932" s="679"/>
      <c r="X932" s="680">
        <f t="shared" si="617"/>
        <v>0</v>
      </c>
      <c r="Y932" s="679"/>
      <c r="Z932" s="679"/>
      <c r="AA932" s="679"/>
      <c r="AB932" s="680">
        <f t="shared" si="618"/>
        <v>0</v>
      </c>
      <c r="AC932" s="679"/>
      <c r="AD932" s="679"/>
      <c r="AE932" s="679"/>
      <c r="AF932" s="680">
        <f t="shared" si="619"/>
        <v>0</v>
      </c>
      <c r="AG932" s="679"/>
      <c r="AH932" s="679"/>
      <c r="AI932" s="679"/>
      <c r="AJ932" s="680">
        <f t="shared" si="620"/>
        <v>0</v>
      </c>
      <c r="AK932" s="679"/>
      <c r="AL932" s="679"/>
      <c r="AM932" s="679"/>
      <c r="AN932" s="680">
        <f t="shared" si="621"/>
        <v>0</v>
      </c>
      <c r="AO932" s="680">
        <f t="shared" si="622"/>
        <v>0</v>
      </c>
      <c r="AP932" s="679"/>
      <c r="AQ932" s="679"/>
      <c r="AR932" s="679"/>
      <c r="AS932" s="680">
        <f t="shared" si="623"/>
        <v>0</v>
      </c>
      <c r="AT932" s="679"/>
      <c r="AU932" s="679"/>
      <c r="AV932" s="679"/>
      <c r="AW932" s="680">
        <f t="shared" si="624"/>
        <v>0</v>
      </c>
      <c r="AX932" s="679"/>
      <c r="AY932" s="679"/>
      <c r="AZ932" s="679"/>
      <c r="BA932" s="680">
        <f t="shared" si="625"/>
        <v>0</v>
      </c>
      <c r="BB932" s="679"/>
      <c r="BC932" s="679"/>
      <c r="BD932" s="679"/>
      <c r="BE932" s="680">
        <f t="shared" si="626"/>
        <v>0</v>
      </c>
      <c r="BF932" s="680">
        <f t="shared" si="627"/>
        <v>0</v>
      </c>
      <c r="BG932" s="680">
        <f t="shared" si="628"/>
        <v>0</v>
      </c>
      <c r="BH932" s="680">
        <f t="shared" si="629"/>
        <v>0</v>
      </c>
      <c r="BI932" s="680">
        <f t="shared" si="630"/>
        <v>0</v>
      </c>
      <c r="BJ932" s="681"/>
    </row>
    <row r="933" spans="2:62" s="611" customFormat="1">
      <c r="B933" s="685" t="s">
        <v>940</v>
      </c>
      <c r="C933" s="676"/>
      <c r="D933" s="677"/>
      <c r="E933" s="708"/>
      <c r="F933" s="709"/>
      <c r="G933" s="680"/>
      <c r="H933" s="680"/>
      <c r="I933" s="680"/>
      <c r="J933" s="680"/>
      <c r="K933" s="680"/>
      <c r="L933" s="680"/>
      <c r="M933" s="680"/>
      <c r="N933" s="680"/>
      <c r="O933" s="680"/>
      <c r="P933" s="680"/>
      <c r="Q933" s="680"/>
      <c r="R933" s="680"/>
      <c r="S933" s="680"/>
      <c r="T933" s="673"/>
      <c r="U933" s="680"/>
      <c r="V933" s="680"/>
      <c r="W933" s="680"/>
      <c r="X933" s="680"/>
      <c r="Y933" s="680"/>
      <c r="Z933" s="680"/>
      <c r="AA933" s="680"/>
      <c r="AB933" s="680"/>
      <c r="AC933" s="680"/>
      <c r="AD933" s="680"/>
      <c r="AE933" s="680"/>
      <c r="AF933" s="680"/>
      <c r="AG933" s="680"/>
      <c r="AH933" s="680"/>
      <c r="AI933" s="680"/>
      <c r="AJ933" s="680"/>
      <c r="AK933" s="680"/>
      <c r="AL933" s="680"/>
      <c r="AM933" s="680"/>
      <c r="AN933" s="680"/>
      <c r="AO933" s="680"/>
      <c r="AP933" s="680"/>
      <c r="AQ933" s="680"/>
      <c r="AR933" s="680"/>
      <c r="AS933" s="680"/>
      <c r="AT933" s="680"/>
      <c r="AU933" s="680"/>
      <c r="AV933" s="680"/>
      <c r="AW933" s="680"/>
      <c r="AX933" s="680"/>
      <c r="AY933" s="680"/>
      <c r="AZ933" s="680"/>
      <c r="BA933" s="680"/>
      <c r="BB933" s="680"/>
      <c r="BC933" s="680"/>
      <c r="BD933" s="680"/>
      <c r="BE933" s="680"/>
      <c r="BF933" s="680"/>
      <c r="BG933" s="680"/>
      <c r="BH933" s="680"/>
      <c r="BI933" s="680"/>
      <c r="BJ933" s="681"/>
    </row>
    <row r="934" spans="2:62" s="611" customFormat="1">
      <c r="B934" s="675"/>
      <c r="C934" s="676" t="s">
        <v>941</v>
      </c>
      <c r="D934" s="677" t="s">
        <v>942</v>
      </c>
      <c r="E934" s="706">
        <f t="shared" ref="E934" si="635">T934</f>
        <v>0</v>
      </c>
      <c r="F934" s="707"/>
      <c r="G934" s="680">
        <f t="shared" si="615"/>
        <v>0</v>
      </c>
      <c r="H934" s="679"/>
      <c r="I934" s="679"/>
      <c r="J934" s="679"/>
      <c r="K934" s="679"/>
      <c r="L934" s="679"/>
      <c r="M934" s="679"/>
      <c r="N934" s="679"/>
      <c r="O934" s="679"/>
      <c r="P934" s="679"/>
      <c r="Q934" s="679"/>
      <c r="R934" s="679"/>
      <c r="S934" s="679"/>
      <c r="T934" s="673">
        <f t="shared" si="616"/>
        <v>0</v>
      </c>
      <c r="U934" s="679"/>
      <c r="V934" s="679"/>
      <c r="W934" s="679"/>
      <c r="X934" s="680">
        <f t="shared" si="617"/>
        <v>0</v>
      </c>
      <c r="Y934" s="679"/>
      <c r="Z934" s="679"/>
      <c r="AA934" s="679"/>
      <c r="AB934" s="680">
        <f t="shared" si="618"/>
        <v>0</v>
      </c>
      <c r="AC934" s="679"/>
      <c r="AD934" s="679"/>
      <c r="AE934" s="679"/>
      <c r="AF934" s="680">
        <f t="shared" si="619"/>
        <v>0</v>
      </c>
      <c r="AG934" s="679"/>
      <c r="AH934" s="679"/>
      <c r="AI934" s="679"/>
      <c r="AJ934" s="680">
        <f t="shared" si="620"/>
        <v>0</v>
      </c>
      <c r="AK934" s="679"/>
      <c r="AL934" s="679"/>
      <c r="AM934" s="679"/>
      <c r="AN934" s="680">
        <f t="shared" si="621"/>
        <v>0</v>
      </c>
      <c r="AO934" s="680">
        <f t="shared" si="622"/>
        <v>0</v>
      </c>
      <c r="AP934" s="679"/>
      <c r="AQ934" s="679"/>
      <c r="AR934" s="679"/>
      <c r="AS934" s="680">
        <f t="shared" si="623"/>
        <v>0</v>
      </c>
      <c r="AT934" s="679"/>
      <c r="AU934" s="679"/>
      <c r="AV934" s="679"/>
      <c r="AW934" s="680">
        <f t="shared" si="624"/>
        <v>0</v>
      </c>
      <c r="AX934" s="679"/>
      <c r="AY934" s="679"/>
      <c r="AZ934" s="679"/>
      <c r="BA934" s="680">
        <f t="shared" si="625"/>
        <v>0</v>
      </c>
      <c r="BB934" s="679"/>
      <c r="BC934" s="679"/>
      <c r="BD934" s="679"/>
      <c r="BE934" s="680">
        <f t="shared" si="626"/>
        <v>0</v>
      </c>
      <c r="BF934" s="680">
        <f t="shared" si="627"/>
        <v>0</v>
      </c>
      <c r="BG934" s="680">
        <f t="shared" si="628"/>
        <v>0</v>
      </c>
      <c r="BH934" s="680">
        <f t="shared" si="629"/>
        <v>0</v>
      </c>
      <c r="BI934" s="680">
        <f t="shared" si="630"/>
        <v>0</v>
      </c>
      <c r="BJ934" s="681"/>
    </row>
    <row r="935" spans="2:62" s="611" customFormat="1">
      <c r="B935" s="685" t="s">
        <v>943</v>
      </c>
      <c r="C935" s="676"/>
      <c r="D935" s="677"/>
      <c r="E935" s="708"/>
      <c r="F935" s="709"/>
      <c r="G935" s="680"/>
      <c r="H935" s="680"/>
      <c r="I935" s="680"/>
      <c r="J935" s="680"/>
      <c r="K935" s="680"/>
      <c r="L935" s="680"/>
      <c r="M935" s="680"/>
      <c r="N935" s="680"/>
      <c r="O935" s="680"/>
      <c r="P935" s="680"/>
      <c r="Q935" s="680"/>
      <c r="R935" s="680"/>
      <c r="S935" s="680"/>
      <c r="T935" s="673"/>
      <c r="U935" s="680"/>
      <c r="V935" s="680"/>
      <c r="W935" s="680"/>
      <c r="X935" s="680"/>
      <c r="Y935" s="680"/>
      <c r="Z935" s="680"/>
      <c r="AA935" s="680"/>
      <c r="AB935" s="680"/>
      <c r="AC935" s="680"/>
      <c r="AD935" s="680"/>
      <c r="AE935" s="680"/>
      <c r="AF935" s="680"/>
      <c r="AG935" s="680"/>
      <c r="AH935" s="680"/>
      <c r="AI935" s="680"/>
      <c r="AJ935" s="680"/>
      <c r="AK935" s="680"/>
      <c r="AL935" s="680"/>
      <c r="AM935" s="680"/>
      <c r="AN935" s="680"/>
      <c r="AO935" s="680"/>
      <c r="AP935" s="680"/>
      <c r="AQ935" s="680"/>
      <c r="AR935" s="680"/>
      <c r="AS935" s="680"/>
      <c r="AT935" s="680"/>
      <c r="AU935" s="680"/>
      <c r="AV935" s="680"/>
      <c r="AW935" s="680"/>
      <c r="AX935" s="680"/>
      <c r="AY935" s="680"/>
      <c r="AZ935" s="680"/>
      <c r="BA935" s="680"/>
      <c r="BB935" s="680"/>
      <c r="BC935" s="680"/>
      <c r="BD935" s="680"/>
      <c r="BE935" s="680"/>
      <c r="BF935" s="680"/>
      <c r="BG935" s="680"/>
      <c r="BH935" s="680"/>
      <c r="BI935" s="680"/>
      <c r="BJ935" s="681"/>
    </row>
    <row r="936" spans="2:62" s="611" customFormat="1">
      <c r="B936" s="675"/>
      <c r="C936" s="676" t="s">
        <v>944</v>
      </c>
      <c r="D936" s="677" t="s">
        <v>945</v>
      </c>
      <c r="E936" s="706">
        <f t="shared" ref="E936:E939" si="636">T936</f>
        <v>0</v>
      </c>
      <c r="F936" s="707"/>
      <c r="G936" s="680">
        <f t="shared" si="615"/>
        <v>0</v>
      </c>
      <c r="H936" s="679"/>
      <c r="I936" s="679"/>
      <c r="J936" s="679"/>
      <c r="K936" s="679"/>
      <c r="L936" s="679"/>
      <c r="M936" s="679"/>
      <c r="N936" s="679"/>
      <c r="O936" s="679"/>
      <c r="P936" s="679"/>
      <c r="Q936" s="679"/>
      <c r="R936" s="679"/>
      <c r="S936" s="679"/>
      <c r="T936" s="673">
        <f t="shared" si="616"/>
        <v>0</v>
      </c>
      <c r="U936" s="679"/>
      <c r="V936" s="679"/>
      <c r="W936" s="679"/>
      <c r="X936" s="680">
        <f t="shared" si="617"/>
        <v>0</v>
      </c>
      <c r="Y936" s="679"/>
      <c r="Z936" s="679"/>
      <c r="AA936" s="679"/>
      <c r="AB936" s="680">
        <f t="shared" si="618"/>
        <v>0</v>
      </c>
      <c r="AC936" s="679"/>
      <c r="AD936" s="679"/>
      <c r="AE936" s="679"/>
      <c r="AF936" s="680">
        <f t="shared" si="619"/>
        <v>0</v>
      </c>
      <c r="AG936" s="679"/>
      <c r="AH936" s="679"/>
      <c r="AI936" s="679"/>
      <c r="AJ936" s="680">
        <f t="shared" si="620"/>
        <v>0</v>
      </c>
      <c r="AK936" s="679"/>
      <c r="AL936" s="679"/>
      <c r="AM936" s="679"/>
      <c r="AN936" s="680">
        <f t="shared" si="621"/>
        <v>0</v>
      </c>
      <c r="AO936" s="680">
        <f t="shared" si="622"/>
        <v>0</v>
      </c>
      <c r="AP936" s="679"/>
      <c r="AQ936" s="679"/>
      <c r="AR936" s="679"/>
      <c r="AS936" s="680">
        <f t="shared" si="623"/>
        <v>0</v>
      </c>
      <c r="AT936" s="679"/>
      <c r="AU936" s="679"/>
      <c r="AV936" s="679"/>
      <c r="AW936" s="680">
        <f t="shared" si="624"/>
        <v>0</v>
      </c>
      <c r="AX936" s="679"/>
      <c r="AY936" s="679"/>
      <c r="AZ936" s="679"/>
      <c r="BA936" s="680">
        <f t="shared" si="625"/>
        <v>0</v>
      </c>
      <c r="BB936" s="679"/>
      <c r="BC936" s="679"/>
      <c r="BD936" s="679"/>
      <c r="BE936" s="680">
        <f t="shared" si="626"/>
        <v>0</v>
      </c>
      <c r="BF936" s="680">
        <f t="shared" si="627"/>
        <v>0</v>
      </c>
      <c r="BG936" s="680">
        <f t="shared" si="628"/>
        <v>0</v>
      </c>
      <c r="BH936" s="680">
        <f t="shared" si="629"/>
        <v>0</v>
      </c>
      <c r="BI936" s="680">
        <f t="shared" si="630"/>
        <v>0</v>
      </c>
      <c r="BJ936" s="681"/>
    </row>
    <row r="937" spans="2:62" s="611" customFormat="1">
      <c r="B937" s="675"/>
      <c r="C937" s="676" t="s">
        <v>946</v>
      </c>
      <c r="D937" s="677" t="s">
        <v>947</v>
      </c>
      <c r="E937" s="706">
        <f t="shared" si="636"/>
        <v>0</v>
      </c>
      <c r="F937" s="707"/>
      <c r="G937" s="680">
        <f t="shared" si="615"/>
        <v>0</v>
      </c>
      <c r="H937" s="679"/>
      <c r="I937" s="679"/>
      <c r="J937" s="679"/>
      <c r="K937" s="679"/>
      <c r="L937" s="679"/>
      <c r="M937" s="679"/>
      <c r="N937" s="679"/>
      <c r="O937" s="679"/>
      <c r="P937" s="679"/>
      <c r="Q937" s="679"/>
      <c r="R937" s="679"/>
      <c r="S937" s="679"/>
      <c r="T937" s="673">
        <f t="shared" si="616"/>
        <v>0</v>
      </c>
      <c r="U937" s="679"/>
      <c r="V937" s="679"/>
      <c r="W937" s="679"/>
      <c r="X937" s="680">
        <f t="shared" si="617"/>
        <v>0</v>
      </c>
      <c r="Y937" s="679"/>
      <c r="Z937" s="679"/>
      <c r="AA937" s="679"/>
      <c r="AB937" s="680">
        <f t="shared" si="618"/>
        <v>0</v>
      </c>
      <c r="AC937" s="679"/>
      <c r="AD937" s="679"/>
      <c r="AE937" s="679"/>
      <c r="AF937" s="680">
        <f t="shared" si="619"/>
        <v>0</v>
      </c>
      <c r="AG937" s="679"/>
      <c r="AH937" s="679"/>
      <c r="AI937" s="679"/>
      <c r="AJ937" s="680">
        <f t="shared" si="620"/>
        <v>0</v>
      </c>
      <c r="AK937" s="679"/>
      <c r="AL937" s="679"/>
      <c r="AM937" s="679"/>
      <c r="AN937" s="680">
        <f t="shared" si="621"/>
        <v>0</v>
      </c>
      <c r="AO937" s="680">
        <f t="shared" si="622"/>
        <v>0</v>
      </c>
      <c r="AP937" s="679"/>
      <c r="AQ937" s="679"/>
      <c r="AR937" s="679"/>
      <c r="AS937" s="680">
        <f t="shared" si="623"/>
        <v>0</v>
      </c>
      <c r="AT937" s="679"/>
      <c r="AU937" s="679"/>
      <c r="AV937" s="679"/>
      <c r="AW937" s="680">
        <f t="shared" si="624"/>
        <v>0</v>
      </c>
      <c r="AX937" s="679"/>
      <c r="AY937" s="679"/>
      <c r="AZ937" s="679"/>
      <c r="BA937" s="680">
        <f t="shared" si="625"/>
        <v>0</v>
      </c>
      <c r="BB937" s="679"/>
      <c r="BC937" s="679"/>
      <c r="BD937" s="679"/>
      <c r="BE937" s="680">
        <f t="shared" si="626"/>
        <v>0</v>
      </c>
      <c r="BF937" s="680">
        <f t="shared" si="627"/>
        <v>0</v>
      </c>
      <c r="BG937" s="680">
        <f t="shared" si="628"/>
        <v>0</v>
      </c>
      <c r="BH937" s="680">
        <f t="shared" si="629"/>
        <v>0</v>
      </c>
      <c r="BI937" s="680">
        <f t="shared" si="630"/>
        <v>0</v>
      </c>
      <c r="BJ937" s="681"/>
    </row>
    <row r="938" spans="2:62" s="611" customFormat="1">
      <c r="B938" s="675"/>
      <c r="C938" s="676" t="s">
        <v>264</v>
      </c>
      <c r="D938" s="677" t="s">
        <v>948</v>
      </c>
      <c r="E938" s="706">
        <f t="shared" si="636"/>
        <v>0</v>
      </c>
      <c r="F938" s="707"/>
      <c r="G938" s="680">
        <f t="shared" si="615"/>
        <v>0</v>
      </c>
      <c r="H938" s="679"/>
      <c r="I938" s="679"/>
      <c r="J938" s="679"/>
      <c r="K938" s="679"/>
      <c r="L938" s="679"/>
      <c r="M938" s="679"/>
      <c r="N938" s="679"/>
      <c r="O938" s="679"/>
      <c r="P938" s="679"/>
      <c r="Q938" s="679"/>
      <c r="R938" s="679"/>
      <c r="S938" s="679"/>
      <c r="T938" s="673">
        <f t="shared" si="616"/>
        <v>0</v>
      </c>
      <c r="U938" s="679"/>
      <c r="V938" s="679"/>
      <c r="W938" s="679"/>
      <c r="X938" s="680">
        <f t="shared" si="617"/>
        <v>0</v>
      </c>
      <c r="Y938" s="679"/>
      <c r="Z938" s="679"/>
      <c r="AA938" s="679"/>
      <c r="AB938" s="680">
        <f t="shared" si="618"/>
        <v>0</v>
      </c>
      <c r="AC938" s="679"/>
      <c r="AD938" s="679"/>
      <c r="AE938" s="679"/>
      <c r="AF938" s="680">
        <f t="shared" si="619"/>
        <v>0</v>
      </c>
      <c r="AG938" s="679"/>
      <c r="AH938" s="679"/>
      <c r="AI938" s="679"/>
      <c r="AJ938" s="680">
        <f t="shared" si="620"/>
        <v>0</v>
      </c>
      <c r="AK938" s="679"/>
      <c r="AL938" s="679"/>
      <c r="AM938" s="679"/>
      <c r="AN938" s="680">
        <f t="shared" si="621"/>
        <v>0</v>
      </c>
      <c r="AO938" s="680">
        <f t="shared" si="622"/>
        <v>0</v>
      </c>
      <c r="AP938" s="679"/>
      <c r="AQ938" s="679"/>
      <c r="AR938" s="679"/>
      <c r="AS938" s="680">
        <f t="shared" si="623"/>
        <v>0</v>
      </c>
      <c r="AT938" s="679"/>
      <c r="AU938" s="679"/>
      <c r="AV938" s="679"/>
      <c r="AW938" s="680">
        <f t="shared" si="624"/>
        <v>0</v>
      </c>
      <c r="AX938" s="679"/>
      <c r="AY938" s="679"/>
      <c r="AZ938" s="679"/>
      <c r="BA938" s="680">
        <f t="shared" si="625"/>
        <v>0</v>
      </c>
      <c r="BB938" s="679"/>
      <c r="BC938" s="679"/>
      <c r="BD938" s="679"/>
      <c r="BE938" s="680">
        <f t="shared" si="626"/>
        <v>0</v>
      </c>
      <c r="BF938" s="680">
        <f t="shared" si="627"/>
        <v>0</v>
      </c>
      <c r="BG938" s="680">
        <f t="shared" si="628"/>
        <v>0</v>
      </c>
      <c r="BH938" s="680">
        <f t="shared" si="629"/>
        <v>0</v>
      </c>
      <c r="BI938" s="680">
        <f t="shared" si="630"/>
        <v>0</v>
      </c>
      <c r="BJ938" s="681"/>
    </row>
    <row r="939" spans="2:62" s="611" customFormat="1">
      <c r="B939" s="675"/>
      <c r="C939" s="676" t="s">
        <v>949</v>
      </c>
      <c r="D939" s="677" t="s">
        <v>950</v>
      </c>
      <c r="E939" s="706">
        <f t="shared" si="636"/>
        <v>0</v>
      </c>
      <c r="F939" s="707"/>
      <c r="G939" s="680">
        <f t="shared" si="615"/>
        <v>0</v>
      </c>
      <c r="H939" s="679"/>
      <c r="I939" s="679"/>
      <c r="J939" s="679"/>
      <c r="K939" s="679"/>
      <c r="L939" s="679"/>
      <c r="M939" s="679"/>
      <c r="N939" s="679"/>
      <c r="O939" s="679"/>
      <c r="P939" s="679"/>
      <c r="Q939" s="679"/>
      <c r="R939" s="679"/>
      <c r="S939" s="679"/>
      <c r="T939" s="673">
        <f t="shared" si="616"/>
        <v>0</v>
      </c>
      <c r="U939" s="679"/>
      <c r="V939" s="679"/>
      <c r="W939" s="679"/>
      <c r="X939" s="680">
        <f t="shared" si="617"/>
        <v>0</v>
      </c>
      <c r="Y939" s="679"/>
      <c r="Z939" s="679"/>
      <c r="AA939" s="679"/>
      <c r="AB939" s="680">
        <f t="shared" si="618"/>
        <v>0</v>
      </c>
      <c r="AC939" s="679"/>
      <c r="AD939" s="679"/>
      <c r="AE939" s="679"/>
      <c r="AF939" s="680">
        <f t="shared" si="619"/>
        <v>0</v>
      </c>
      <c r="AG939" s="679"/>
      <c r="AH939" s="679"/>
      <c r="AI939" s="679"/>
      <c r="AJ939" s="680">
        <f t="shared" si="620"/>
        <v>0</v>
      </c>
      <c r="AK939" s="679"/>
      <c r="AL939" s="679"/>
      <c r="AM939" s="679"/>
      <c r="AN939" s="680">
        <f t="shared" si="621"/>
        <v>0</v>
      </c>
      <c r="AO939" s="680">
        <f t="shared" si="622"/>
        <v>0</v>
      </c>
      <c r="AP939" s="679"/>
      <c r="AQ939" s="679"/>
      <c r="AR939" s="679"/>
      <c r="AS939" s="680">
        <f t="shared" si="623"/>
        <v>0</v>
      </c>
      <c r="AT939" s="679"/>
      <c r="AU939" s="679"/>
      <c r="AV939" s="679"/>
      <c r="AW939" s="680">
        <f t="shared" si="624"/>
        <v>0</v>
      </c>
      <c r="AX939" s="679"/>
      <c r="AY939" s="679"/>
      <c r="AZ939" s="679"/>
      <c r="BA939" s="680">
        <f t="shared" si="625"/>
        <v>0</v>
      </c>
      <c r="BB939" s="679"/>
      <c r="BC939" s="679"/>
      <c r="BD939" s="679"/>
      <c r="BE939" s="680">
        <f t="shared" si="626"/>
        <v>0</v>
      </c>
      <c r="BF939" s="680">
        <f t="shared" si="627"/>
        <v>0</v>
      </c>
      <c r="BG939" s="680">
        <f t="shared" si="628"/>
        <v>0</v>
      </c>
      <c r="BH939" s="680">
        <f t="shared" si="629"/>
        <v>0</v>
      </c>
      <c r="BI939" s="680">
        <f t="shared" si="630"/>
        <v>0</v>
      </c>
      <c r="BJ939" s="681"/>
    </row>
    <row r="940" spans="2:62" s="611" customFormat="1">
      <c r="B940" s="675" t="s">
        <v>951</v>
      </c>
      <c r="C940" s="676"/>
      <c r="D940" s="677"/>
      <c r="E940" s="708"/>
      <c r="F940" s="709"/>
      <c r="G940" s="680"/>
      <c r="H940" s="680"/>
      <c r="I940" s="680"/>
      <c r="J940" s="680"/>
      <c r="K940" s="680"/>
      <c r="L940" s="680"/>
      <c r="M940" s="680"/>
      <c r="N940" s="680"/>
      <c r="O940" s="680"/>
      <c r="P940" s="680"/>
      <c r="Q940" s="680"/>
      <c r="R940" s="680"/>
      <c r="S940" s="680"/>
      <c r="T940" s="673"/>
      <c r="U940" s="680"/>
      <c r="V940" s="680"/>
      <c r="W940" s="680"/>
      <c r="X940" s="680"/>
      <c r="Y940" s="680"/>
      <c r="Z940" s="680"/>
      <c r="AA940" s="680"/>
      <c r="AB940" s="680"/>
      <c r="AC940" s="680"/>
      <c r="AD940" s="680"/>
      <c r="AE940" s="680"/>
      <c r="AF940" s="680"/>
      <c r="AG940" s="680"/>
      <c r="AH940" s="680"/>
      <c r="AI940" s="680"/>
      <c r="AJ940" s="680"/>
      <c r="AK940" s="680"/>
      <c r="AL940" s="680"/>
      <c r="AM940" s="680"/>
      <c r="AN940" s="680"/>
      <c r="AO940" s="680"/>
      <c r="AP940" s="680"/>
      <c r="AQ940" s="680"/>
      <c r="AR940" s="680"/>
      <c r="AS940" s="680"/>
      <c r="AT940" s="680"/>
      <c r="AU940" s="680"/>
      <c r="AV940" s="680"/>
      <c r="AW940" s="680"/>
      <c r="AX940" s="680"/>
      <c r="AY940" s="680"/>
      <c r="AZ940" s="680"/>
      <c r="BA940" s="680"/>
      <c r="BB940" s="680"/>
      <c r="BC940" s="680"/>
      <c r="BD940" s="680"/>
      <c r="BE940" s="680"/>
      <c r="BF940" s="680"/>
      <c r="BG940" s="680"/>
      <c r="BH940" s="680"/>
      <c r="BI940" s="680"/>
      <c r="BJ940" s="681"/>
    </row>
    <row r="941" spans="2:62" s="611" customFormat="1">
      <c r="B941" s="675"/>
      <c r="C941" s="676" t="s">
        <v>276</v>
      </c>
      <c r="D941" s="677" t="s">
        <v>952</v>
      </c>
      <c r="E941" s="706">
        <f t="shared" ref="E941" si="637">T941</f>
        <v>0</v>
      </c>
      <c r="F941" s="707"/>
      <c r="G941" s="680">
        <f t="shared" si="615"/>
        <v>0</v>
      </c>
      <c r="H941" s="679"/>
      <c r="I941" s="679"/>
      <c r="J941" s="679"/>
      <c r="K941" s="679"/>
      <c r="L941" s="679"/>
      <c r="M941" s="679"/>
      <c r="N941" s="679"/>
      <c r="O941" s="679"/>
      <c r="P941" s="679"/>
      <c r="Q941" s="679"/>
      <c r="R941" s="679"/>
      <c r="S941" s="679"/>
      <c r="T941" s="673">
        <f t="shared" si="616"/>
        <v>0</v>
      </c>
      <c r="U941" s="679"/>
      <c r="V941" s="679"/>
      <c r="W941" s="679"/>
      <c r="X941" s="680">
        <f t="shared" si="617"/>
        <v>0</v>
      </c>
      <c r="Y941" s="679"/>
      <c r="Z941" s="679"/>
      <c r="AA941" s="679"/>
      <c r="AB941" s="680">
        <f t="shared" si="618"/>
        <v>0</v>
      </c>
      <c r="AC941" s="679"/>
      <c r="AD941" s="679"/>
      <c r="AE941" s="679"/>
      <c r="AF941" s="680">
        <f t="shared" si="619"/>
        <v>0</v>
      </c>
      <c r="AG941" s="679"/>
      <c r="AH941" s="679"/>
      <c r="AI941" s="679"/>
      <c r="AJ941" s="680">
        <f t="shared" si="620"/>
        <v>0</v>
      </c>
      <c r="AK941" s="679"/>
      <c r="AL941" s="679"/>
      <c r="AM941" s="679"/>
      <c r="AN941" s="680">
        <f t="shared" si="621"/>
        <v>0</v>
      </c>
      <c r="AO941" s="680">
        <f t="shared" si="622"/>
        <v>0</v>
      </c>
      <c r="AP941" s="679"/>
      <c r="AQ941" s="679"/>
      <c r="AR941" s="679"/>
      <c r="AS941" s="680">
        <f t="shared" si="623"/>
        <v>0</v>
      </c>
      <c r="AT941" s="679"/>
      <c r="AU941" s="679"/>
      <c r="AV941" s="679"/>
      <c r="AW941" s="680">
        <f t="shared" si="624"/>
        <v>0</v>
      </c>
      <c r="AX941" s="679"/>
      <c r="AY941" s="679"/>
      <c r="AZ941" s="679"/>
      <c r="BA941" s="680">
        <f t="shared" si="625"/>
        <v>0</v>
      </c>
      <c r="BB941" s="679"/>
      <c r="BC941" s="679"/>
      <c r="BD941" s="679"/>
      <c r="BE941" s="680">
        <f t="shared" si="626"/>
        <v>0</v>
      </c>
      <c r="BF941" s="680">
        <f t="shared" si="627"/>
        <v>0</v>
      </c>
      <c r="BG941" s="680">
        <f t="shared" si="628"/>
        <v>0</v>
      </c>
      <c r="BH941" s="680">
        <f t="shared" si="629"/>
        <v>0</v>
      </c>
      <c r="BI941" s="680">
        <f t="shared" si="630"/>
        <v>0</v>
      </c>
      <c r="BJ941" s="681"/>
    </row>
    <row r="942" spans="2:62" s="611" customFormat="1">
      <c r="B942" s="685" t="s">
        <v>953</v>
      </c>
      <c r="C942" s="676"/>
      <c r="D942" s="677"/>
      <c r="E942" s="706"/>
      <c r="F942" s="707"/>
      <c r="G942" s="680">
        <f t="shared" si="615"/>
        <v>0</v>
      </c>
      <c r="H942" s="679"/>
      <c r="I942" s="679"/>
      <c r="J942" s="679"/>
      <c r="K942" s="679"/>
      <c r="L942" s="679"/>
      <c r="M942" s="679"/>
      <c r="N942" s="679"/>
      <c r="O942" s="679"/>
      <c r="P942" s="679"/>
      <c r="Q942" s="679"/>
      <c r="R942" s="679"/>
      <c r="S942" s="679"/>
      <c r="T942" s="673">
        <f t="shared" si="616"/>
        <v>0</v>
      </c>
      <c r="U942" s="679"/>
      <c r="V942" s="679"/>
      <c r="W942" s="679"/>
      <c r="X942" s="680">
        <f t="shared" si="617"/>
        <v>0</v>
      </c>
      <c r="Y942" s="679"/>
      <c r="Z942" s="679"/>
      <c r="AA942" s="679"/>
      <c r="AB942" s="680">
        <f t="shared" si="618"/>
        <v>0</v>
      </c>
      <c r="AC942" s="679"/>
      <c r="AD942" s="679"/>
      <c r="AE942" s="679"/>
      <c r="AF942" s="680">
        <f t="shared" si="619"/>
        <v>0</v>
      </c>
      <c r="AG942" s="679"/>
      <c r="AH942" s="679"/>
      <c r="AI942" s="679"/>
      <c r="AJ942" s="680">
        <f t="shared" si="620"/>
        <v>0</v>
      </c>
      <c r="AK942" s="679"/>
      <c r="AL942" s="679"/>
      <c r="AM942" s="679"/>
      <c r="AN942" s="680">
        <f t="shared" si="621"/>
        <v>0</v>
      </c>
      <c r="AO942" s="680">
        <f t="shared" si="622"/>
        <v>0</v>
      </c>
      <c r="AP942" s="679"/>
      <c r="AQ942" s="679"/>
      <c r="AR942" s="679"/>
      <c r="AS942" s="680">
        <f t="shared" si="623"/>
        <v>0</v>
      </c>
      <c r="AT942" s="679"/>
      <c r="AU942" s="679"/>
      <c r="AV942" s="679"/>
      <c r="AW942" s="680">
        <f t="shared" si="624"/>
        <v>0</v>
      </c>
      <c r="AX942" s="679"/>
      <c r="AY942" s="679"/>
      <c r="AZ942" s="679"/>
      <c r="BA942" s="680">
        <f t="shared" si="625"/>
        <v>0</v>
      </c>
      <c r="BB942" s="679"/>
      <c r="BC942" s="679"/>
      <c r="BD942" s="679"/>
      <c r="BE942" s="680">
        <f t="shared" si="626"/>
        <v>0</v>
      </c>
      <c r="BF942" s="680">
        <f t="shared" si="627"/>
        <v>0</v>
      </c>
      <c r="BG942" s="680">
        <f t="shared" si="628"/>
        <v>0</v>
      </c>
      <c r="BH942" s="680">
        <f t="shared" si="629"/>
        <v>0</v>
      </c>
      <c r="BI942" s="680">
        <f t="shared" si="630"/>
        <v>0</v>
      </c>
      <c r="BJ942" s="681"/>
    </row>
    <row r="943" spans="2:62" s="611" customFormat="1">
      <c r="B943" s="675"/>
      <c r="C943" s="676" t="s">
        <v>299</v>
      </c>
      <c r="D943" s="677" t="s">
        <v>954</v>
      </c>
      <c r="E943" s="706">
        <f t="shared" ref="E943" si="638">T943</f>
        <v>0</v>
      </c>
      <c r="F943" s="707"/>
      <c r="G943" s="680">
        <f t="shared" si="615"/>
        <v>0</v>
      </c>
      <c r="H943" s="679"/>
      <c r="I943" s="679"/>
      <c r="J943" s="679"/>
      <c r="K943" s="679"/>
      <c r="L943" s="679"/>
      <c r="M943" s="679"/>
      <c r="N943" s="679"/>
      <c r="O943" s="679"/>
      <c r="P943" s="679"/>
      <c r="Q943" s="679"/>
      <c r="R943" s="679"/>
      <c r="S943" s="679"/>
      <c r="T943" s="673">
        <f t="shared" si="616"/>
        <v>0</v>
      </c>
      <c r="U943" s="679"/>
      <c r="V943" s="679"/>
      <c r="W943" s="679"/>
      <c r="X943" s="680">
        <f t="shared" si="617"/>
        <v>0</v>
      </c>
      <c r="Y943" s="679"/>
      <c r="Z943" s="679"/>
      <c r="AA943" s="679"/>
      <c r="AB943" s="680">
        <f t="shared" si="618"/>
        <v>0</v>
      </c>
      <c r="AC943" s="679"/>
      <c r="AD943" s="679"/>
      <c r="AE943" s="679"/>
      <c r="AF943" s="680">
        <f t="shared" si="619"/>
        <v>0</v>
      </c>
      <c r="AG943" s="679"/>
      <c r="AH943" s="679"/>
      <c r="AI943" s="679"/>
      <c r="AJ943" s="680">
        <f t="shared" si="620"/>
        <v>0</v>
      </c>
      <c r="AK943" s="679"/>
      <c r="AL943" s="679"/>
      <c r="AM943" s="679"/>
      <c r="AN943" s="680">
        <f t="shared" si="621"/>
        <v>0</v>
      </c>
      <c r="AO943" s="680">
        <f t="shared" si="622"/>
        <v>0</v>
      </c>
      <c r="AP943" s="679"/>
      <c r="AQ943" s="679"/>
      <c r="AR943" s="679"/>
      <c r="AS943" s="680">
        <f t="shared" si="623"/>
        <v>0</v>
      </c>
      <c r="AT943" s="679"/>
      <c r="AU943" s="679"/>
      <c r="AV943" s="679"/>
      <c r="AW943" s="680">
        <f t="shared" si="624"/>
        <v>0</v>
      </c>
      <c r="AX943" s="679"/>
      <c r="AY943" s="679"/>
      <c r="AZ943" s="679"/>
      <c r="BA943" s="680">
        <f t="shared" si="625"/>
        <v>0</v>
      </c>
      <c r="BB943" s="679"/>
      <c r="BC943" s="679"/>
      <c r="BD943" s="679"/>
      <c r="BE943" s="680">
        <f t="shared" si="626"/>
        <v>0</v>
      </c>
      <c r="BF943" s="680">
        <f t="shared" si="627"/>
        <v>0</v>
      </c>
      <c r="BG943" s="680">
        <f t="shared" si="628"/>
        <v>0</v>
      </c>
      <c r="BH943" s="680">
        <f t="shared" si="629"/>
        <v>0</v>
      </c>
      <c r="BI943" s="680">
        <f t="shared" si="630"/>
        <v>0</v>
      </c>
      <c r="BJ943" s="681"/>
    </row>
    <row r="944" spans="2:62" s="611" customFormat="1">
      <c r="B944" s="685" t="s">
        <v>955</v>
      </c>
      <c r="C944" s="676"/>
      <c r="D944" s="677"/>
      <c r="E944" s="708"/>
      <c r="F944" s="709"/>
      <c r="G944" s="680"/>
      <c r="H944" s="680"/>
      <c r="I944" s="680"/>
      <c r="J944" s="680"/>
      <c r="K944" s="680"/>
      <c r="L944" s="680"/>
      <c r="M944" s="680"/>
      <c r="N944" s="680"/>
      <c r="O944" s="680"/>
      <c r="P944" s="680"/>
      <c r="Q944" s="680"/>
      <c r="R944" s="680"/>
      <c r="S944" s="680"/>
      <c r="T944" s="673"/>
      <c r="U944" s="680"/>
      <c r="V944" s="680"/>
      <c r="W944" s="680"/>
      <c r="X944" s="680"/>
      <c r="Y944" s="680"/>
      <c r="Z944" s="680"/>
      <c r="AA944" s="680"/>
      <c r="AB944" s="680"/>
      <c r="AC944" s="680"/>
      <c r="AD944" s="680"/>
      <c r="AE944" s="680"/>
      <c r="AF944" s="680"/>
      <c r="AG944" s="680"/>
      <c r="AH944" s="680"/>
      <c r="AI944" s="680"/>
      <c r="AJ944" s="680"/>
      <c r="AK944" s="680"/>
      <c r="AL944" s="680"/>
      <c r="AM944" s="680"/>
      <c r="AN944" s="680"/>
      <c r="AO944" s="680"/>
      <c r="AP944" s="680"/>
      <c r="AQ944" s="680"/>
      <c r="AR944" s="680"/>
      <c r="AS944" s="680"/>
      <c r="AT944" s="680"/>
      <c r="AU944" s="680"/>
      <c r="AV944" s="680"/>
      <c r="AW944" s="680"/>
      <c r="AX944" s="680"/>
      <c r="AY944" s="680"/>
      <c r="AZ944" s="680"/>
      <c r="BA944" s="680"/>
      <c r="BB944" s="680"/>
      <c r="BC944" s="680"/>
      <c r="BD944" s="680"/>
      <c r="BE944" s="680"/>
      <c r="BF944" s="680"/>
      <c r="BG944" s="680"/>
      <c r="BH944" s="680"/>
      <c r="BI944" s="680"/>
      <c r="BJ944" s="681"/>
    </row>
    <row r="945" spans="2:62" s="611" customFormat="1">
      <c r="B945" s="675"/>
      <c r="C945" s="676" t="s">
        <v>303</v>
      </c>
      <c r="D945" s="677" t="s">
        <v>956</v>
      </c>
      <c r="E945" s="706">
        <f t="shared" ref="E945:E946" si="639">T945</f>
        <v>0</v>
      </c>
      <c r="F945" s="707"/>
      <c r="G945" s="680">
        <f t="shared" si="615"/>
        <v>0</v>
      </c>
      <c r="H945" s="679"/>
      <c r="I945" s="679"/>
      <c r="J945" s="679"/>
      <c r="K945" s="679"/>
      <c r="L945" s="679"/>
      <c r="M945" s="679"/>
      <c r="N945" s="679"/>
      <c r="O945" s="679"/>
      <c r="P945" s="679"/>
      <c r="Q945" s="679"/>
      <c r="R945" s="679"/>
      <c r="S945" s="679"/>
      <c r="T945" s="673">
        <f t="shared" si="616"/>
        <v>0</v>
      </c>
      <c r="U945" s="679"/>
      <c r="V945" s="679"/>
      <c r="W945" s="679"/>
      <c r="X945" s="680">
        <f t="shared" si="617"/>
        <v>0</v>
      </c>
      <c r="Y945" s="679"/>
      <c r="Z945" s="679"/>
      <c r="AA945" s="679"/>
      <c r="AB945" s="680">
        <f t="shared" si="618"/>
        <v>0</v>
      </c>
      <c r="AC945" s="679"/>
      <c r="AD945" s="679"/>
      <c r="AE945" s="679"/>
      <c r="AF945" s="680">
        <f t="shared" si="619"/>
        <v>0</v>
      </c>
      <c r="AG945" s="679"/>
      <c r="AH945" s="679"/>
      <c r="AI945" s="679"/>
      <c r="AJ945" s="680">
        <f t="shared" si="620"/>
        <v>0</v>
      </c>
      <c r="AK945" s="679"/>
      <c r="AL945" s="679"/>
      <c r="AM945" s="679"/>
      <c r="AN945" s="680">
        <f t="shared" si="621"/>
        <v>0</v>
      </c>
      <c r="AO945" s="680">
        <f t="shared" si="622"/>
        <v>0</v>
      </c>
      <c r="AP945" s="679"/>
      <c r="AQ945" s="679"/>
      <c r="AR945" s="679"/>
      <c r="AS945" s="680">
        <f t="shared" si="623"/>
        <v>0</v>
      </c>
      <c r="AT945" s="679"/>
      <c r="AU945" s="679"/>
      <c r="AV945" s="679"/>
      <c r="AW945" s="680">
        <f t="shared" si="624"/>
        <v>0</v>
      </c>
      <c r="AX945" s="679"/>
      <c r="AY945" s="679"/>
      <c r="AZ945" s="679"/>
      <c r="BA945" s="680">
        <f t="shared" si="625"/>
        <v>0</v>
      </c>
      <c r="BB945" s="679"/>
      <c r="BC945" s="679"/>
      <c r="BD945" s="679"/>
      <c r="BE945" s="680">
        <f t="shared" si="626"/>
        <v>0</v>
      </c>
      <c r="BF945" s="680">
        <f t="shared" si="627"/>
        <v>0</v>
      </c>
      <c r="BG945" s="680">
        <f t="shared" si="628"/>
        <v>0</v>
      </c>
      <c r="BH945" s="680">
        <f t="shared" si="629"/>
        <v>0</v>
      </c>
      <c r="BI945" s="680">
        <f t="shared" si="630"/>
        <v>0</v>
      </c>
      <c r="BJ945" s="681"/>
    </row>
    <row r="946" spans="2:62" s="611" customFormat="1">
      <c r="B946" s="675"/>
      <c r="C946" s="676" t="s">
        <v>305</v>
      </c>
      <c r="D946" s="677" t="s">
        <v>957</v>
      </c>
      <c r="E946" s="706">
        <f t="shared" si="639"/>
        <v>0</v>
      </c>
      <c r="F946" s="707"/>
      <c r="G946" s="680">
        <f t="shared" si="615"/>
        <v>0</v>
      </c>
      <c r="H946" s="679"/>
      <c r="I946" s="679"/>
      <c r="J946" s="679"/>
      <c r="K946" s="679"/>
      <c r="L946" s="679"/>
      <c r="M946" s="679"/>
      <c r="N946" s="679"/>
      <c r="O946" s="679"/>
      <c r="P946" s="679"/>
      <c r="Q946" s="679"/>
      <c r="R946" s="679"/>
      <c r="S946" s="679"/>
      <c r="T946" s="673">
        <f t="shared" si="616"/>
        <v>0</v>
      </c>
      <c r="U946" s="679"/>
      <c r="V946" s="679"/>
      <c r="W946" s="679"/>
      <c r="X946" s="680">
        <f t="shared" si="617"/>
        <v>0</v>
      </c>
      <c r="Y946" s="679"/>
      <c r="Z946" s="679"/>
      <c r="AA946" s="679"/>
      <c r="AB946" s="680">
        <f t="shared" si="618"/>
        <v>0</v>
      </c>
      <c r="AC946" s="679"/>
      <c r="AD946" s="679"/>
      <c r="AE946" s="679"/>
      <c r="AF946" s="680">
        <f t="shared" si="619"/>
        <v>0</v>
      </c>
      <c r="AG946" s="679"/>
      <c r="AH946" s="679"/>
      <c r="AI946" s="679"/>
      <c r="AJ946" s="680">
        <f t="shared" si="620"/>
        <v>0</v>
      </c>
      <c r="AK946" s="679"/>
      <c r="AL946" s="679"/>
      <c r="AM946" s="679"/>
      <c r="AN946" s="680">
        <f t="shared" si="621"/>
        <v>0</v>
      </c>
      <c r="AO946" s="680">
        <f t="shared" si="622"/>
        <v>0</v>
      </c>
      <c r="AP946" s="679"/>
      <c r="AQ946" s="679"/>
      <c r="AR946" s="679"/>
      <c r="AS946" s="680">
        <f t="shared" si="623"/>
        <v>0</v>
      </c>
      <c r="AT946" s="679"/>
      <c r="AU946" s="679"/>
      <c r="AV946" s="679"/>
      <c r="AW946" s="680">
        <f t="shared" si="624"/>
        <v>0</v>
      </c>
      <c r="AX946" s="679"/>
      <c r="AY946" s="679"/>
      <c r="AZ946" s="679"/>
      <c r="BA946" s="680">
        <f t="shared" si="625"/>
        <v>0</v>
      </c>
      <c r="BB946" s="679"/>
      <c r="BC946" s="679"/>
      <c r="BD946" s="679"/>
      <c r="BE946" s="680">
        <f t="shared" si="626"/>
        <v>0</v>
      </c>
      <c r="BF946" s="680">
        <f t="shared" si="627"/>
        <v>0</v>
      </c>
      <c r="BG946" s="680">
        <f t="shared" si="628"/>
        <v>0</v>
      </c>
      <c r="BH946" s="680">
        <f t="shared" si="629"/>
        <v>0</v>
      </c>
      <c r="BI946" s="680">
        <f t="shared" si="630"/>
        <v>0</v>
      </c>
      <c r="BJ946" s="681"/>
    </row>
    <row r="947" spans="2:62" s="611" customFormat="1">
      <c r="B947" s="685" t="s">
        <v>958</v>
      </c>
      <c r="C947" s="676"/>
      <c r="D947" s="677"/>
      <c r="E947" s="708"/>
      <c r="F947" s="709"/>
      <c r="G947" s="680"/>
      <c r="H947" s="680"/>
      <c r="I947" s="680"/>
      <c r="J947" s="680"/>
      <c r="K947" s="680"/>
      <c r="L947" s="680"/>
      <c r="M947" s="680"/>
      <c r="N947" s="680"/>
      <c r="O947" s="680"/>
      <c r="P947" s="680"/>
      <c r="Q947" s="680"/>
      <c r="R947" s="680"/>
      <c r="S947" s="680"/>
      <c r="T947" s="673"/>
      <c r="U947" s="680"/>
      <c r="V947" s="680"/>
      <c r="W947" s="680"/>
      <c r="X947" s="680"/>
      <c r="Y947" s="680"/>
      <c r="Z947" s="680"/>
      <c r="AA947" s="680"/>
      <c r="AB947" s="680"/>
      <c r="AC947" s="680"/>
      <c r="AD947" s="680"/>
      <c r="AE947" s="680"/>
      <c r="AF947" s="680"/>
      <c r="AG947" s="680"/>
      <c r="AH947" s="680"/>
      <c r="AI947" s="680"/>
      <c r="AJ947" s="680"/>
      <c r="AK947" s="680"/>
      <c r="AL947" s="680"/>
      <c r="AM947" s="680"/>
      <c r="AN947" s="680"/>
      <c r="AO947" s="680"/>
      <c r="AP947" s="680"/>
      <c r="AQ947" s="680"/>
      <c r="AR947" s="680"/>
      <c r="AS947" s="680"/>
      <c r="AT947" s="680"/>
      <c r="AU947" s="680"/>
      <c r="AV947" s="680"/>
      <c r="AW947" s="680"/>
      <c r="AX947" s="680"/>
      <c r="AY947" s="680"/>
      <c r="AZ947" s="680"/>
      <c r="BA947" s="680"/>
      <c r="BB947" s="680"/>
      <c r="BC947" s="680"/>
      <c r="BD947" s="680"/>
      <c r="BE947" s="680"/>
      <c r="BF947" s="680"/>
      <c r="BG947" s="680"/>
      <c r="BH947" s="680"/>
      <c r="BI947" s="680"/>
      <c r="BJ947" s="681"/>
    </row>
    <row r="948" spans="2:62" s="611" customFormat="1">
      <c r="B948" s="675"/>
      <c r="C948" s="676" t="s">
        <v>307</v>
      </c>
      <c r="D948" s="677" t="s">
        <v>959</v>
      </c>
      <c r="E948" s="706">
        <f t="shared" ref="E948:E949" si="640">T948</f>
        <v>0</v>
      </c>
      <c r="F948" s="707"/>
      <c r="G948" s="680">
        <f t="shared" si="615"/>
        <v>0</v>
      </c>
      <c r="H948" s="679"/>
      <c r="I948" s="679"/>
      <c r="J948" s="679"/>
      <c r="K948" s="679"/>
      <c r="L948" s="679"/>
      <c r="M948" s="679"/>
      <c r="N948" s="679"/>
      <c r="O948" s="679"/>
      <c r="P948" s="679"/>
      <c r="Q948" s="679"/>
      <c r="R948" s="679"/>
      <c r="S948" s="679"/>
      <c r="T948" s="673">
        <f t="shared" si="616"/>
        <v>0</v>
      </c>
      <c r="U948" s="679"/>
      <c r="V948" s="679"/>
      <c r="W948" s="679"/>
      <c r="X948" s="680">
        <f t="shared" si="617"/>
        <v>0</v>
      </c>
      <c r="Y948" s="679"/>
      <c r="Z948" s="679"/>
      <c r="AA948" s="679"/>
      <c r="AB948" s="680">
        <f t="shared" si="618"/>
        <v>0</v>
      </c>
      <c r="AC948" s="679"/>
      <c r="AD948" s="679"/>
      <c r="AE948" s="679"/>
      <c r="AF948" s="680">
        <f t="shared" si="619"/>
        <v>0</v>
      </c>
      <c r="AG948" s="679"/>
      <c r="AH948" s="679"/>
      <c r="AI948" s="679"/>
      <c r="AJ948" s="680">
        <f t="shared" si="620"/>
        <v>0</v>
      </c>
      <c r="AK948" s="679"/>
      <c r="AL948" s="679"/>
      <c r="AM948" s="679"/>
      <c r="AN948" s="680">
        <f t="shared" si="621"/>
        <v>0</v>
      </c>
      <c r="AO948" s="680">
        <f t="shared" si="622"/>
        <v>0</v>
      </c>
      <c r="AP948" s="679"/>
      <c r="AQ948" s="679"/>
      <c r="AR948" s="679"/>
      <c r="AS948" s="680">
        <f t="shared" si="623"/>
        <v>0</v>
      </c>
      <c r="AT948" s="679"/>
      <c r="AU948" s="679"/>
      <c r="AV948" s="679"/>
      <c r="AW948" s="680">
        <f t="shared" si="624"/>
        <v>0</v>
      </c>
      <c r="AX948" s="679"/>
      <c r="AY948" s="679"/>
      <c r="AZ948" s="679"/>
      <c r="BA948" s="680">
        <f t="shared" si="625"/>
        <v>0</v>
      </c>
      <c r="BB948" s="679"/>
      <c r="BC948" s="679"/>
      <c r="BD948" s="679"/>
      <c r="BE948" s="680">
        <f t="shared" si="626"/>
        <v>0</v>
      </c>
      <c r="BF948" s="680">
        <f t="shared" si="627"/>
        <v>0</v>
      </c>
      <c r="BG948" s="680">
        <f t="shared" si="628"/>
        <v>0</v>
      </c>
      <c r="BH948" s="680">
        <f t="shared" si="629"/>
        <v>0</v>
      </c>
      <c r="BI948" s="680">
        <f t="shared" si="630"/>
        <v>0</v>
      </c>
      <c r="BJ948" s="681"/>
    </row>
    <row r="949" spans="2:62" s="611" customFormat="1">
      <c r="B949" s="675"/>
      <c r="C949" s="676" t="s">
        <v>309</v>
      </c>
      <c r="D949" s="677" t="s">
        <v>960</v>
      </c>
      <c r="E949" s="706">
        <f t="shared" si="640"/>
        <v>0</v>
      </c>
      <c r="F949" s="707"/>
      <c r="G949" s="680">
        <f t="shared" si="615"/>
        <v>0</v>
      </c>
      <c r="H949" s="679"/>
      <c r="I949" s="679"/>
      <c r="J949" s="679"/>
      <c r="K949" s="679"/>
      <c r="L949" s="679"/>
      <c r="M949" s="679"/>
      <c r="N949" s="679"/>
      <c r="O949" s="679"/>
      <c r="P949" s="679"/>
      <c r="Q949" s="679"/>
      <c r="R949" s="679"/>
      <c r="S949" s="679"/>
      <c r="T949" s="673">
        <f t="shared" si="616"/>
        <v>0</v>
      </c>
      <c r="U949" s="679"/>
      <c r="V949" s="679"/>
      <c r="W949" s="679"/>
      <c r="X949" s="680">
        <f t="shared" si="617"/>
        <v>0</v>
      </c>
      <c r="Y949" s="679"/>
      <c r="Z949" s="679"/>
      <c r="AA949" s="679"/>
      <c r="AB949" s="680">
        <f t="shared" si="618"/>
        <v>0</v>
      </c>
      <c r="AC949" s="679"/>
      <c r="AD949" s="679"/>
      <c r="AE949" s="679"/>
      <c r="AF949" s="680">
        <f t="shared" si="619"/>
        <v>0</v>
      </c>
      <c r="AG949" s="679"/>
      <c r="AH949" s="679"/>
      <c r="AI949" s="679"/>
      <c r="AJ949" s="680">
        <f t="shared" si="620"/>
        <v>0</v>
      </c>
      <c r="AK949" s="679"/>
      <c r="AL949" s="679"/>
      <c r="AM949" s="679"/>
      <c r="AN949" s="680">
        <f t="shared" si="621"/>
        <v>0</v>
      </c>
      <c r="AO949" s="680">
        <f t="shared" si="622"/>
        <v>0</v>
      </c>
      <c r="AP949" s="679"/>
      <c r="AQ949" s="679"/>
      <c r="AR949" s="679"/>
      <c r="AS949" s="680">
        <f t="shared" si="623"/>
        <v>0</v>
      </c>
      <c r="AT949" s="679"/>
      <c r="AU949" s="679"/>
      <c r="AV949" s="679"/>
      <c r="AW949" s="680">
        <f t="shared" si="624"/>
        <v>0</v>
      </c>
      <c r="AX949" s="679"/>
      <c r="AY949" s="679"/>
      <c r="AZ949" s="679"/>
      <c r="BA949" s="680">
        <f t="shared" si="625"/>
        <v>0</v>
      </c>
      <c r="BB949" s="679"/>
      <c r="BC949" s="679"/>
      <c r="BD949" s="679"/>
      <c r="BE949" s="680">
        <f t="shared" si="626"/>
        <v>0</v>
      </c>
      <c r="BF949" s="680">
        <f t="shared" si="627"/>
        <v>0</v>
      </c>
      <c r="BG949" s="680">
        <f t="shared" si="628"/>
        <v>0</v>
      </c>
      <c r="BH949" s="680">
        <f t="shared" si="629"/>
        <v>0</v>
      </c>
      <c r="BI949" s="680">
        <f t="shared" si="630"/>
        <v>0</v>
      </c>
      <c r="BJ949" s="681"/>
    </row>
    <row r="950" spans="2:62" s="611" customFormat="1">
      <c r="B950" s="685" t="s">
        <v>961</v>
      </c>
      <c r="C950" s="676"/>
      <c r="D950" s="677"/>
      <c r="E950" s="708"/>
      <c r="F950" s="709"/>
      <c r="G950" s="680"/>
      <c r="H950" s="680"/>
      <c r="I950" s="680"/>
      <c r="J950" s="680"/>
      <c r="K950" s="680"/>
      <c r="L950" s="680"/>
      <c r="M950" s="680"/>
      <c r="N950" s="680"/>
      <c r="O950" s="680"/>
      <c r="P950" s="680"/>
      <c r="Q950" s="680"/>
      <c r="R950" s="680"/>
      <c r="S950" s="680"/>
      <c r="T950" s="673"/>
      <c r="U950" s="680"/>
      <c r="V950" s="680"/>
      <c r="W950" s="680"/>
      <c r="X950" s="680"/>
      <c r="Y950" s="680"/>
      <c r="Z950" s="680"/>
      <c r="AA950" s="680"/>
      <c r="AB950" s="680"/>
      <c r="AC950" s="680"/>
      <c r="AD950" s="680"/>
      <c r="AE950" s="680"/>
      <c r="AF950" s="680"/>
      <c r="AG950" s="680"/>
      <c r="AH950" s="680"/>
      <c r="AI950" s="680"/>
      <c r="AJ950" s="680"/>
      <c r="AK950" s="680"/>
      <c r="AL950" s="680"/>
      <c r="AM950" s="680"/>
      <c r="AN950" s="680"/>
      <c r="AO950" s="680"/>
      <c r="AP950" s="680"/>
      <c r="AQ950" s="680"/>
      <c r="AR950" s="680"/>
      <c r="AS950" s="680"/>
      <c r="AT950" s="680"/>
      <c r="AU950" s="680"/>
      <c r="AV950" s="680"/>
      <c r="AW950" s="680"/>
      <c r="AX950" s="680"/>
      <c r="AY950" s="680"/>
      <c r="AZ950" s="680"/>
      <c r="BA950" s="680"/>
      <c r="BB950" s="680"/>
      <c r="BC950" s="680"/>
      <c r="BD950" s="680"/>
      <c r="BE950" s="680"/>
      <c r="BF950" s="680"/>
      <c r="BG950" s="680"/>
      <c r="BH950" s="680"/>
      <c r="BI950" s="680"/>
      <c r="BJ950" s="681"/>
    </row>
    <row r="951" spans="2:62" s="611" customFormat="1">
      <c r="B951" s="675"/>
      <c r="C951" s="676" t="s">
        <v>315</v>
      </c>
      <c r="D951" s="677" t="s">
        <v>962</v>
      </c>
      <c r="E951" s="706">
        <f t="shared" ref="E951:E952" si="641">T951</f>
        <v>0</v>
      </c>
      <c r="F951" s="707"/>
      <c r="G951" s="680">
        <f t="shared" si="615"/>
        <v>0</v>
      </c>
      <c r="H951" s="679"/>
      <c r="I951" s="679"/>
      <c r="J951" s="679"/>
      <c r="K951" s="679"/>
      <c r="L951" s="679"/>
      <c r="M951" s="679"/>
      <c r="N951" s="679"/>
      <c r="O951" s="679"/>
      <c r="P951" s="679"/>
      <c r="Q951" s="679"/>
      <c r="R951" s="679"/>
      <c r="S951" s="679"/>
      <c r="T951" s="673">
        <f t="shared" si="616"/>
        <v>0</v>
      </c>
      <c r="U951" s="679"/>
      <c r="V951" s="679"/>
      <c r="W951" s="679"/>
      <c r="X951" s="680">
        <f t="shared" si="617"/>
        <v>0</v>
      </c>
      <c r="Y951" s="679"/>
      <c r="Z951" s="679"/>
      <c r="AA951" s="679"/>
      <c r="AB951" s="680">
        <f t="shared" si="618"/>
        <v>0</v>
      </c>
      <c r="AC951" s="679"/>
      <c r="AD951" s="679"/>
      <c r="AE951" s="679"/>
      <c r="AF951" s="680">
        <f t="shared" si="619"/>
        <v>0</v>
      </c>
      <c r="AG951" s="679"/>
      <c r="AH951" s="679"/>
      <c r="AI951" s="679"/>
      <c r="AJ951" s="680">
        <f t="shared" si="620"/>
        <v>0</v>
      </c>
      <c r="AK951" s="679"/>
      <c r="AL951" s="679"/>
      <c r="AM951" s="679"/>
      <c r="AN951" s="680">
        <f t="shared" si="621"/>
        <v>0</v>
      </c>
      <c r="AO951" s="680">
        <f t="shared" si="622"/>
        <v>0</v>
      </c>
      <c r="AP951" s="679"/>
      <c r="AQ951" s="679"/>
      <c r="AR951" s="679"/>
      <c r="AS951" s="680">
        <f t="shared" si="623"/>
        <v>0</v>
      </c>
      <c r="AT951" s="679"/>
      <c r="AU951" s="679"/>
      <c r="AV951" s="679"/>
      <c r="AW951" s="680">
        <f t="shared" si="624"/>
        <v>0</v>
      </c>
      <c r="AX951" s="679"/>
      <c r="AY951" s="679"/>
      <c r="AZ951" s="679"/>
      <c r="BA951" s="680">
        <f t="shared" si="625"/>
        <v>0</v>
      </c>
      <c r="BB951" s="679"/>
      <c r="BC951" s="679"/>
      <c r="BD951" s="679"/>
      <c r="BE951" s="680">
        <f t="shared" si="626"/>
        <v>0</v>
      </c>
      <c r="BF951" s="680">
        <f t="shared" si="627"/>
        <v>0</v>
      </c>
      <c r="BG951" s="680">
        <f t="shared" si="628"/>
        <v>0</v>
      </c>
      <c r="BH951" s="680">
        <f t="shared" si="629"/>
        <v>0</v>
      </c>
      <c r="BI951" s="680">
        <f t="shared" si="630"/>
        <v>0</v>
      </c>
      <c r="BJ951" s="681"/>
    </row>
    <row r="952" spans="2:62" s="611" customFormat="1">
      <c r="B952" s="675"/>
      <c r="C952" s="676" t="s">
        <v>317</v>
      </c>
      <c r="D952" s="677" t="s">
        <v>963</v>
      </c>
      <c r="E952" s="706">
        <f t="shared" si="641"/>
        <v>0</v>
      </c>
      <c r="F952" s="707"/>
      <c r="G952" s="680">
        <f t="shared" si="615"/>
        <v>0</v>
      </c>
      <c r="H952" s="679"/>
      <c r="I952" s="679"/>
      <c r="J952" s="679"/>
      <c r="K952" s="679"/>
      <c r="L952" s="679"/>
      <c r="M952" s="679"/>
      <c r="N952" s="679"/>
      <c r="O952" s="679"/>
      <c r="P952" s="679"/>
      <c r="Q952" s="679"/>
      <c r="R952" s="679"/>
      <c r="S952" s="679"/>
      <c r="T952" s="673">
        <f t="shared" si="616"/>
        <v>0</v>
      </c>
      <c r="U952" s="679"/>
      <c r="V952" s="679"/>
      <c r="W952" s="679"/>
      <c r="X952" s="680">
        <f t="shared" si="617"/>
        <v>0</v>
      </c>
      <c r="Y952" s="679"/>
      <c r="Z952" s="679"/>
      <c r="AA952" s="679"/>
      <c r="AB952" s="680">
        <f t="shared" si="618"/>
        <v>0</v>
      </c>
      <c r="AC952" s="679"/>
      <c r="AD952" s="679"/>
      <c r="AE952" s="679"/>
      <c r="AF952" s="680">
        <f t="shared" si="619"/>
        <v>0</v>
      </c>
      <c r="AG952" s="679"/>
      <c r="AH952" s="679"/>
      <c r="AI952" s="679"/>
      <c r="AJ952" s="680">
        <f t="shared" si="620"/>
        <v>0</v>
      </c>
      <c r="AK952" s="679"/>
      <c r="AL952" s="679"/>
      <c r="AM952" s="679"/>
      <c r="AN952" s="680">
        <f t="shared" si="621"/>
        <v>0</v>
      </c>
      <c r="AO952" s="680">
        <f t="shared" si="622"/>
        <v>0</v>
      </c>
      <c r="AP952" s="679"/>
      <c r="AQ952" s="679"/>
      <c r="AR952" s="679"/>
      <c r="AS952" s="680">
        <f t="shared" si="623"/>
        <v>0</v>
      </c>
      <c r="AT952" s="679"/>
      <c r="AU952" s="679"/>
      <c r="AV952" s="679"/>
      <c r="AW952" s="680">
        <f t="shared" si="624"/>
        <v>0</v>
      </c>
      <c r="AX952" s="679"/>
      <c r="AY952" s="679"/>
      <c r="AZ952" s="679"/>
      <c r="BA952" s="680">
        <f t="shared" si="625"/>
        <v>0</v>
      </c>
      <c r="BB952" s="679"/>
      <c r="BC952" s="679"/>
      <c r="BD952" s="679"/>
      <c r="BE952" s="680">
        <f t="shared" si="626"/>
        <v>0</v>
      </c>
      <c r="BF952" s="680">
        <f t="shared" si="627"/>
        <v>0</v>
      </c>
      <c r="BG952" s="680">
        <f t="shared" si="628"/>
        <v>0</v>
      </c>
      <c r="BH952" s="680">
        <f t="shared" si="629"/>
        <v>0</v>
      </c>
      <c r="BI952" s="680">
        <f t="shared" si="630"/>
        <v>0</v>
      </c>
      <c r="BJ952" s="681"/>
    </row>
    <row r="953" spans="2:62" s="611" customFormat="1">
      <c r="B953" s="685" t="s">
        <v>964</v>
      </c>
      <c r="C953" s="676"/>
      <c r="D953" s="677"/>
      <c r="E953" s="708"/>
      <c r="F953" s="709"/>
      <c r="G953" s="680"/>
      <c r="H953" s="680"/>
      <c r="I953" s="680"/>
      <c r="J953" s="680"/>
      <c r="K953" s="680"/>
      <c r="L953" s="680"/>
      <c r="M953" s="680"/>
      <c r="N953" s="680"/>
      <c r="O953" s="680"/>
      <c r="P953" s="680"/>
      <c r="Q953" s="680"/>
      <c r="R953" s="680"/>
      <c r="S953" s="680"/>
      <c r="T953" s="673"/>
      <c r="U953" s="680"/>
      <c r="V953" s="680"/>
      <c r="W953" s="680"/>
      <c r="X953" s="680"/>
      <c r="Y953" s="680"/>
      <c r="Z953" s="680"/>
      <c r="AA953" s="680"/>
      <c r="AB953" s="680"/>
      <c r="AC953" s="680"/>
      <c r="AD953" s="680"/>
      <c r="AE953" s="680"/>
      <c r="AF953" s="680"/>
      <c r="AG953" s="680"/>
      <c r="AH953" s="680"/>
      <c r="AI953" s="680"/>
      <c r="AJ953" s="680"/>
      <c r="AK953" s="680"/>
      <c r="AL953" s="680"/>
      <c r="AM953" s="680"/>
      <c r="AN953" s="680"/>
      <c r="AO953" s="680"/>
      <c r="AP953" s="680"/>
      <c r="AQ953" s="680"/>
      <c r="AR953" s="680"/>
      <c r="AS953" s="680"/>
      <c r="AT953" s="680"/>
      <c r="AU953" s="680"/>
      <c r="AV953" s="680"/>
      <c r="AW953" s="680"/>
      <c r="AX953" s="680"/>
      <c r="AY953" s="680"/>
      <c r="AZ953" s="680"/>
      <c r="BA953" s="680"/>
      <c r="BB953" s="680"/>
      <c r="BC953" s="680"/>
      <c r="BD953" s="680"/>
      <c r="BE953" s="680"/>
      <c r="BF953" s="680"/>
      <c r="BG953" s="680"/>
      <c r="BH953" s="680"/>
      <c r="BI953" s="680"/>
      <c r="BJ953" s="681"/>
    </row>
    <row r="954" spans="2:62" s="611" customFormat="1">
      <c r="B954" s="675"/>
      <c r="C954" s="676" t="s">
        <v>319</v>
      </c>
      <c r="D954" s="677" t="s">
        <v>965</v>
      </c>
      <c r="E954" s="706">
        <f t="shared" ref="E954" si="642">T954</f>
        <v>0</v>
      </c>
      <c r="F954" s="707"/>
      <c r="G954" s="680">
        <f t="shared" si="615"/>
        <v>0</v>
      </c>
      <c r="H954" s="679"/>
      <c r="I954" s="679"/>
      <c r="J954" s="679"/>
      <c r="K954" s="679"/>
      <c r="L954" s="679"/>
      <c r="M954" s="679"/>
      <c r="N954" s="679"/>
      <c r="O954" s="679"/>
      <c r="P954" s="679"/>
      <c r="Q954" s="679"/>
      <c r="R954" s="679"/>
      <c r="S954" s="679"/>
      <c r="T954" s="673">
        <f t="shared" si="616"/>
        <v>0</v>
      </c>
      <c r="U954" s="679"/>
      <c r="V954" s="679"/>
      <c r="W954" s="679"/>
      <c r="X954" s="680">
        <f t="shared" si="617"/>
        <v>0</v>
      </c>
      <c r="Y954" s="679"/>
      <c r="Z954" s="679"/>
      <c r="AA954" s="679"/>
      <c r="AB954" s="680">
        <f t="shared" si="618"/>
        <v>0</v>
      </c>
      <c r="AC954" s="679"/>
      <c r="AD954" s="679"/>
      <c r="AE954" s="679"/>
      <c r="AF954" s="680">
        <f t="shared" si="619"/>
        <v>0</v>
      </c>
      <c r="AG954" s="679"/>
      <c r="AH954" s="679"/>
      <c r="AI954" s="679"/>
      <c r="AJ954" s="680">
        <f t="shared" si="620"/>
        <v>0</v>
      </c>
      <c r="AK954" s="679"/>
      <c r="AL954" s="679"/>
      <c r="AM954" s="679"/>
      <c r="AN954" s="680">
        <f t="shared" si="621"/>
        <v>0</v>
      </c>
      <c r="AO954" s="680">
        <f t="shared" si="622"/>
        <v>0</v>
      </c>
      <c r="AP954" s="679"/>
      <c r="AQ954" s="679"/>
      <c r="AR954" s="679"/>
      <c r="AS954" s="680">
        <f t="shared" si="623"/>
        <v>0</v>
      </c>
      <c r="AT954" s="679"/>
      <c r="AU954" s="679"/>
      <c r="AV954" s="679"/>
      <c r="AW954" s="680">
        <f t="shared" si="624"/>
        <v>0</v>
      </c>
      <c r="AX954" s="679"/>
      <c r="AY954" s="679"/>
      <c r="AZ954" s="679"/>
      <c r="BA954" s="680">
        <f t="shared" si="625"/>
        <v>0</v>
      </c>
      <c r="BB954" s="679"/>
      <c r="BC954" s="679"/>
      <c r="BD954" s="679"/>
      <c r="BE954" s="680">
        <f t="shared" si="626"/>
        <v>0</v>
      </c>
      <c r="BF954" s="680">
        <f t="shared" si="627"/>
        <v>0</v>
      </c>
      <c r="BG954" s="680">
        <f t="shared" si="628"/>
        <v>0</v>
      </c>
      <c r="BH954" s="680">
        <f t="shared" si="629"/>
        <v>0</v>
      </c>
      <c r="BI954" s="680">
        <f t="shared" si="630"/>
        <v>0</v>
      </c>
      <c r="BJ954" s="681"/>
    </row>
    <row r="955" spans="2:62" s="611" customFormat="1">
      <c r="B955" s="685" t="s">
        <v>966</v>
      </c>
      <c r="C955" s="676"/>
      <c r="D955" s="677"/>
      <c r="E955" s="708"/>
      <c r="F955" s="709"/>
      <c r="G955" s="680"/>
      <c r="H955" s="680"/>
      <c r="I955" s="680"/>
      <c r="J955" s="680"/>
      <c r="K955" s="680"/>
      <c r="L955" s="680"/>
      <c r="M955" s="680"/>
      <c r="N955" s="680"/>
      <c r="O955" s="680"/>
      <c r="P955" s="680"/>
      <c r="Q955" s="680"/>
      <c r="R955" s="680"/>
      <c r="S955" s="680"/>
      <c r="T955" s="673"/>
      <c r="U955" s="680"/>
      <c r="V955" s="680"/>
      <c r="W955" s="680"/>
      <c r="X955" s="680"/>
      <c r="Y955" s="680"/>
      <c r="Z955" s="680"/>
      <c r="AA955" s="680"/>
      <c r="AB955" s="680"/>
      <c r="AC955" s="680"/>
      <c r="AD955" s="680"/>
      <c r="AE955" s="680"/>
      <c r="AF955" s="680"/>
      <c r="AG955" s="680"/>
      <c r="AH955" s="680"/>
      <c r="AI955" s="680"/>
      <c r="AJ955" s="680"/>
      <c r="AK955" s="680"/>
      <c r="AL955" s="680"/>
      <c r="AM955" s="680"/>
      <c r="AN955" s="680"/>
      <c r="AO955" s="680"/>
      <c r="AP955" s="680"/>
      <c r="AQ955" s="680"/>
      <c r="AR955" s="680"/>
      <c r="AS955" s="680"/>
      <c r="AT955" s="680"/>
      <c r="AU955" s="680"/>
      <c r="AV955" s="680"/>
      <c r="AW955" s="680"/>
      <c r="AX955" s="680"/>
      <c r="AY955" s="680"/>
      <c r="AZ955" s="680"/>
      <c r="BA955" s="680"/>
      <c r="BB955" s="680"/>
      <c r="BC955" s="680"/>
      <c r="BD955" s="680"/>
      <c r="BE955" s="680"/>
      <c r="BF955" s="680"/>
      <c r="BG955" s="680"/>
      <c r="BH955" s="680"/>
      <c r="BI955" s="680"/>
      <c r="BJ955" s="681"/>
    </row>
    <row r="956" spans="2:62" s="611" customFormat="1">
      <c r="B956" s="675"/>
      <c r="C956" s="676" t="s">
        <v>967</v>
      </c>
      <c r="D956" s="677" t="s">
        <v>968</v>
      </c>
      <c r="E956" s="706">
        <f t="shared" ref="E956:E966" si="643">T956</f>
        <v>0</v>
      </c>
      <c r="F956" s="707"/>
      <c r="G956" s="680">
        <f t="shared" si="615"/>
        <v>0</v>
      </c>
      <c r="H956" s="679"/>
      <c r="I956" s="679"/>
      <c r="J956" s="679"/>
      <c r="K956" s="679"/>
      <c r="L956" s="679"/>
      <c r="M956" s="679"/>
      <c r="N956" s="679"/>
      <c r="O956" s="679"/>
      <c r="P956" s="679"/>
      <c r="Q956" s="679"/>
      <c r="R956" s="679"/>
      <c r="S956" s="679"/>
      <c r="T956" s="673">
        <f t="shared" si="616"/>
        <v>0</v>
      </c>
      <c r="U956" s="679"/>
      <c r="V956" s="679"/>
      <c r="W956" s="679"/>
      <c r="X956" s="680">
        <f t="shared" si="617"/>
        <v>0</v>
      </c>
      <c r="Y956" s="679"/>
      <c r="Z956" s="679"/>
      <c r="AA956" s="679"/>
      <c r="AB956" s="680">
        <f t="shared" si="618"/>
        <v>0</v>
      </c>
      <c r="AC956" s="679"/>
      <c r="AD956" s="679"/>
      <c r="AE956" s="679"/>
      <c r="AF956" s="680">
        <f t="shared" si="619"/>
        <v>0</v>
      </c>
      <c r="AG956" s="679"/>
      <c r="AH956" s="679"/>
      <c r="AI956" s="679"/>
      <c r="AJ956" s="680">
        <f t="shared" si="620"/>
        <v>0</v>
      </c>
      <c r="AK956" s="679"/>
      <c r="AL956" s="679"/>
      <c r="AM956" s="679"/>
      <c r="AN956" s="680">
        <f t="shared" si="621"/>
        <v>0</v>
      </c>
      <c r="AO956" s="680">
        <f t="shared" si="622"/>
        <v>0</v>
      </c>
      <c r="AP956" s="679"/>
      <c r="AQ956" s="679"/>
      <c r="AR956" s="679"/>
      <c r="AS956" s="680">
        <f t="shared" si="623"/>
        <v>0</v>
      </c>
      <c r="AT956" s="679"/>
      <c r="AU956" s="679"/>
      <c r="AV956" s="679"/>
      <c r="AW956" s="680">
        <f t="shared" si="624"/>
        <v>0</v>
      </c>
      <c r="AX956" s="679"/>
      <c r="AY956" s="679"/>
      <c r="AZ956" s="679"/>
      <c r="BA956" s="680">
        <f t="shared" si="625"/>
        <v>0</v>
      </c>
      <c r="BB956" s="679"/>
      <c r="BC956" s="679"/>
      <c r="BD956" s="679"/>
      <c r="BE956" s="680">
        <f t="shared" si="626"/>
        <v>0</v>
      </c>
      <c r="BF956" s="680">
        <f t="shared" si="627"/>
        <v>0</v>
      </c>
      <c r="BG956" s="680">
        <f t="shared" si="628"/>
        <v>0</v>
      </c>
      <c r="BH956" s="680">
        <f t="shared" si="629"/>
        <v>0</v>
      </c>
      <c r="BI956" s="680">
        <f t="shared" si="630"/>
        <v>0</v>
      </c>
      <c r="BJ956" s="681"/>
    </row>
    <row r="957" spans="2:62" s="611" customFormat="1">
      <c r="B957" s="675"/>
      <c r="C957" s="676" t="s">
        <v>969</v>
      </c>
      <c r="D957" s="677" t="s">
        <v>970</v>
      </c>
      <c r="E957" s="706">
        <f t="shared" si="643"/>
        <v>0</v>
      </c>
      <c r="F957" s="707"/>
      <c r="G957" s="680">
        <f t="shared" si="615"/>
        <v>0</v>
      </c>
      <c r="H957" s="679"/>
      <c r="I957" s="679"/>
      <c r="J957" s="679"/>
      <c r="K957" s="679"/>
      <c r="L957" s="679"/>
      <c r="M957" s="679"/>
      <c r="N957" s="679"/>
      <c r="O957" s="679"/>
      <c r="P957" s="679"/>
      <c r="Q957" s="679"/>
      <c r="R957" s="679"/>
      <c r="S957" s="679"/>
      <c r="T957" s="673">
        <f t="shared" si="616"/>
        <v>0</v>
      </c>
      <c r="U957" s="679"/>
      <c r="V957" s="679"/>
      <c r="W957" s="679"/>
      <c r="X957" s="680">
        <f t="shared" si="617"/>
        <v>0</v>
      </c>
      <c r="Y957" s="679"/>
      <c r="Z957" s="679"/>
      <c r="AA957" s="679"/>
      <c r="AB957" s="680">
        <f t="shared" si="618"/>
        <v>0</v>
      </c>
      <c r="AC957" s="679"/>
      <c r="AD957" s="679"/>
      <c r="AE957" s="679"/>
      <c r="AF957" s="680">
        <f t="shared" si="619"/>
        <v>0</v>
      </c>
      <c r="AG957" s="679"/>
      <c r="AH957" s="679"/>
      <c r="AI957" s="679"/>
      <c r="AJ957" s="680">
        <f t="shared" si="620"/>
        <v>0</v>
      </c>
      <c r="AK957" s="679"/>
      <c r="AL957" s="679"/>
      <c r="AM957" s="679"/>
      <c r="AN957" s="680">
        <f t="shared" si="621"/>
        <v>0</v>
      </c>
      <c r="AO957" s="680">
        <f t="shared" si="622"/>
        <v>0</v>
      </c>
      <c r="AP957" s="679"/>
      <c r="AQ957" s="679"/>
      <c r="AR957" s="679"/>
      <c r="AS957" s="680">
        <f t="shared" si="623"/>
        <v>0</v>
      </c>
      <c r="AT957" s="679"/>
      <c r="AU957" s="679"/>
      <c r="AV957" s="679"/>
      <c r="AW957" s="680">
        <f t="shared" si="624"/>
        <v>0</v>
      </c>
      <c r="AX957" s="679"/>
      <c r="AY957" s="679"/>
      <c r="AZ957" s="679"/>
      <c r="BA957" s="680">
        <f t="shared" si="625"/>
        <v>0</v>
      </c>
      <c r="BB957" s="679"/>
      <c r="BC957" s="679"/>
      <c r="BD957" s="679"/>
      <c r="BE957" s="680">
        <f t="shared" si="626"/>
        <v>0</v>
      </c>
      <c r="BF957" s="680">
        <f t="shared" si="627"/>
        <v>0</v>
      </c>
      <c r="BG957" s="680">
        <f t="shared" si="628"/>
        <v>0</v>
      </c>
      <c r="BH957" s="680">
        <f t="shared" si="629"/>
        <v>0</v>
      </c>
      <c r="BI957" s="680">
        <f t="shared" si="630"/>
        <v>0</v>
      </c>
      <c r="BJ957" s="681"/>
    </row>
    <row r="958" spans="2:62" s="611" customFormat="1">
      <c r="B958" s="675"/>
      <c r="C958" s="676" t="s">
        <v>971</v>
      </c>
      <c r="D958" s="677" t="s">
        <v>972</v>
      </c>
      <c r="E958" s="706">
        <f t="shared" si="643"/>
        <v>0</v>
      </c>
      <c r="F958" s="707"/>
      <c r="G958" s="680">
        <f t="shared" si="615"/>
        <v>0</v>
      </c>
      <c r="H958" s="679"/>
      <c r="I958" s="679"/>
      <c r="J958" s="679"/>
      <c r="K958" s="679"/>
      <c r="L958" s="679"/>
      <c r="M958" s="679"/>
      <c r="N958" s="679"/>
      <c r="O958" s="679"/>
      <c r="P958" s="679"/>
      <c r="Q958" s="679"/>
      <c r="R958" s="679"/>
      <c r="S958" s="679"/>
      <c r="T958" s="673">
        <f t="shared" si="616"/>
        <v>0</v>
      </c>
      <c r="U958" s="679"/>
      <c r="V958" s="679"/>
      <c r="W958" s="679"/>
      <c r="X958" s="680">
        <f t="shared" si="617"/>
        <v>0</v>
      </c>
      <c r="Y958" s="679"/>
      <c r="Z958" s="679"/>
      <c r="AA958" s="679"/>
      <c r="AB958" s="680">
        <f t="shared" si="618"/>
        <v>0</v>
      </c>
      <c r="AC958" s="679"/>
      <c r="AD958" s="679"/>
      <c r="AE958" s="679"/>
      <c r="AF958" s="680">
        <f t="shared" si="619"/>
        <v>0</v>
      </c>
      <c r="AG958" s="679"/>
      <c r="AH958" s="679"/>
      <c r="AI958" s="679"/>
      <c r="AJ958" s="680">
        <f t="shared" si="620"/>
        <v>0</v>
      </c>
      <c r="AK958" s="679"/>
      <c r="AL958" s="679"/>
      <c r="AM958" s="679"/>
      <c r="AN958" s="680">
        <f t="shared" si="621"/>
        <v>0</v>
      </c>
      <c r="AO958" s="680">
        <f t="shared" si="622"/>
        <v>0</v>
      </c>
      <c r="AP958" s="679"/>
      <c r="AQ958" s="679"/>
      <c r="AR958" s="679"/>
      <c r="AS958" s="680">
        <f t="shared" si="623"/>
        <v>0</v>
      </c>
      <c r="AT958" s="679"/>
      <c r="AU958" s="679"/>
      <c r="AV958" s="679"/>
      <c r="AW958" s="680">
        <f t="shared" si="624"/>
        <v>0</v>
      </c>
      <c r="AX958" s="679"/>
      <c r="AY958" s="679"/>
      <c r="AZ958" s="679"/>
      <c r="BA958" s="680">
        <f t="shared" si="625"/>
        <v>0</v>
      </c>
      <c r="BB958" s="679"/>
      <c r="BC958" s="679"/>
      <c r="BD958" s="679"/>
      <c r="BE958" s="680">
        <f t="shared" si="626"/>
        <v>0</v>
      </c>
      <c r="BF958" s="680">
        <f t="shared" si="627"/>
        <v>0</v>
      </c>
      <c r="BG958" s="680">
        <f t="shared" si="628"/>
        <v>0</v>
      </c>
      <c r="BH958" s="680">
        <f t="shared" si="629"/>
        <v>0</v>
      </c>
      <c r="BI958" s="680">
        <f t="shared" si="630"/>
        <v>0</v>
      </c>
      <c r="BJ958" s="681"/>
    </row>
    <row r="959" spans="2:62" s="611" customFormat="1">
      <c r="B959" s="675"/>
      <c r="C959" s="676" t="s">
        <v>973</v>
      </c>
      <c r="D959" s="677" t="s">
        <v>974</v>
      </c>
      <c r="E959" s="706">
        <f t="shared" si="643"/>
        <v>0</v>
      </c>
      <c r="F959" s="707"/>
      <c r="G959" s="680">
        <f t="shared" si="615"/>
        <v>0</v>
      </c>
      <c r="H959" s="679"/>
      <c r="I959" s="679"/>
      <c r="J959" s="679"/>
      <c r="K959" s="679"/>
      <c r="L959" s="679"/>
      <c r="M959" s="679"/>
      <c r="N959" s="679"/>
      <c r="O959" s="679"/>
      <c r="P959" s="679"/>
      <c r="Q959" s="679"/>
      <c r="R959" s="679"/>
      <c r="S959" s="679"/>
      <c r="T959" s="673">
        <f t="shared" si="616"/>
        <v>0</v>
      </c>
      <c r="U959" s="679"/>
      <c r="V959" s="679"/>
      <c r="W959" s="679"/>
      <c r="X959" s="680">
        <f t="shared" si="617"/>
        <v>0</v>
      </c>
      <c r="Y959" s="679"/>
      <c r="Z959" s="679"/>
      <c r="AA959" s="679"/>
      <c r="AB959" s="680">
        <f t="shared" si="618"/>
        <v>0</v>
      </c>
      <c r="AC959" s="679"/>
      <c r="AD959" s="679"/>
      <c r="AE959" s="679"/>
      <c r="AF959" s="680">
        <f t="shared" si="619"/>
        <v>0</v>
      </c>
      <c r="AG959" s="679"/>
      <c r="AH959" s="679"/>
      <c r="AI959" s="679"/>
      <c r="AJ959" s="680">
        <f t="shared" si="620"/>
        <v>0</v>
      </c>
      <c r="AK959" s="679"/>
      <c r="AL959" s="679"/>
      <c r="AM959" s="679"/>
      <c r="AN959" s="680">
        <f t="shared" si="621"/>
        <v>0</v>
      </c>
      <c r="AO959" s="680">
        <f t="shared" si="622"/>
        <v>0</v>
      </c>
      <c r="AP959" s="679"/>
      <c r="AQ959" s="679"/>
      <c r="AR959" s="679"/>
      <c r="AS959" s="680">
        <f t="shared" si="623"/>
        <v>0</v>
      </c>
      <c r="AT959" s="679"/>
      <c r="AU959" s="679"/>
      <c r="AV959" s="679"/>
      <c r="AW959" s="680">
        <f t="shared" si="624"/>
        <v>0</v>
      </c>
      <c r="AX959" s="679"/>
      <c r="AY959" s="679"/>
      <c r="AZ959" s="679"/>
      <c r="BA959" s="680">
        <f t="shared" si="625"/>
        <v>0</v>
      </c>
      <c r="BB959" s="679"/>
      <c r="BC959" s="679"/>
      <c r="BD959" s="679"/>
      <c r="BE959" s="680">
        <f t="shared" si="626"/>
        <v>0</v>
      </c>
      <c r="BF959" s="680">
        <f t="shared" si="627"/>
        <v>0</v>
      </c>
      <c r="BG959" s="680">
        <f t="shared" si="628"/>
        <v>0</v>
      </c>
      <c r="BH959" s="680">
        <f t="shared" si="629"/>
        <v>0</v>
      </c>
      <c r="BI959" s="680">
        <f t="shared" si="630"/>
        <v>0</v>
      </c>
      <c r="BJ959" s="681"/>
    </row>
    <row r="960" spans="2:62" s="611" customFormat="1">
      <c r="B960" s="675"/>
      <c r="C960" s="676" t="s">
        <v>975</v>
      </c>
      <c r="D960" s="677" t="s">
        <v>976</v>
      </c>
      <c r="E960" s="706">
        <f t="shared" si="643"/>
        <v>0</v>
      </c>
      <c r="F960" s="707"/>
      <c r="G960" s="680">
        <f t="shared" si="615"/>
        <v>0</v>
      </c>
      <c r="H960" s="679"/>
      <c r="I960" s="679"/>
      <c r="J960" s="679"/>
      <c r="K960" s="679"/>
      <c r="L960" s="679"/>
      <c r="M960" s="679"/>
      <c r="N960" s="679"/>
      <c r="O960" s="679"/>
      <c r="P960" s="679"/>
      <c r="Q960" s="679"/>
      <c r="R960" s="679"/>
      <c r="S960" s="679"/>
      <c r="T960" s="673">
        <f t="shared" si="616"/>
        <v>0</v>
      </c>
      <c r="U960" s="679"/>
      <c r="V960" s="679"/>
      <c r="W960" s="679"/>
      <c r="X960" s="680">
        <f t="shared" si="617"/>
        <v>0</v>
      </c>
      <c r="Y960" s="679"/>
      <c r="Z960" s="679"/>
      <c r="AA960" s="679"/>
      <c r="AB960" s="680">
        <f t="shared" si="618"/>
        <v>0</v>
      </c>
      <c r="AC960" s="679"/>
      <c r="AD960" s="679"/>
      <c r="AE960" s="679"/>
      <c r="AF960" s="680">
        <f t="shared" si="619"/>
        <v>0</v>
      </c>
      <c r="AG960" s="679"/>
      <c r="AH960" s="679"/>
      <c r="AI960" s="679"/>
      <c r="AJ960" s="680">
        <f t="shared" si="620"/>
        <v>0</v>
      </c>
      <c r="AK960" s="679"/>
      <c r="AL960" s="679"/>
      <c r="AM960" s="679"/>
      <c r="AN960" s="680">
        <f t="shared" si="621"/>
        <v>0</v>
      </c>
      <c r="AO960" s="680">
        <f t="shared" si="622"/>
        <v>0</v>
      </c>
      <c r="AP960" s="679"/>
      <c r="AQ960" s="679"/>
      <c r="AR960" s="679"/>
      <c r="AS960" s="680">
        <f t="shared" si="623"/>
        <v>0</v>
      </c>
      <c r="AT960" s="679"/>
      <c r="AU960" s="679"/>
      <c r="AV960" s="679"/>
      <c r="AW960" s="680">
        <f t="shared" si="624"/>
        <v>0</v>
      </c>
      <c r="AX960" s="679"/>
      <c r="AY960" s="679"/>
      <c r="AZ960" s="679"/>
      <c r="BA960" s="680">
        <f t="shared" si="625"/>
        <v>0</v>
      </c>
      <c r="BB960" s="679"/>
      <c r="BC960" s="679"/>
      <c r="BD960" s="679"/>
      <c r="BE960" s="680">
        <f t="shared" si="626"/>
        <v>0</v>
      </c>
      <c r="BF960" s="680">
        <f t="shared" si="627"/>
        <v>0</v>
      </c>
      <c r="BG960" s="680">
        <f t="shared" si="628"/>
        <v>0</v>
      </c>
      <c r="BH960" s="680">
        <f t="shared" si="629"/>
        <v>0</v>
      </c>
      <c r="BI960" s="680">
        <f t="shared" si="630"/>
        <v>0</v>
      </c>
      <c r="BJ960" s="681"/>
    </row>
    <row r="961" spans="2:62" s="611" customFormat="1">
      <c r="B961" s="675"/>
      <c r="C961" s="676" t="s">
        <v>977</v>
      </c>
      <c r="D961" s="677" t="s">
        <v>978</v>
      </c>
      <c r="E961" s="706">
        <f t="shared" si="643"/>
        <v>0</v>
      </c>
      <c r="F961" s="707"/>
      <c r="G961" s="680">
        <f t="shared" si="615"/>
        <v>0</v>
      </c>
      <c r="H961" s="679"/>
      <c r="I961" s="679"/>
      <c r="J961" s="679"/>
      <c r="K961" s="679"/>
      <c r="L961" s="679"/>
      <c r="M961" s="679"/>
      <c r="N961" s="679"/>
      <c r="O961" s="679"/>
      <c r="P961" s="679"/>
      <c r="Q961" s="679"/>
      <c r="R961" s="679"/>
      <c r="S961" s="679"/>
      <c r="T961" s="673">
        <f t="shared" si="616"/>
        <v>0</v>
      </c>
      <c r="U961" s="679"/>
      <c r="V961" s="679"/>
      <c r="W961" s="679"/>
      <c r="X961" s="680">
        <f t="shared" si="617"/>
        <v>0</v>
      </c>
      <c r="Y961" s="679"/>
      <c r="Z961" s="679"/>
      <c r="AA961" s="679"/>
      <c r="AB961" s="680">
        <f t="shared" si="618"/>
        <v>0</v>
      </c>
      <c r="AC961" s="679"/>
      <c r="AD961" s="679"/>
      <c r="AE961" s="679"/>
      <c r="AF961" s="680">
        <f t="shared" si="619"/>
        <v>0</v>
      </c>
      <c r="AG961" s="679"/>
      <c r="AH961" s="679"/>
      <c r="AI961" s="679"/>
      <c r="AJ961" s="680">
        <f t="shared" si="620"/>
        <v>0</v>
      </c>
      <c r="AK961" s="679"/>
      <c r="AL961" s="679"/>
      <c r="AM961" s="679"/>
      <c r="AN961" s="680">
        <f t="shared" si="621"/>
        <v>0</v>
      </c>
      <c r="AO961" s="680">
        <f t="shared" si="622"/>
        <v>0</v>
      </c>
      <c r="AP961" s="679"/>
      <c r="AQ961" s="679"/>
      <c r="AR961" s="679"/>
      <c r="AS961" s="680">
        <f t="shared" si="623"/>
        <v>0</v>
      </c>
      <c r="AT961" s="679"/>
      <c r="AU961" s="679"/>
      <c r="AV961" s="679"/>
      <c r="AW961" s="680">
        <f t="shared" si="624"/>
        <v>0</v>
      </c>
      <c r="AX961" s="679"/>
      <c r="AY961" s="679"/>
      <c r="AZ961" s="679"/>
      <c r="BA961" s="680">
        <f t="shared" si="625"/>
        <v>0</v>
      </c>
      <c r="BB961" s="679"/>
      <c r="BC961" s="679"/>
      <c r="BD961" s="679"/>
      <c r="BE961" s="680">
        <f t="shared" si="626"/>
        <v>0</v>
      </c>
      <c r="BF961" s="680">
        <f t="shared" si="627"/>
        <v>0</v>
      </c>
      <c r="BG961" s="680">
        <f t="shared" si="628"/>
        <v>0</v>
      </c>
      <c r="BH961" s="680">
        <f t="shared" si="629"/>
        <v>0</v>
      </c>
      <c r="BI961" s="680">
        <f t="shared" si="630"/>
        <v>0</v>
      </c>
      <c r="BJ961" s="681"/>
    </row>
    <row r="962" spans="2:62" s="611" customFormat="1">
      <c r="B962" s="675"/>
      <c r="C962" s="676" t="s">
        <v>979</v>
      </c>
      <c r="D962" s="677" t="s">
        <v>980</v>
      </c>
      <c r="E962" s="706">
        <f t="shared" si="643"/>
        <v>0</v>
      </c>
      <c r="F962" s="707"/>
      <c r="G962" s="680">
        <f t="shared" si="615"/>
        <v>0</v>
      </c>
      <c r="H962" s="679"/>
      <c r="I962" s="679"/>
      <c r="J962" s="679"/>
      <c r="K962" s="679"/>
      <c r="L962" s="679"/>
      <c r="M962" s="679"/>
      <c r="N962" s="679"/>
      <c r="O962" s="679"/>
      <c r="P962" s="679"/>
      <c r="Q962" s="679"/>
      <c r="R962" s="679"/>
      <c r="S962" s="679"/>
      <c r="T962" s="673">
        <f t="shared" si="616"/>
        <v>0</v>
      </c>
      <c r="U962" s="679"/>
      <c r="V962" s="679"/>
      <c r="W962" s="679"/>
      <c r="X962" s="680">
        <f t="shared" si="617"/>
        <v>0</v>
      </c>
      <c r="Y962" s="679"/>
      <c r="Z962" s="679"/>
      <c r="AA962" s="679"/>
      <c r="AB962" s="680">
        <f t="shared" si="618"/>
        <v>0</v>
      </c>
      <c r="AC962" s="679"/>
      <c r="AD962" s="679"/>
      <c r="AE962" s="679"/>
      <c r="AF962" s="680">
        <f t="shared" si="619"/>
        <v>0</v>
      </c>
      <c r="AG962" s="679"/>
      <c r="AH962" s="679"/>
      <c r="AI962" s="679"/>
      <c r="AJ962" s="680">
        <f t="shared" si="620"/>
        <v>0</v>
      </c>
      <c r="AK962" s="679"/>
      <c r="AL962" s="679"/>
      <c r="AM962" s="679"/>
      <c r="AN962" s="680">
        <f t="shared" si="621"/>
        <v>0</v>
      </c>
      <c r="AO962" s="680">
        <f t="shared" si="622"/>
        <v>0</v>
      </c>
      <c r="AP962" s="679"/>
      <c r="AQ962" s="679"/>
      <c r="AR962" s="679"/>
      <c r="AS962" s="680">
        <f t="shared" si="623"/>
        <v>0</v>
      </c>
      <c r="AT962" s="679"/>
      <c r="AU962" s="679"/>
      <c r="AV962" s="679"/>
      <c r="AW962" s="680">
        <f t="shared" si="624"/>
        <v>0</v>
      </c>
      <c r="AX962" s="679"/>
      <c r="AY962" s="679"/>
      <c r="AZ962" s="679"/>
      <c r="BA962" s="680">
        <f t="shared" si="625"/>
        <v>0</v>
      </c>
      <c r="BB962" s="679"/>
      <c r="BC962" s="679"/>
      <c r="BD962" s="679"/>
      <c r="BE962" s="680">
        <f t="shared" si="626"/>
        <v>0</v>
      </c>
      <c r="BF962" s="680">
        <f t="shared" si="627"/>
        <v>0</v>
      </c>
      <c r="BG962" s="680">
        <f t="shared" si="628"/>
        <v>0</v>
      </c>
      <c r="BH962" s="680">
        <f t="shared" si="629"/>
        <v>0</v>
      </c>
      <c r="BI962" s="680">
        <f t="shared" si="630"/>
        <v>0</v>
      </c>
      <c r="BJ962" s="681"/>
    </row>
    <row r="963" spans="2:62" s="611" customFormat="1">
      <c r="B963" s="675"/>
      <c r="C963" s="676" t="s">
        <v>981</v>
      </c>
      <c r="D963" s="677" t="s">
        <v>982</v>
      </c>
      <c r="E963" s="706">
        <f t="shared" si="643"/>
        <v>0</v>
      </c>
      <c r="F963" s="707"/>
      <c r="G963" s="680">
        <f t="shared" si="615"/>
        <v>0</v>
      </c>
      <c r="H963" s="679"/>
      <c r="I963" s="679"/>
      <c r="J963" s="679"/>
      <c r="K963" s="679"/>
      <c r="L963" s="679"/>
      <c r="M963" s="679"/>
      <c r="N963" s="679"/>
      <c r="O963" s="679"/>
      <c r="P963" s="679"/>
      <c r="Q963" s="679"/>
      <c r="R963" s="679"/>
      <c r="S963" s="679"/>
      <c r="T963" s="673">
        <f t="shared" si="616"/>
        <v>0</v>
      </c>
      <c r="U963" s="679"/>
      <c r="V963" s="679"/>
      <c r="W963" s="679"/>
      <c r="X963" s="680">
        <f t="shared" si="617"/>
        <v>0</v>
      </c>
      <c r="Y963" s="679"/>
      <c r="Z963" s="679"/>
      <c r="AA963" s="679"/>
      <c r="AB963" s="680">
        <f t="shared" si="618"/>
        <v>0</v>
      </c>
      <c r="AC963" s="679"/>
      <c r="AD963" s="679"/>
      <c r="AE963" s="679"/>
      <c r="AF963" s="680">
        <f t="shared" si="619"/>
        <v>0</v>
      </c>
      <c r="AG963" s="679"/>
      <c r="AH963" s="679"/>
      <c r="AI963" s="679"/>
      <c r="AJ963" s="680">
        <f t="shared" si="620"/>
        <v>0</v>
      </c>
      <c r="AK963" s="679"/>
      <c r="AL963" s="679"/>
      <c r="AM963" s="679"/>
      <c r="AN963" s="680">
        <f t="shared" si="621"/>
        <v>0</v>
      </c>
      <c r="AO963" s="680">
        <f t="shared" si="622"/>
        <v>0</v>
      </c>
      <c r="AP963" s="679"/>
      <c r="AQ963" s="679"/>
      <c r="AR963" s="679"/>
      <c r="AS963" s="680">
        <f t="shared" si="623"/>
        <v>0</v>
      </c>
      <c r="AT963" s="679"/>
      <c r="AU963" s="679"/>
      <c r="AV963" s="679"/>
      <c r="AW963" s="680">
        <f t="shared" si="624"/>
        <v>0</v>
      </c>
      <c r="AX963" s="679"/>
      <c r="AY963" s="679"/>
      <c r="AZ963" s="679"/>
      <c r="BA963" s="680">
        <f t="shared" si="625"/>
        <v>0</v>
      </c>
      <c r="BB963" s="679"/>
      <c r="BC963" s="679"/>
      <c r="BD963" s="679"/>
      <c r="BE963" s="680">
        <f t="shared" si="626"/>
        <v>0</v>
      </c>
      <c r="BF963" s="680">
        <f t="shared" si="627"/>
        <v>0</v>
      </c>
      <c r="BG963" s="680">
        <f t="shared" si="628"/>
        <v>0</v>
      </c>
      <c r="BH963" s="680">
        <f t="shared" si="629"/>
        <v>0</v>
      </c>
      <c r="BI963" s="680">
        <f t="shared" si="630"/>
        <v>0</v>
      </c>
      <c r="BJ963" s="681"/>
    </row>
    <row r="964" spans="2:62" s="611" customFormat="1">
      <c r="B964" s="675"/>
      <c r="C964" s="676" t="s">
        <v>983</v>
      </c>
      <c r="D964" s="677" t="s">
        <v>984</v>
      </c>
      <c r="E964" s="706">
        <f t="shared" si="643"/>
        <v>0</v>
      </c>
      <c r="F964" s="707"/>
      <c r="G964" s="680">
        <f t="shared" si="615"/>
        <v>0</v>
      </c>
      <c r="H964" s="679"/>
      <c r="I964" s="679"/>
      <c r="J964" s="679"/>
      <c r="K964" s="679"/>
      <c r="L964" s="679"/>
      <c r="M964" s="679"/>
      <c r="N964" s="679"/>
      <c r="O964" s="679"/>
      <c r="P964" s="679"/>
      <c r="Q964" s="679"/>
      <c r="R964" s="679"/>
      <c r="S964" s="679"/>
      <c r="T964" s="673">
        <f t="shared" si="616"/>
        <v>0</v>
      </c>
      <c r="U964" s="679"/>
      <c r="V964" s="679"/>
      <c r="W964" s="679"/>
      <c r="X964" s="680">
        <f t="shared" si="617"/>
        <v>0</v>
      </c>
      <c r="Y964" s="679"/>
      <c r="Z964" s="679"/>
      <c r="AA964" s="679"/>
      <c r="AB964" s="680">
        <f t="shared" si="618"/>
        <v>0</v>
      </c>
      <c r="AC964" s="679"/>
      <c r="AD964" s="679"/>
      <c r="AE964" s="679"/>
      <c r="AF964" s="680">
        <f t="shared" si="619"/>
        <v>0</v>
      </c>
      <c r="AG964" s="679"/>
      <c r="AH964" s="679"/>
      <c r="AI964" s="679"/>
      <c r="AJ964" s="680">
        <f t="shared" si="620"/>
        <v>0</v>
      </c>
      <c r="AK964" s="679"/>
      <c r="AL964" s="679"/>
      <c r="AM964" s="679"/>
      <c r="AN964" s="680">
        <f t="shared" si="621"/>
        <v>0</v>
      </c>
      <c r="AO964" s="680">
        <f t="shared" si="622"/>
        <v>0</v>
      </c>
      <c r="AP964" s="679"/>
      <c r="AQ964" s="679"/>
      <c r="AR964" s="679"/>
      <c r="AS964" s="680">
        <f t="shared" si="623"/>
        <v>0</v>
      </c>
      <c r="AT964" s="679"/>
      <c r="AU964" s="679"/>
      <c r="AV964" s="679"/>
      <c r="AW964" s="680">
        <f t="shared" si="624"/>
        <v>0</v>
      </c>
      <c r="AX964" s="679"/>
      <c r="AY964" s="679"/>
      <c r="AZ964" s="679"/>
      <c r="BA964" s="680">
        <f t="shared" si="625"/>
        <v>0</v>
      </c>
      <c r="BB964" s="679"/>
      <c r="BC964" s="679"/>
      <c r="BD964" s="679"/>
      <c r="BE964" s="680">
        <f t="shared" si="626"/>
        <v>0</v>
      </c>
      <c r="BF964" s="680">
        <f t="shared" si="627"/>
        <v>0</v>
      </c>
      <c r="BG964" s="680">
        <f t="shared" si="628"/>
        <v>0</v>
      </c>
      <c r="BH964" s="680">
        <f t="shared" si="629"/>
        <v>0</v>
      </c>
      <c r="BI964" s="680">
        <f t="shared" si="630"/>
        <v>0</v>
      </c>
      <c r="BJ964" s="681"/>
    </row>
    <row r="965" spans="2:62" s="611" customFormat="1">
      <c r="B965" s="675"/>
      <c r="C965" s="676" t="s">
        <v>985</v>
      </c>
      <c r="D965" s="677" t="s">
        <v>986</v>
      </c>
      <c r="E965" s="706">
        <f t="shared" si="643"/>
        <v>0</v>
      </c>
      <c r="F965" s="707"/>
      <c r="G965" s="680">
        <f t="shared" si="615"/>
        <v>0</v>
      </c>
      <c r="H965" s="679"/>
      <c r="I965" s="679"/>
      <c r="J965" s="679"/>
      <c r="K965" s="679"/>
      <c r="L965" s="679"/>
      <c r="M965" s="679"/>
      <c r="N965" s="679"/>
      <c r="O965" s="679"/>
      <c r="P965" s="679"/>
      <c r="Q965" s="679"/>
      <c r="R965" s="679"/>
      <c r="S965" s="679"/>
      <c r="T965" s="673">
        <f t="shared" si="616"/>
        <v>0</v>
      </c>
      <c r="U965" s="679"/>
      <c r="V965" s="679"/>
      <c r="W965" s="679"/>
      <c r="X965" s="680">
        <f t="shared" si="617"/>
        <v>0</v>
      </c>
      <c r="Y965" s="679"/>
      <c r="Z965" s="679"/>
      <c r="AA965" s="679"/>
      <c r="AB965" s="680">
        <f t="shared" si="618"/>
        <v>0</v>
      </c>
      <c r="AC965" s="679"/>
      <c r="AD965" s="679"/>
      <c r="AE965" s="679"/>
      <c r="AF965" s="680">
        <f t="shared" si="619"/>
        <v>0</v>
      </c>
      <c r="AG965" s="679"/>
      <c r="AH965" s="679"/>
      <c r="AI965" s="679"/>
      <c r="AJ965" s="680">
        <f t="shared" si="620"/>
        <v>0</v>
      </c>
      <c r="AK965" s="679"/>
      <c r="AL965" s="679"/>
      <c r="AM965" s="679"/>
      <c r="AN965" s="680">
        <f t="shared" si="621"/>
        <v>0</v>
      </c>
      <c r="AO965" s="680">
        <f t="shared" si="622"/>
        <v>0</v>
      </c>
      <c r="AP965" s="679"/>
      <c r="AQ965" s="679"/>
      <c r="AR965" s="679"/>
      <c r="AS965" s="680">
        <f t="shared" si="623"/>
        <v>0</v>
      </c>
      <c r="AT965" s="679"/>
      <c r="AU965" s="679"/>
      <c r="AV965" s="679"/>
      <c r="AW965" s="680">
        <f t="shared" si="624"/>
        <v>0</v>
      </c>
      <c r="AX965" s="679"/>
      <c r="AY965" s="679"/>
      <c r="AZ965" s="679"/>
      <c r="BA965" s="680">
        <f t="shared" si="625"/>
        <v>0</v>
      </c>
      <c r="BB965" s="679"/>
      <c r="BC965" s="679"/>
      <c r="BD965" s="679"/>
      <c r="BE965" s="680">
        <f t="shared" si="626"/>
        <v>0</v>
      </c>
      <c r="BF965" s="680">
        <f t="shared" si="627"/>
        <v>0</v>
      </c>
      <c r="BG965" s="680">
        <f t="shared" si="628"/>
        <v>0</v>
      </c>
      <c r="BH965" s="680">
        <f t="shared" si="629"/>
        <v>0</v>
      </c>
      <c r="BI965" s="680">
        <f t="shared" si="630"/>
        <v>0</v>
      </c>
      <c r="BJ965" s="681"/>
    </row>
    <row r="966" spans="2:62" s="611" customFormat="1">
      <c r="B966" s="675"/>
      <c r="C966" s="676" t="s">
        <v>420</v>
      </c>
      <c r="D966" s="677" t="s">
        <v>987</v>
      </c>
      <c r="E966" s="706">
        <f t="shared" si="643"/>
        <v>0</v>
      </c>
      <c r="F966" s="707"/>
      <c r="G966" s="680">
        <f t="shared" si="615"/>
        <v>0</v>
      </c>
      <c r="H966" s="679"/>
      <c r="I966" s="679"/>
      <c r="J966" s="679"/>
      <c r="K966" s="679"/>
      <c r="L966" s="679"/>
      <c r="M966" s="679"/>
      <c r="N966" s="679"/>
      <c r="O966" s="679"/>
      <c r="P966" s="679"/>
      <c r="Q966" s="679"/>
      <c r="R966" s="679"/>
      <c r="S966" s="679"/>
      <c r="T966" s="673">
        <f t="shared" si="616"/>
        <v>0</v>
      </c>
      <c r="U966" s="679"/>
      <c r="V966" s="679"/>
      <c r="W966" s="679"/>
      <c r="X966" s="680">
        <f t="shared" si="617"/>
        <v>0</v>
      </c>
      <c r="Y966" s="679"/>
      <c r="Z966" s="679"/>
      <c r="AA966" s="679"/>
      <c r="AB966" s="680">
        <f t="shared" si="618"/>
        <v>0</v>
      </c>
      <c r="AC966" s="679"/>
      <c r="AD966" s="679"/>
      <c r="AE966" s="679"/>
      <c r="AF966" s="680">
        <f t="shared" si="619"/>
        <v>0</v>
      </c>
      <c r="AG966" s="679"/>
      <c r="AH966" s="679"/>
      <c r="AI966" s="679"/>
      <c r="AJ966" s="680">
        <f t="shared" si="620"/>
        <v>0</v>
      </c>
      <c r="AK966" s="679"/>
      <c r="AL966" s="679"/>
      <c r="AM966" s="679"/>
      <c r="AN966" s="680">
        <f t="shared" si="621"/>
        <v>0</v>
      </c>
      <c r="AO966" s="680">
        <f t="shared" si="622"/>
        <v>0</v>
      </c>
      <c r="AP966" s="679"/>
      <c r="AQ966" s="679"/>
      <c r="AR966" s="679"/>
      <c r="AS966" s="680">
        <f t="shared" si="623"/>
        <v>0</v>
      </c>
      <c r="AT966" s="679"/>
      <c r="AU966" s="679"/>
      <c r="AV966" s="679"/>
      <c r="AW966" s="680">
        <f t="shared" si="624"/>
        <v>0</v>
      </c>
      <c r="AX966" s="679"/>
      <c r="AY966" s="679"/>
      <c r="AZ966" s="679"/>
      <c r="BA966" s="680">
        <f t="shared" si="625"/>
        <v>0</v>
      </c>
      <c r="BB966" s="679"/>
      <c r="BC966" s="679"/>
      <c r="BD966" s="679"/>
      <c r="BE966" s="680">
        <f t="shared" si="626"/>
        <v>0</v>
      </c>
      <c r="BF966" s="680">
        <f t="shared" si="627"/>
        <v>0</v>
      </c>
      <c r="BG966" s="680">
        <f t="shared" si="628"/>
        <v>0</v>
      </c>
      <c r="BH966" s="680">
        <f t="shared" si="629"/>
        <v>0</v>
      </c>
      <c r="BI966" s="680">
        <f t="shared" si="630"/>
        <v>0</v>
      </c>
      <c r="BJ966" s="681"/>
    </row>
    <row r="967" spans="2:62" s="611" customFormat="1">
      <c r="B967" s="685" t="s">
        <v>988</v>
      </c>
      <c r="C967" s="676"/>
      <c r="D967" s="677"/>
      <c r="E967" s="708"/>
      <c r="F967" s="709"/>
      <c r="G967" s="680"/>
      <c r="H967" s="680"/>
      <c r="I967" s="680"/>
      <c r="J967" s="680"/>
      <c r="K967" s="680"/>
      <c r="L967" s="680"/>
      <c r="M967" s="680"/>
      <c r="N967" s="680"/>
      <c r="O967" s="680"/>
      <c r="P967" s="680"/>
      <c r="Q967" s="680"/>
      <c r="R967" s="680"/>
      <c r="S967" s="680"/>
      <c r="T967" s="673"/>
      <c r="U967" s="680"/>
      <c r="V967" s="680"/>
      <c r="W967" s="680"/>
      <c r="X967" s="680"/>
      <c r="Y967" s="680"/>
      <c r="Z967" s="680"/>
      <c r="AA967" s="680"/>
      <c r="AB967" s="680"/>
      <c r="AC967" s="680"/>
      <c r="AD967" s="680"/>
      <c r="AE967" s="680"/>
      <c r="AF967" s="680"/>
      <c r="AG967" s="680"/>
      <c r="AH967" s="680"/>
      <c r="AI967" s="680"/>
      <c r="AJ967" s="680"/>
      <c r="AK967" s="680"/>
      <c r="AL967" s="680"/>
      <c r="AM967" s="680"/>
      <c r="AN967" s="680"/>
      <c r="AO967" s="680"/>
      <c r="AP967" s="680"/>
      <c r="AQ967" s="680"/>
      <c r="AR967" s="680"/>
      <c r="AS967" s="680"/>
      <c r="AT967" s="680"/>
      <c r="AU967" s="680"/>
      <c r="AV967" s="680"/>
      <c r="AW967" s="680"/>
      <c r="AX967" s="680"/>
      <c r="AY967" s="680"/>
      <c r="AZ967" s="680"/>
      <c r="BA967" s="680"/>
      <c r="BB967" s="680"/>
      <c r="BC967" s="680"/>
      <c r="BD967" s="680"/>
      <c r="BE967" s="680"/>
      <c r="BF967" s="680"/>
      <c r="BG967" s="680"/>
      <c r="BH967" s="680"/>
      <c r="BI967" s="680"/>
      <c r="BJ967" s="681"/>
    </row>
    <row r="968" spans="2:62" s="611" customFormat="1">
      <c r="B968" s="675"/>
      <c r="C968" s="676" t="s">
        <v>989</v>
      </c>
      <c r="D968" s="677" t="s">
        <v>990</v>
      </c>
      <c r="E968" s="706">
        <f t="shared" ref="E968" si="644">T968</f>
        <v>0</v>
      </c>
      <c r="F968" s="707"/>
      <c r="G968" s="680">
        <f t="shared" si="615"/>
        <v>0</v>
      </c>
      <c r="H968" s="679"/>
      <c r="I968" s="679"/>
      <c r="J968" s="679"/>
      <c r="K968" s="679"/>
      <c r="L968" s="679"/>
      <c r="M968" s="679"/>
      <c r="N968" s="679"/>
      <c r="O968" s="679"/>
      <c r="P968" s="679"/>
      <c r="Q968" s="679"/>
      <c r="R968" s="679"/>
      <c r="S968" s="679"/>
      <c r="T968" s="673">
        <f t="shared" si="616"/>
        <v>0</v>
      </c>
      <c r="U968" s="679"/>
      <c r="V968" s="679"/>
      <c r="W968" s="679"/>
      <c r="X968" s="680">
        <f t="shared" si="617"/>
        <v>0</v>
      </c>
      <c r="Y968" s="679"/>
      <c r="Z968" s="679"/>
      <c r="AA968" s="679"/>
      <c r="AB968" s="680">
        <f t="shared" si="618"/>
        <v>0</v>
      </c>
      <c r="AC968" s="679"/>
      <c r="AD968" s="679"/>
      <c r="AE968" s="679"/>
      <c r="AF968" s="680">
        <f t="shared" si="619"/>
        <v>0</v>
      </c>
      <c r="AG968" s="679"/>
      <c r="AH968" s="679"/>
      <c r="AI968" s="679"/>
      <c r="AJ968" s="680">
        <f t="shared" si="620"/>
        <v>0</v>
      </c>
      <c r="AK968" s="679"/>
      <c r="AL968" s="679"/>
      <c r="AM968" s="679"/>
      <c r="AN968" s="680">
        <f t="shared" si="621"/>
        <v>0</v>
      </c>
      <c r="AO968" s="680">
        <f t="shared" si="622"/>
        <v>0</v>
      </c>
      <c r="AP968" s="679"/>
      <c r="AQ968" s="679"/>
      <c r="AR968" s="679"/>
      <c r="AS968" s="680">
        <f t="shared" si="623"/>
        <v>0</v>
      </c>
      <c r="AT968" s="679"/>
      <c r="AU968" s="679"/>
      <c r="AV968" s="679"/>
      <c r="AW968" s="680">
        <f t="shared" si="624"/>
        <v>0</v>
      </c>
      <c r="AX968" s="679"/>
      <c r="AY968" s="679"/>
      <c r="AZ968" s="679"/>
      <c r="BA968" s="680">
        <f t="shared" si="625"/>
        <v>0</v>
      </c>
      <c r="BB968" s="679"/>
      <c r="BC968" s="679"/>
      <c r="BD968" s="679"/>
      <c r="BE968" s="680">
        <f t="shared" si="626"/>
        <v>0</v>
      </c>
      <c r="BF968" s="680">
        <f t="shared" si="627"/>
        <v>0</v>
      </c>
      <c r="BG968" s="680">
        <f t="shared" si="628"/>
        <v>0</v>
      </c>
      <c r="BH968" s="680">
        <f t="shared" si="629"/>
        <v>0</v>
      </c>
      <c r="BI968" s="680">
        <f t="shared" si="630"/>
        <v>0</v>
      </c>
      <c r="BJ968" s="681"/>
    </row>
    <row r="969" spans="2:62" s="611" customFormat="1">
      <c r="B969" s="685" t="s">
        <v>991</v>
      </c>
      <c r="C969" s="676"/>
      <c r="D969" s="677"/>
      <c r="E969" s="708"/>
      <c r="F969" s="709"/>
      <c r="G969" s="680"/>
      <c r="H969" s="680"/>
      <c r="I969" s="680"/>
      <c r="J969" s="680"/>
      <c r="K969" s="680"/>
      <c r="L969" s="680"/>
      <c r="M969" s="680"/>
      <c r="N969" s="680"/>
      <c r="O969" s="680"/>
      <c r="P969" s="680"/>
      <c r="Q969" s="680"/>
      <c r="R969" s="680"/>
      <c r="S969" s="680"/>
      <c r="T969" s="673"/>
      <c r="U969" s="680"/>
      <c r="V969" s="680"/>
      <c r="W969" s="680"/>
      <c r="X969" s="680"/>
      <c r="Y969" s="680"/>
      <c r="Z969" s="680"/>
      <c r="AA969" s="680"/>
      <c r="AB969" s="680"/>
      <c r="AC969" s="680"/>
      <c r="AD969" s="680"/>
      <c r="AE969" s="680"/>
      <c r="AF969" s="680"/>
      <c r="AG969" s="680"/>
      <c r="AH969" s="680"/>
      <c r="AI969" s="680"/>
      <c r="AJ969" s="680"/>
      <c r="AK969" s="680"/>
      <c r="AL969" s="680"/>
      <c r="AM969" s="680"/>
      <c r="AN969" s="680"/>
      <c r="AO969" s="680"/>
      <c r="AP969" s="680"/>
      <c r="AQ969" s="680"/>
      <c r="AR969" s="680"/>
      <c r="AS969" s="680"/>
      <c r="AT969" s="680"/>
      <c r="AU969" s="680"/>
      <c r="AV969" s="680"/>
      <c r="AW969" s="680"/>
      <c r="AX969" s="680"/>
      <c r="AY969" s="680"/>
      <c r="AZ969" s="680"/>
      <c r="BA969" s="680"/>
      <c r="BB969" s="680"/>
      <c r="BC969" s="680"/>
      <c r="BD969" s="680"/>
      <c r="BE969" s="680"/>
      <c r="BF969" s="680"/>
      <c r="BG969" s="680"/>
      <c r="BH969" s="680"/>
      <c r="BI969" s="680"/>
      <c r="BJ969" s="681"/>
    </row>
    <row r="970" spans="2:62" s="611" customFormat="1">
      <c r="B970" s="675"/>
      <c r="C970" s="676" t="s">
        <v>992</v>
      </c>
      <c r="D970" s="677" t="s">
        <v>993</v>
      </c>
      <c r="E970" s="706">
        <f t="shared" ref="E970" si="645">T970</f>
        <v>0</v>
      </c>
      <c r="F970" s="707"/>
      <c r="G970" s="680">
        <f t="shared" si="615"/>
        <v>0</v>
      </c>
      <c r="H970" s="679"/>
      <c r="I970" s="679"/>
      <c r="J970" s="679"/>
      <c r="K970" s="679"/>
      <c r="L970" s="679"/>
      <c r="M970" s="679"/>
      <c r="N970" s="679"/>
      <c r="O970" s="679"/>
      <c r="P970" s="679"/>
      <c r="Q970" s="679"/>
      <c r="R970" s="679"/>
      <c r="S970" s="679"/>
      <c r="T970" s="673">
        <f t="shared" si="616"/>
        <v>0</v>
      </c>
      <c r="U970" s="679"/>
      <c r="V970" s="679"/>
      <c r="W970" s="679"/>
      <c r="X970" s="680">
        <f t="shared" si="617"/>
        <v>0</v>
      </c>
      <c r="Y970" s="679"/>
      <c r="Z970" s="679"/>
      <c r="AA970" s="679"/>
      <c r="AB970" s="680">
        <f t="shared" si="618"/>
        <v>0</v>
      </c>
      <c r="AC970" s="679"/>
      <c r="AD970" s="679"/>
      <c r="AE970" s="679"/>
      <c r="AF970" s="680">
        <f t="shared" si="619"/>
        <v>0</v>
      </c>
      <c r="AG970" s="679"/>
      <c r="AH970" s="679"/>
      <c r="AI970" s="679"/>
      <c r="AJ970" s="680">
        <f t="shared" si="620"/>
        <v>0</v>
      </c>
      <c r="AK970" s="679"/>
      <c r="AL970" s="679"/>
      <c r="AM970" s="679"/>
      <c r="AN970" s="680">
        <f t="shared" si="621"/>
        <v>0</v>
      </c>
      <c r="AO970" s="680">
        <f t="shared" si="622"/>
        <v>0</v>
      </c>
      <c r="AP970" s="679"/>
      <c r="AQ970" s="679"/>
      <c r="AR970" s="679"/>
      <c r="AS970" s="680">
        <f t="shared" si="623"/>
        <v>0</v>
      </c>
      <c r="AT970" s="679"/>
      <c r="AU970" s="679"/>
      <c r="AV970" s="679"/>
      <c r="AW970" s="680">
        <f t="shared" si="624"/>
        <v>0</v>
      </c>
      <c r="AX970" s="679"/>
      <c r="AY970" s="679"/>
      <c r="AZ970" s="679"/>
      <c r="BA970" s="680">
        <f t="shared" si="625"/>
        <v>0</v>
      </c>
      <c r="BB970" s="679"/>
      <c r="BC970" s="679"/>
      <c r="BD970" s="679"/>
      <c r="BE970" s="680">
        <f t="shared" si="626"/>
        <v>0</v>
      </c>
      <c r="BF970" s="680">
        <f t="shared" si="627"/>
        <v>0</v>
      </c>
      <c r="BG970" s="680">
        <f t="shared" si="628"/>
        <v>0</v>
      </c>
      <c r="BH970" s="680">
        <f t="shared" si="629"/>
        <v>0</v>
      </c>
      <c r="BI970" s="680">
        <f t="shared" si="630"/>
        <v>0</v>
      </c>
      <c r="BJ970" s="681"/>
    </row>
    <row r="971" spans="2:62" s="611" customFormat="1">
      <c r="B971" s="685" t="s">
        <v>462</v>
      </c>
      <c r="C971" s="676"/>
      <c r="D971" s="677"/>
      <c r="E971" s="708"/>
      <c r="F971" s="709"/>
      <c r="G971" s="680"/>
      <c r="H971" s="680"/>
      <c r="I971" s="680"/>
      <c r="J971" s="680"/>
      <c r="K971" s="680"/>
      <c r="L971" s="680"/>
      <c r="M971" s="680"/>
      <c r="N971" s="680"/>
      <c r="O971" s="680"/>
      <c r="P971" s="680"/>
      <c r="Q971" s="680"/>
      <c r="R971" s="680"/>
      <c r="S971" s="680"/>
      <c r="T971" s="673"/>
      <c r="U971" s="680"/>
      <c r="V971" s="680"/>
      <c r="W971" s="680"/>
      <c r="X971" s="680"/>
      <c r="Y971" s="680"/>
      <c r="Z971" s="680"/>
      <c r="AA971" s="680"/>
      <c r="AB971" s="680"/>
      <c r="AC971" s="680"/>
      <c r="AD971" s="680"/>
      <c r="AE971" s="680"/>
      <c r="AF971" s="680"/>
      <c r="AG971" s="680"/>
      <c r="AH971" s="680"/>
      <c r="AI971" s="680"/>
      <c r="AJ971" s="680"/>
      <c r="AK971" s="680"/>
      <c r="AL971" s="680"/>
      <c r="AM971" s="680"/>
      <c r="AN971" s="680"/>
      <c r="AO971" s="680"/>
      <c r="AP971" s="680"/>
      <c r="AQ971" s="680"/>
      <c r="AR971" s="680"/>
      <c r="AS971" s="680"/>
      <c r="AT971" s="680"/>
      <c r="AU971" s="680"/>
      <c r="AV971" s="680"/>
      <c r="AW971" s="680"/>
      <c r="AX971" s="680"/>
      <c r="AY971" s="680"/>
      <c r="AZ971" s="680"/>
      <c r="BA971" s="680"/>
      <c r="BB971" s="680"/>
      <c r="BC971" s="680"/>
      <c r="BD971" s="680"/>
      <c r="BE971" s="680"/>
      <c r="BF971" s="680"/>
      <c r="BG971" s="680"/>
      <c r="BH971" s="680"/>
      <c r="BI971" s="680"/>
      <c r="BJ971" s="681"/>
    </row>
    <row r="972" spans="2:62" s="611" customFormat="1">
      <c r="B972" s="675"/>
      <c r="C972" s="676" t="s">
        <v>994</v>
      </c>
      <c r="D972" s="677" t="s">
        <v>995</v>
      </c>
      <c r="E972" s="706">
        <f t="shared" ref="E972:E974" si="646">T972</f>
        <v>0</v>
      </c>
      <c r="F972" s="707"/>
      <c r="G972" s="680">
        <f t="shared" si="615"/>
        <v>0</v>
      </c>
      <c r="H972" s="679"/>
      <c r="I972" s="679"/>
      <c r="J972" s="679"/>
      <c r="K972" s="679"/>
      <c r="L972" s="679"/>
      <c r="M972" s="679"/>
      <c r="N972" s="679"/>
      <c r="O972" s="679"/>
      <c r="P972" s="679"/>
      <c r="Q972" s="679"/>
      <c r="R972" s="679"/>
      <c r="S972" s="679"/>
      <c r="T972" s="673">
        <f t="shared" si="616"/>
        <v>0</v>
      </c>
      <c r="U972" s="679"/>
      <c r="V972" s="679"/>
      <c r="W972" s="679"/>
      <c r="X972" s="680">
        <f t="shared" si="617"/>
        <v>0</v>
      </c>
      <c r="Y972" s="679"/>
      <c r="Z972" s="679"/>
      <c r="AA972" s="679"/>
      <c r="AB972" s="680">
        <f t="shared" si="618"/>
        <v>0</v>
      </c>
      <c r="AC972" s="679"/>
      <c r="AD972" s="679"/>
      <c r="AE972" s="679"/>
      <c r="AF972" s="680">
        <f t="shared" si="619"/>
        <v>0</v>
      </c>
      <c r="AG972" s="679"/>
      <c r="AH972" s="679"/>
      <c r="AI972" s="679"/>
      <c r="AJ972" s="680">
        <f t="shared" si="620"/>
        <v>0</v>
      </c>
      <c r="AK972" s="679"/>
      <c r="AL972" s="679"/>
      <c r="AM972" s="679"/>
      <c r="AN972" s="680">
        <f t="shared" si="621"/>
        <v>0</v>
      </c>
      <c r="AO972" s="680">
        <f t="shared" si="622"/>
        <v>0</v>
      </c>
      <c r="AP972" s="679"/>
      <c r="AQ972" s="679"/>
      <c r="AR972" s="679"/>
      <c r="AS972" s="680">
        <f t="shared" si="623"/>
        <v>0</v>
      </c>
      <c r="AT972" s="679"/>
      <c r="AU972" s="679"/>
      <c r="AV972" s="679"/>
      <c r="AW972" s="680">
        <f t="shared" si="624"/>
        <v>0</v>
      </c>
      <c r="AX972" s="679"/>
      <c r="AY972" s="679"/>
      <c r="AZ972" s="679"/>
      <c r="BA972" s="680">
        <f t="shared" si="625"/>
        <v>0</v>
      </c>
      <c r="BB972" s="679"/>
      <c r="BC972" s="679"/>
      <c r="BD972" s="679"/>
      <c r="BE972" s="680">
        <f t="shared" si="626"/>
        <v>0</v>
      </c>
      <c r="BF972" s="680">
        <f t="shared" si="627"/>
        <v>0</v>
      </c>
      <c r="BG972" s="680">
        <f t="shared" si="628"/>
        <v>0</v>
      </c>
      <c r="BH972" s="680">
        <f t="shared" si="629"/>
        <v>0</v>
      </c>
      <c r="BI972" s="680">
        <f t="shared" si="630"/>
        <v>0</v>
      </c>
      <c r="BJ972" s="681"/>
    </row>
    <row r="973" spans="2:62" s="611" customFormat="1">
      <c r="B973" s="675"/>
      <c r="C973" s="676" t="s">
        <v>468</v>
      </c>
      <c r="D973" s="677" t="s">
        <v>996</v>
      </c>
      <c r="E973" s="706">
        <f t="shared" si="646"/>
        <v>0</v>
      </c>
      <c r="F973" s="707"/>
      <c r="G973" s="680">
        <f t="shared" si="615"/>
        <v>0</v>
      </c>
      <c r="H973" s="679"/>
      <c r="I973" s="679"/>
      <c r="J973" s="679"/>
      <c r="K973" s="679"/>
      <c r="L973" s="679"/>
      <c r="M973" s="679"/>
      <c r="N973" s="679"/>
      <c r="O973" s="679"/>
      <c r="P973" s="679"/>
      <c r="Q973" s="679"/>
      <c r="R973" s="679"/>
      <c r="S973" s="679"/>
      <c r="T973" s="673">
        <f t="shared" si="616"/>
        <v>0</v>
      </c>
      <c r="U973" s="679"/>
      <c r="V973" s="679"/>
      <c r="W973" s="679"/>
      <c r="X973" s="680">
        <f t="shared" si="617"/>
        <v>0</v>
      </c>
      <c r="Y973" s="679"/>
      <c r="Z973" s="679"/>
      <c r="AA973" s="679"/>
      <c r="AB973" s="680">
        <f t="shared" si="618"/>
        <v>0</v>
      </c>
      <c r="AC973" s="679"/>
      <c r="AD973" s="679"/>
      <c r="AE973" s="679"/>
      <c r="AF973" s="680">
        <f t="shared" si="619"/>
        <v>0</v>
      </c>
      <c r="AG973" s="679"/>
      <c r="AH973" s="679"/>
      <c r="AI973" s="679"/>
      <c r="AJ973" s="680">
        <f t="shared" si="620"/>
        <v>0</v>
      </c>
      <c r="AK973" s="679"/>
      <c r="AL973" s="679"/>
      <c r="AM973" s="679"/>
      <c r="AN973" s="680">
        <f t="shared" si="621"/>
        <v>0</v>
      </c>
      <c r="AO973" s="680">
        <f t="shared" si="622"/>
        <v>0</v>
      </c>
      <c r="AP973" s="679"/>
      <c r="AQ973" s="679"/>
      <c r="AR973" s="679"/>
      <c r="AS973" s="680">
        <f t="shared" si="623"/>
        <v>0</v>
      </c>
      <c r="AT973" s="679"/>
      <c r="AU973" s="679"/>
      <c r="AV973" s="679"/>
      <c r="AW973" s="680">
        <f t="shared" si="624"/>
        <v>0</v>
      </c>
      <c r="AX973" s="679"/>
      <c r="AY973" s="679"/>
      <c r="AZ973" s="679"/>
      <c r="BA973" s="680">
        <f t="shared" si="625"/>
        <v>0</v>
      </c>
      <c r="BB973" s="679"/>
      <c r="BC973" s="679"/>
      <c r="BD973" s="679"/>
      <c r="BE973" s="680">
        <f t="shared" si="626"/>
        <v>0</v>
      </c>
      <c r="BF973" s="680">
        <f t="shared" si="627"/>
        <v>0</v>
      </c>
      <c r="BG973" s="680">
        <f t="shared" si="628"/>
        <v>0</v>
      </c>
      <c r="BH973" s="680">
        <f t="shared" si="629"/>
        <v>0</v>
      </c>
      <c r="BI973" s="680">
        <f t="shared" si="630"/>
        <v>0</v>
      </c>
      <c r="BJ973" s="681"/>
    </row>
    <row r="974" spans="2:62" s="611" customFormat="1">
      <c r="B974" s="675"/>
      <c r="C974" s="676" t="s">
        <v>470</v>
      </c>
      <c r="D974" s="677" t="s">
        <v>997</v>
      </c>
      <c r="E974" s="706">
        <f t="shared" si="646"/>
        <v>0</v>
      </c>
      <c r="F974" s="707"/>
      <c r="G974" s="680">
        <f t="shared" si="615"/>
        <v>0</v>
      </c>
      <c r="H974" s="679"/>
      <c r="I974" s="679"/>
      <c r="J974" s="679"/>
      <c r="K974" s="679"/>
      <c r="L974" s="679"/>
      <c r="M974" s="679"/>
      <c r="N974" s="679"/>
      <c r="O974" s="679"/>
      <c r="P974" s="679"/>
      <c r="Q974" s="679"/>
      <c r="R974" s="679"/>
      <c r="S974" s="679"/>
      <c r="T974" s="673">
        <f t="shared" si="616"/>
        <v>0</v>
      </c>
      <c r="U974" s="679"/>
      <c r="V974" s="679"/>
      <c r="W974" s="679"/>
      <c r="X974" s="680">
        <f t="shared" si="617"/>
        <v>0</v>
      </c>
      <c r="Y974" s="679"/>
      <c r="Z974" s="679"/>
      <c r="AA974" s="679"/>
      <c r="AB974" s="680">
        <f t="shared" si="618"/>
        <v>0</v>
      </c>
      <c r="AC974" s="679"/>
      <c r="AD974" s="679"/>
      <c r="AE974" s="679"/>
      <c r="AF974" s="680">
        <f t="shared" si="619"/>
        <v>0</v>
      </c>
      <c r="AG974" s="679"/>
      <c r="AH974" s="679"/>
      <c r="AI974" s="679"/>
      <c r="AJ974" s="680">
        <f t="shared" si="620"/>
        <v>0</v>
      </c>
      <c r="AK974" s="679"/>
      <c r="AL974" s="679"/>
      <c r="AM974" s="679"/>
      <c r="AN974" s="680">
        <f t="shared" si="621"/>
        <v>0</v>
      </c>
      <c r="AO974" s="680">
        <f t="shared" si="622"/>
        <v>0</v>
      </c>
      <c r="AP974" s="679"/>
      <c r="AQ974" s="679"/>
      <c r="AR974" s="679"/>
      <c r="AS974" s="680">
        <f t="shared" si="623"/>
        <v>0</v>
      </c>
      <c r="AT974" s="679"/>
      <c r="AU974" s="679"/>
      <c r="AV974" s="679"/>
      <c r="AW974" s="680">
        <f t="shared" si="624"/>
        <v>0</v>
      </c>
      <c r="AX974" s="679"/>
      <c r="AY974" s="679"/>
      <c r="AZ974" s="679"/>
      <c r="BA974" s="680">
        <f t="shared" si="625"/>
        <v>0</v>
      </c>
      <c r="BB974" s="679"/>
      <c r="BC974" s="679"/>
      <c r="BD974" s="679"/>
      <c r="BE974" s="680">
        <f t="shared" si="626"/>
        <v>0</v>
      </c>
      <c r="BF974" s="680">
        <f t="shared" si="627"/>
        <v>0</v>
      </c>
      <c r="BG974" s="680">
        <f t="shared" si="628"/>
        <v>0</v>
      </c>
      <c r="BH974" s="680">
        <f t="shared" si="629"/>
        <v>0</v>
      </c>
      <c r="BI974" s="680">
        <f t="shared" si="630"/>
        <v>0</v>
      </c>
      <c r="BJ974" s="681"/>
    </row>
    <row r="975" spans="2:62" s="611" customFormat="1">
      <c r="B975" s="685" t="s">
        <v>998</v>
      </c>
      <c r="C975" s="676"/>
      <c r="D975" s="677"/>
      <c r="E975" s="708"/>
      <c r="F975" s="709"/>
      <c r="G975" s="680"/>
      <c r="H975" s="680"/>
      <c r="I975" s="680"/>
      <c r="J975" s="680"/>
      <c r="K975" s="680"/>
      <c r="L975" s="680"/>
      <c r="M975" s="680"/>
      <c r="N975" s="680"/>
      <c r="O975" s="680"/>
      <c r="P975" s="680"/>
      <c r="Q975" s="680"/>
      <c r="R975" s="680"/>
      <c r="S975" s="680"/>
      <c r="T975" s="673"/>
      <c r="U975" s="680"/>
      <c r="V975" s="680"/>
      <c r="W975" s="680"/>
      <c r="X975" s="680"/>
      <c r="Y975" s="680"/>
      <c r="Z975" s="680"/>
      <c r="AA975" s="680"/>
      <c r="AB975" s="680"/>
      <c r="AC975" s="680"/>
      <c r="AD975" s="680"/>
      <c r="AE975" s="680"/>
      <c r="AF975" s="680"/>
      <c r="AG975" s="680"/>
      <c r="AH975" s="680"/>
      <c r="AI975" s="680"/>
      <c r="AJ975" s="680"/>
      <c r="AK975" s="680"/>
      <c r="AL975" s="680"/>
      <c r="AM975" s="680"/>
      <c r="AN975" s="680"/>
      <c r="AO975" s="680"/>
      <c r="AP975" s="680"/>
      <c r="AQ975" s="680"/>
      <c r="AR975" s="680"/>
      <c r="AS975" s="680"/>
      <c r="AT975" s="680"/>
      <c r="AU975" s="680"/>
      <c r="AV975" s="680"/>
      <c r="AW975" s="680"/>
      <c r="AX975" s="680"/>
      <c r="AY975" s="680"/>
      <c r="AZ975" s="680"/>
      <c r="BA975" s="680"/>
      <c r="BB975" s="680"/>
      <c r="BC975" s="680"/>
      <c r="BD975" s="680"/>
      <c r="BE975" s="680"/>
      <c r="BF975" s="680"/>
      <c r="BG975" s="680"/>
      <c r="BH975" s="680"/>
      <c r="BI975" s="680"/>
      <c r="BJ975" s="681"/>
    </row>
    <row r="976" spans="2:62" s="611" customFormat="1">
      <c r="B976" s="675"/>
      <c r="C976" s="676" t="s">
        <v>475</v>
      </c>
      <c r="D976" s="677" t="s">
        <v>999</v>
      </c>
      <c r="E976" s="706">
        <f t="shared" ref="E976:E979" si="647">T976</f>
        <v>0</v>
      </c>
      <c r="F976" s="707"/>
      <c r="G976" s="680">
        <f t="shared" si="615"/>
        <v>0</v>
      </c>
      <c r="H976" s="679"/>
      <c r="I976" s="679"/>
      <c r="J976" s="679"/>
      <c r="K976" s="679"/>
      <c r="L976" s="679"/>
      <c r="M976" s="679"/>
      <c r="N976" s="679"/>
      <c r="O976" s="679"/>
      <c r="P976" s="679"/>
      <c r="Q976" s="679"/>
      <c r="R976" s="679"/>
      <c r="S976" s="679"/>
      <c r="T976" s="673">
        <f t="shared" si="616"/>
        <v>0</v>
      </c>
      <c r="U976" s="679"/>
      <c r="V976" s="679"/>
      <c r="W976" s="679"/>
      <c r="X976" s="680">
        <f t="shared" si="617"/>
        <v>0</v>
      </c>
      <c r="Y976" s="679"/>
      <c r="Z976" s="679"/>
      <c r="AA976" s="679"/>
      <c r="AB976" s="680">
        <f t="shared" si="618"/>
        <v>0</v>
      </c>
      <c r="AC976" s="679"/>
      <c r="AD976" s="679"/>
      <c r="AE976" s="679"/>
      <c r="AF976" s="680">
        <f t="shared" si="619"/>
        <v>0</v>
      </c>
      <c r="AG976" s="679"/>
      <c r="AH976" s="679"/>
      <c r="AI976" s="679"/>
      <c r="AJ976" s="680">
        <f t="shared" si="620"/>
        <v>0</v>
      </c>
      <c r="AK976" s="679"/>
      <c r="AL976" s="679"/>
      <c r="AM976" s="679"/>
      <c r="AN976" s="680">
        <f t="shared" si="621"/>
        <v>0</v>
      </c>
      <c r="AO976" s="680">
        <f t="shared" si="622"/>
        <v>0</v>
      </c>
      <c r="AP976" s="679"/>
      <c r="AQ976" s="679"/>
      <c r="AR976" s="679"/>
      <c r="AS976" s="680">
        <f t="shared" si="623"/>
        <v>0</v>
      </c>
      <c r="AT976" s="679"/>
      <c r="AU976" s="679"/>
      <c r="AV976" s="679"/>
      <c r="AW976" s="680">
        <f t="shared" si="624"/>
        <v>0</v>
      </c>
      <c r="AX976" s="679"/>
      <c r="AY976" s="679"/>
      <c r="AZ976" s="679"/>
      <c r="BA976" s="680">
        <f t="shared" si="625"/>
        <v>0</v>
      </c>
      <c r="BB976" s="679"/>
      <c r="BC976" s="679"/>
      <c r="BD976" s="679"/>
      <c r="BE976" s="680">
        <f t="shared" si="626"/>
        <v>0</v>
      </c>
      <c r="BF976" s="680">
        <f t="shared" si="627"/>
        <v>0</v>
      </c>
      <c r="BG976" s="680">
        <f t="shared" si="628"/>
        <v>0</v>
      </c>
      <c r="BH976" s="680">
        <f t="shared" si="629"/>
        <v>0</v>
      </c>
      <c r="BI976" s="680">
        <f t="shared" si="630"/>
        <v>0</v>
      </c>
      <c r="BJ976" s="681"/>
    </row>
    <row r="977" spans="2:62" s="611" customFormat="1">
      <c r="B977" s="675"/>
      <c r="C977" s="676" t="s">
        <v>477</v>
      </c>
      <c r="D977" s="677" t="s">
        <v>1000</v>
      </c>
      <c r="E977" s="706">
        <f t="shared" si="647"/>
        <v>0</v>
      </c>
      <c r="F977" s="707"/>
      <c r="G977" s="680">
        <f t="shared" si="615"/>
        <v>0</v>
      </c>
      <c r="H977" s="679"/>
      <c r="I977" s="679"/>
      <c r="J977" s="679"/>
      <c r="K977" s="679"/>
      <c r="L977" s="679"/>
      <c r="M977" s="679"/>
      <c r="N977" s="679"/>
      <c r="O977" s="679"/>
      <c r="P977" s="679"/>
      <c r="Q977" s="679"/>
      <c r="R977" s="679"/>
      <c r="S977" s="679"/>
      <c r="T977" s="673">
        <f t="shared" si="616"/>
        <v>0</v>
      </c>
      <c r="U977" s="679"/>
      <c r="V977" s="679"/>
      <c r="W977" s="679"/>
      <c r="X977" s="680">
        <f t="shared" si="617"/>
        <v>0</v>
      </c>
      <c r="Y977" s="679"/>
      <c r="Z977" s="679"/>
      <c r="AA977" s="679"/>
      <c r="AB977" s="680">
        <f t="shared" si="618"/>
        <v>0</v>
      </c>
      <c r="AC977" s="679"/>
      <c r="AD977" s="679"/>
      <c r="AE977" s="679"/>
      <c r="AF977" s="680">
        <f t="shared" si="619"/>
        <v>0</v>
      </c>
      <c r="AG977" s="679"/>
      <c r="AH977" s="679"/>
      <c r="AI977" s="679"/>
      <c r="AJ977" s="680">
        <f t="shared" si="620"/>
        <v>0</v>
      </c>
      <c r="AK977" s="679"/>
      <c r="AL977" s="679"/>
      <c r="AM977" s="679"/>
      <c r="AN977" s="680">
        <f t="shared" si="621"/>
        <v>0</v>
      </c>
      <c r="AO977" s="680">
        <f t="shared" si="622"/>
        <v>0</v>
      </c>
      <c r="AP977" s="679"/>
      <c r="AQ977" s="679"/>
      <c r="AR977" s="679"/>
      <c r="AS977" s="680">
        <f t="shared" si="623"/>
        <v>0</v>
      </c>
      <c r="AT977" s="679"/>
      <c r="AU977" s="679"/>
      <c r="AV977" s="679"/>
      <c r="AW977" s="680">
        <f t="shared" si="624"/>
        <v>0</v>
      </c>
      <c r="AX977" s="679"/>
      <c r="AY977" s="679"/>
      <c r="AZ977" s="679"/>
      <c r="BA977" s="680">
        <f t="shared" si="625"/>
        <v>0</v>
      </c>
      <c r="BB977" s="679"/>
      <c r="BC977" s="679"/>
      <c r="BD977" s="679"/>
      <c r="BE977" s="680">
        <f t="shared" si="626"/>
        <v>0</v>
      </c>
      <c r="BF977" s="680">
        <f t="shared" si="627"/>
        <v>0</v>
      </c>
      <c r="BG977" s="680">
        <f t="shared" si="628"/>
        <v>0</v>
      </c>
      <c r="BH977" s="680">
        <f t="shared" si="629"/>
        <v>0</v>
      </c>
      <c r="BI977" s="680">
        <f t="shared" si="630"/>
        <v>0</v>
      </c>
      <c r="BJ977" s="681"/>
    </row>
    <row r="978" spans="2:62" s="611" customFormat="1">
      <c r="B978" s="675"/>
      <c r="C978" s="676" t="s">
        <v>1001</v>
      </c>
      <c r="D978" s="677" t="s">
        <v>1002</v>
      </c>
      <c r="E978" s="706">
        <f t="shared" si="647"/>
        <v>0</v>
      </c>
      <c r="F978" s="707"/>
      <c r="G978" s="680">
        <f t="shared" si="615"/>
        <v>0</v>
      </c>
      <c r="H978" s="679"/>
      <c r="I978" s="679"/>
      <c r="J978" s="679"/>
      <c r="K978" s="679"/>
      <c r="L978" s="679"/>
      <c r="M978" s="679"/>
      <c r="N978" s="679"/>
      <c r="O978" s="679"/>
      <c r="P978" s="679"/>
      <c r="Q978" s="679"/>
      <c r="R978" s="679"/>
      <c r="S978" s="679"/>
      <c r="T978" s="673">
        <f t="shared" si="616"/>
        <v>0</v>
      </c>
      <c r="U978" s="679"/>
      <c r="V978" s="679"/>
      <c r="W978" s="679"/>
      <c r="X978" s="680">
        <f t="shared" si="617"/>
        <v>0</v>
      </c>
      <c r="Y978" s="679"/>
      <c r="Z978" s="679"/>
      <c r="AA978" s="679"/>
      <c r="AB978" s="680">
        <f t="shared" si="618"/>
        <v>0</v>
      </c>
      <c r="AC978" s="679"/>
      <c r="AD978" s="679"/>
      <c r="AE978" s="679"/>
      <c r="AF978" s="680">
        <f t="shared" si="619"/>
        <v>0</v>
      </c>
      <c r="AG978" s="679"/>
      <c r="AH978" s="679"/>
      <c r="AI978" s="679"/>
      <c r="AJ978" s="680">
        <f t="shared" si="620"/>
        <v>0</v>
      </c>
      <c r="AK978" s="679"/>
      <c r="AL978" s="679"/>
      <c r="AM978" s="679"/>
      <c r="AN978" s="680">
        <f t="shared" si="621"/>
        <v>0</v>
      </c>
      <c r="AO978" s="680">
        <f t="shared" si="622"/>
        <v>0</v>
      </c>
      <c r="AP978" s="679"/>
      <c r="AQ978" s="679"/>
      <c r="AR978" s="679"/>
      <c r="AS978" s="680">
        <f t="shared" si="623"/>
        <v>0</v>
      </c>
      <c r="AT978" s="679"/>
      <c r="AU978" s="679"/>
      <c r="AV978" s="679"/>
      <c r="AW978" s="680">
        <f t="shared" si="624"/>
        <v>0</v>
      </c>
      <c r="AX978" s="679"/>
      <c r="AY978" s="679"/>
      <c r="AZ978" s="679"/>
      <c r="BA978" s="680">
        <f t="shared" si="625"/>
        <v>0</v>
      </c>
      <c r="BB978" s="679"/>
      <c r="BC978" s="679"/>
      <c r="BD978" s="679"/>
      <c r="BE978" s="680">
        <f t="shared" si="626"/>
        <v>0</v>
      </c>
      <c r="BF978" s="680">
        <f t="shared" si="627"/>
        <v>0</v>
      </c>
      <c r="BG978" s="680">
        <f t="shared" si="628"/>
        <v>0</v>
      </c>
      <c r="BH978" s="680">
        <f t="shared" si="629"/>
        <v>0</v>
      </c>
      <c r="BI978" s="680">
        <f t="shared" si="630"/>
        <v>0</v>
      </c>
      <c r="BJ978" s="681"/>
    </row>
    <row r="979" spans="2:62" s="611" customFormat="1">
      <c r="B979" s="675"/>
      <c r="C979" s="676" t="s">
        <v>481</v>
      </c>
      <c r="D979" s="677" t="s">
        <v>1003</v>
      </c>
      <c r="E979" s="706">
        <f t="shared" si="647"/>
        <v>0</v>
      </c>
      <c r="F979" s="707"/>
      <c r="G979" s="680">
        <f t="shared" si="615"/>
        <v>0</v>
      </c>
      <c r="H979" s="679"/>
      <c r="I979" s="679"/>
      <c r="J979" s="679"/>
      <c r="K979" s="679"/>
      <c r="L979" s="679"/>
      <c r="M979" s="679"/>
      <c r="N979" s="679"/>
      <c r="O979" s="679"/>
      <c r="P979" s="679"/>
      <c r="Q979" s="679"/>
      <c r="R979" s="679"/>
      <c r="S979" s="679"/>
      <c r="T979" s="673">
        <f t="shared" si="616"/>
        <v>0</v>
      </c>
      <c r="U979" s="679"/>
      <c r="V979" s="679"/>
      <c r="W979" s="679"/>
      <c r="X979" s="680">
        <f t="shared" si="617"/>
        <v>0</v>
      </c>
      <c r="Y979" s="679"/>
      <c r="Z979" s="679"/>
      <c r="AA979" s="679"/>
      <c r="AB979" s="680">
        <f t="shared" si="618"/>
        <v>0</v>
      </c>
      <c r="AC979" s="679"/>
      <c r="AD979" s="679"/>
      <c r="AE979" s="679"/>
      <c r="AF979" s="680">
        <f t="shared" si="619"/>
        <v>0</v>
      </c>
      <c r="AG979" s="679"/>
      <c r="AH979" s="679"/>
      <c r="AI979" s="679"/>
      <c r="AJ979" s="680">
        <f t="shared" si="620"/>
        <v>0</v>
      </c>
      <c r="AK979" s="679"/>
      <c r="AL979" s="679"/>
      <c r="AM979" s="679"/>
      <c r="AN979" s="680">
        <f t="shared" si="621"/>
        <v>0</v>
      </c>
      <c r="AO979" s="680">
        <f t="shared" si="622"/>
        <v>0</v>
      </c>
      <c r="AP979" s="679"/>
      <c r="AQ979" s="679"/>
      <c r="AR979" s="679"/>
      <c r="AS979" s="680">
        <f t="shared" si="623"/>
        <v>0</v>
      </c>
      <c r="AT979" s="679"/>
      <c r="AU979" s="679"/>
      <c r="AV979" s="679"/>
      <c r="AW979" s="680">
        <f t="shared" si="624"/>
        <v>0</v>
      </c>
      <c r="AX979" s="679"/>
      <c r="AY979" s="679"/>
      <c r="AZ979" s="679"/>
      <c r="BA979" s="680">
        <f t="shared" si="625"/>
        <v>0</v>
      </c>
      <c r="BB979" s="679"/>
      <c r="BC979" s="679"/>
      <c r="BD979" s="679"/>
      <c r="BE979" s="680">
        <f t="shared" si="626"/>
        <v>0</v>
      </c>
      <c r="BF979" s="680">
        <f t="shared" si="627"/>
        <v>0</v>
      </c>
      <c r="BG979" s="680">
        <f t="shared" si="628"/>
        <v>0</v>
      </c>
      <c r="BH979" s="680">
        <f t="shared" si="629"/>
        <v>0</v>
      </c>
      <c r="BI979" s="680">
        <f t="shared" si="630"/>
        <v>0</v>
      </c>
      <c r="BJ979" s="681"/>
    </row>
    <row r="980" spans="2:62" s="611" customFormat="1">
      <c r="B980" s="685" t="s">
        <v>1004</v>
      </c>
      <c r="C980" s="676"/>
      <c r="D980" s="677"/>
      <c r="E980" s="708"/>
      <c r="F980" s="709"/>
      <c r="G980" s="680"/>
      <c r="H980" s="680"/>
      <c r="I980" s="680"/>
      <c r="J980" s="680"/>
      <c r="K980" s="680"/>
      <c r="L980" s="680"/>
      <c r="M980" s="680"/>
      <c r="N980" s="680"/>
      <c r="O980" s="680"/>
      <c r="P980" s="680"/>
      <c r="Q980" s="680"/>
      <c r="R980" s="680"/>
      <c r="S980" s="680"/>
      <c r="T980" s="673"/>
      <c r="U980" s="680"/>
      <c r="V980" s="680"/>
      <c r="W980" s="680"/>
      <c r="X980" s="680"/>
      <c r="Y980" s="680"/>
      <c r="Z980" s="680"/>
      <c r="AA980" s="680"/>
      <c r="AB980" s="680"/>
      <c r="AC980" s="680"/>
      <c r="AD980" s="680"/>
      <c r="AE980" s="680"/>
      <c r="AF980" s="680"/>
      <c r="AG980" s="680"/>
      <c r="AH980" s="680"/>
      <c r="AI980" s="680"/>
      <c r="AJ980" s="680"/>
      <c r="AK980" s="680"/>
      <c r="AL980" s="680"/>
      <c r="AM980" s="680"/>
      <c r="AN980" s="680"/>
      <c r="AO980" s="680"/>
      <c r="AP980" s="680"/>
      <c r="AQ980" s="680"/>
      <c r="AR980" s="680"/>
      <c r="AS980" s="680"/>
      <c r="AT980" s="680"/>
      <c r="AU980" s="680"/>
      <c r="AV980" s="680"/>
      <c r="AW980" s="680"/>
      <c r="AX980" s="680"/>
      <c r="AY980" s="680"/>
      <c r="AZ980" s="680"/>
      <c r="BA980" s="680"/>
      <c r="BB980" s="680"/>
      <c r="BC980" s="680"/>
      <c r="BD980" s="680"/>
      <c r="BE980" s="680"/>
      <c r="BF980" s="680"/>
      <c r="BG980" s="680"/>
      <c r="BH980" s="680"/>
      <c r="BI980" s="680"/>
      <c r="BJ980" s="681"/>
    </row>
    <row r="981" spans="2:62" s="611" customFormat="1">
      <c r="B981" s="675"/>
      <c r="C981" s="676" t="s">
        <v>1005</v>
      </c>
      <c r="D981" s="677" t="s">
        <v>1006</v>
      </c>
      <c r="E981" s="706">
        <f t="shared" ref="E981:E984" si="648">T981</f>
        <v>0</v>
      </c>
      <c r="F981" s="707"/>
      <c r="G981" s="680">
        <f t="shared" si="615"/>
        <v>0</v>
      </c>
      <c r="H981" s="679"/>
      <c r="I981" s="679"/>
      <c r="J981" s="679"/>
      <c r="K981" s="679"/>
      <c r="L981" s="679"/>
      <c r="M981" s="679"/>
      <c r="N981" s="679"/>
      <c r="O981" s="679"/>
      <c r="P981" s="679"/>
      <c r="Q981" s="679"/>
      <c r="R981" s="679"/>
      <c r="S981" s="679"/>
      <c r="T981" s="673">
        <f t="shared" si="616"/>
        <v>0</v>
      </c>
      <c r="U981" s="679"/>
      <c r="V981" s="679"/>
      <c r="W981" s="679"/>
      <c r="X981" s="680">
        <f t="shared" si="617"/>
        <v>0</v>
      </c>
      <c r="Y981" s="679"/>
      <c r="Z981" s="679"/>
      <c r="AA981" s="679"/>
      <c r="AB981" s="680">
        <f t="shared" si="618"/>
        <v>0</v>
      </c>
      <c r="AC981" s="679"/>
      <c r="AD981" s="679"/>
      <c r="AE981" s="679"/>
      <c r="AF981" s="680">
        <f t="shared" si="619"/>
        <v>0</v>
      </c>
      <c r="AG981" s="679"/>
      <c r="AH981" s="679"/>
      <c r="AI981" s="679"/>
      <c r="AJ981" s="680">
        <f t="shared" si="620"/>
        <v>0</v>
      </c>
      <c r="AK981" s="679"/>
      <c r="AL981" s="679"/>
      <c r="AM981" s="679"/>
      <c r="AN981" s="680">
        <f t="shared" si="621"/>
        <v>0</v>
      </c>
      <c r="AO981" s="680">
        <f t="shared" si="622"/>
        <v>0</v>
      </c>
      <c r="AP981" s="679"/>
      <c r="AQ981" s="679"/>
      <c r="AR981" s="679"/>
      <c r="AS981" s="680">
        <f t="shared" si="623"/>
        <v>0</v>
      </c>
      <c r="AT981" s="679"/>
      <c r="AU981" s="679"/>
      <c r="AV981" s="679"/>
      <c r="AW981" s="680">
        <f t="shared" si="624"/>
        <v>0</v>
      </c>
      <c r="AX981" s="679"/>
      <c r="AY981" s="679"/>
      <c r="AZ981" s="679"/>
      <c r="BA981" s="680">
        <f t="shared" si="625"/>
        <v>0</v>
      </c>
      <c r="BB981" s="679"/>
      <c r="BC981" s="679"/>
      <c r="BD981" s="679"/>
      <c r="BE981" s="680">
        <f t="shared" si="626"/>
        <v>0</v>
      </c>
      <c r="BF981" s="680">
        <f t="shared" si="627"/>
        <v>0</v>
      </c>
      <c r="BG981" s="680">
        <f t="shared" si="628"/>
        <v>0</v>
      </c>
      <c r="BH981" s="680">
        <f t="shared" si="629"/>
        <v>0</v>
      </c>
      <c r="BI981" s="680">
        <f t="shared" si="630"/>
        <v>0</v>
      </c>
      <c r="BJ981" s="681"/>
    </row>
    <row r="982" spans="2:62" s="611" customFormat="1">
      <c r="B982" s="675"/>
      <c r="C982" s="676" t="s">
        <v>1007</v>
      </c>
      <c r="D982" s="677" t="s">
        <v>1008</v>
      </c>
      <c r="E982" s="706">
        <f t="shared" si="648"/>
        <v>0</v>
      </c>
      <c r="F982" s="707"/>
      <c r="G982" s="680">
        <f t="shared" ref="G982:G989" si="649">E982+F982</f>
        <v>0</v>
      </c>
      <c r="H982" s="679"/>
      <c r="I982" s="679"/>
      <c r="J982" s="679"/>
      <c r="K982" s="679"/>
      <c r="L982" s="679"/>
      <c r="M982" s="679"/>
      <c r="N982" s="679"/>
      <c r="O982" s="679"/>
      <c r="P982" s="679"/>
      <c r="Q982" s="679"/>
      <c r="R982" s="679"/>
      <c r="S982" s="679"/>
      <c r="T982" s="673">
        <f t="shared" ref="T982:T989" si="650">SUM(H982:S982)</f>
        <v>0</v>
      </c>
      <c r="U982" s="679"/>
      <c r="V982" s="679"/>
      <c r="W982" s="679"/>
      <c r="X982" s="680">
        <f t="shared" ref="X982:X989" si="651">(T982+U982)-V982+W982</f>
        <v>0</v>
      </c>
      <c r="Y982" s="679"/>
      <c r="Z982" s="679"/>
      <c r="AA982" s="679"/>
      <c r="AB982" s="680">
        <f t="shared" ref="AB982:AB989" si="652">SUM(Y982:AA982)</f>
        <v>0</v>
      </c>
      <c r="AC982" s="679"/>
      <c r="AD982" s="679"/>
      <c r="AE982" s="679"/>
      <c r="AF982" s="680">
        <f t="shared" ref="AF982:AF989" si="653">SUM(AC982:AE982)</f>
        <v>0</v>
      </c>
      <c r="AG982" s="679"/>
      <c r="AH982" s="679"/>
      <c r="AI982" s="679"/>
      <c r="AJ982" s="680">
        <f t="shared" ref="AJ982:AJ989" si="654">SUM(AG982:AI982)</f>
        <v>0</v>
      </c>
      <c r="AK982" s="679"/>
      <c r="AL982" s="679"/>
      <c r="AM982" s="679"/>
      <c r="AN982" s="680">
        <f t="shared" ref="AN982:AN989" si="655">SUM(AK982:AM982)</f>
        <v>0</v>
      </c>
      <c r="AO982" s="680">
        <f t="shared" ref="AO982:AO989" si="656">AB982+AF982+AJ982+AN982</f>
        <v>0</v>
      </c>
      <c r="AP982" s="679"/>
      <c r="AQ982" s="679"/>
      <c r="AR982" s="679"/>
      <c r="AS982" s="680">
        <f t="shared" ref="AS982:AS989" si="657">SUM(AP982:AR982)</f>
        <v>0</v>
      </c>
      <c r="AT982" s="679"/>
      <c r="AU982" s="679"/>
      <c r="AV982" s="679"/>
      <c r="AW982" s="680">
        <f t="shared" ref="AW982:AW989" si="658">SUM(AT982:AV982)</f>
        <v>0</v>
      </c>
      <c r="AX982" s="679"/>
      <c r="AY982" s="679"/>
      <c r="AZ982" s="679"/>
      <c r="BA982" s="680">
        <f t="shared" ref="BA982:BA989" si="659">SUM(AX982:AZ982)</f>
        <v>0</v>
      </c>
      <c r="BB982" s="679"/>
      <c r="BC982" s="679"/>
      <c r="BD982" s="679"/>
      <c r="BE982" s="680">
        <f t="shared" ref="BE982:BE989" si="660">SUM(BB982:BD982)</f>
        <v>0</v>
      </c>
      <c r="BF982" s="680">
        <f t="shared" ref="BF982:BF989" si="661">AS982+AW982+BA982+BE982</f>
        <v>0</v>
      </c>
      <c r="BG982" s="680">
        <f t="shared" ref="BG982:BG989" si="662">G982-X982</f>
        <v>0</v>
      </c>
      <c r="BH982" s="680">
        <f t="shared" ref="BH982:BH989" si="663">X982-AO982</f>
        <v>0</v>
      </c>
      <c r="BI982" s="680">
        <f t="shared" ref="BI982:BI989" si="664">AO982-BF982</f>
        <v>0</v>
      </c>
      <c r="BJ982" s="681"/>
    </row>
    <row r="983" spans="2:62" s="611" customFormat="1">
      <c r="B983" s="675"/>
      <c r="C983" s="676" t="s">
        <v>1009</v>
      </c>
      <c r="D983" s="677" t="s">
        <v>1010</v>
      </c>
      <c r="E983" s="706">
        <f t="shared" si="648"/>
        <v>0</v>
      </c>
      <c r="F983" s="707"/>
      <c r="G983" s="680">
        <f t="shared" si="649"/>
        <v>0</v>
      </c>
      <c r="H983" s="679"/>
      <c r="I983" s="679"/>
      <c r="J983" s="679"/>
      <c r="K983" s="679"/>
      <c r="L983" s="679"/>
      <c r="M983" s="679"/>
      <c r="N983" s="679"/>
      <c r="O983" s="679"/>
      <c r="P983" s="679"/>
      <c r="Q983" s="679"/>
      <c r="R983" s="679"/>
      <c r="S983" s="679"/>
      <c r="T983" s="673">
        <f t="shared" si="650"/>
        <v>0</v>
      </c>
      <c r="U983" s="679"/>
      <c r="V983" s="679"/>
      <c r="W983" s="679"/>
      <c r="X983" s="680">
        <f t="shared" si="651"/>
        <v>0</v>
      </c>
      <c r="Y983" s="679"/>
      <c r="Z983" s="679"/>
      <c r="AA983" s="679"/>
      <c r="AB983" s="680">
        <f t="shared" si="652"/>
        <v>0</v>
      </c>
      <c r="AC983" s="679"/>
      <c r="AD983" s="679"/>
      <c r="AE983" s="679"/>
      <c r="AF983" s="680">
        <f t="shared" si="653"/>
        <v>0</v>
      </c>
      <c r="AG983" s="679"/>
      <c r="AH983" s="679"/>
      <c r="AI983" s="679"/>
      <c r="AJ983" s="680">
        <f t="shared" si="654"/>
        <v>0</v>
      </c>
      <c r="AK983" s="679"/>
      <c r="AL983" s="679"/>
      <c r="AM983" s="679"/>
      <c r="AN983" s="680">
        <f t="shared" si="655"/>
        <v>0</v>
      </c>
      <c r="AO983" s="680">
        <f t="shared" si="656"/>
        <v>0</v>
      </c>
      <c r="AP983" s="679"/>
      <c r="AQ983" s="679"/>
      <c r="AR983" s="679"/>
      <c r="AS983" s="680">
        <f t="shared" si="657"/>
        <v>0</v>
      </c>
      <c r="AT983" s="679"/>
      <c r="AU983" s="679"/>
      <c r="AV983" s="679"/>
      <c r="AW983" s="680">
        <f t="shared" si="658"/>
        <v>0</v>
      </c>
      <c r="AX983" s="679"/>
      <c r="AY983" s="679"/>
      <c r="AZ983" s="679"/>
      <c r="BA983" s="680">
        <f t="shared" si="659"/>
        <v>0</v>
      </c>
      <c r="BB983" s="679"/>
      <c r="BC983" s="679"/>
      <c r="BD983" s="679"/>
      <c r="BE983" s="680">
        <f t="shared" si="660"/>
        <v>0</v>
      </c>
      <c r="BF983" s="680">
        <f t="shared" si="661"/>
        <v>0</v>
      </c>
      <c r="BG983" s="680">
        <f t="shared" si="662"/>
        <v>0</v>
      </c>
      <c r="BH983" s="680">
        <f t="shared" si="663"/>
        <v>0</v>
      </c>
      <c r="BI983" s="680">
        <f t="shared" si="664"/>
        <v>0</v>
      </c>
      <c r="BJ983" s="681"/>
    </row>
    <row r="984" spans="2:62" s="611" customFormat="1">
      <c r="B984" s="675"/>
      <c r="C984" s="676" t="s">
        <v>1011</v>
      </c>
      <c r="D984" s="677" t="s">
        <v>1012</v>
      </c>
      <c r="E984" s="706">
        <f t="shared" si="648"/>
        <v>0</v>
      </c>
      <c r="F984" s="707"/>
      <c r="G984" s="680">
        <f t="shared" si="649"/>
        <v>0</v>
      </c>
      <c r="H984" s="679"/>
      <c r="I984" s="679"/>
      <c r="J984" s="679"/>
      <c r="K984" s="679"/>
      <c r="L984" s="679"/>
      <c r="M984" s="679"/>
      <c r="N984" s="679"/>
      <c r="O984" s="679"/>
      <c r="P984" s="679"/>
      <c r="Q984" s="679"/>
      <c r="R984" s="679"/>
      <c r="S984" s="679"/>
      <c r="T984" s="673">
        <f t="shared" si="650"/>
        <v>0</v>
      </c>
      <c r="U984" s="679"/>
      <c r="V984" s="679"/>
      <c r="W984" s="679"/>
      <c r="X984" s="680">
        <f t="shared" si="651"/>
        <v>0</v>
      </c>
      <c r="Y984" s="679"/>
      <c r="Z984" s="679"/>
      <c r="AA984" s="679"/>
      <c r="AB984" s="680">
        <f t="shared" si="652"/>
        <v>0</v>
      </c>
      <c r="AC984" s="679"/>
      <c r="AD984" s="679"/>
      <c r="AE984" s="679"/>
      <c r="AF984" s="680">
        <f t="shared" si="653"/>
        <v>0</v>
      </c>
      <c r="AG984" s="679"/>
      <c r="AH984" s="679"/>
      <c r="AI984" s="679"/>
      <c r="AJ984" s="680">
        <f t="shared" si="654"/>
        <v>0</v>
      </c>
      <c r="AK984" s="679"/>
      <c r="AL984" s="679"/>
      <c r="AM984" s="679"/>
      <c r="AN984" s="680">
        <f t="shared" si="655"/>
        <v>0</v>
      </c>
      <c r="AO984" s="680">
        <f t="shared" si="656"/>
        <v>0</v>
      </c>
      <c r="AP984" s="679"/>
      <c r="AQ984" s="679"/>
      <c r="AR984" s="679"/>
      <c r="AS984" s="680">
        <f t="shared" si="657"/>
        <v>0</v>
      </c>
      <c r="AT984" s="679"/>
      <c r="AU984" s="679"/>
      <c r="AV984" s="679"/>
      <c r="AW984" s="680">
        <f t="shared" si="658"/>
        <v>0</v>
      </c>
      <c r="AX984" s="679"/>
      <c r="AY984" s="679"/>
      <c r="AZ984" s="679"/>
      <c r="BA984" s="680">
        <f t="shared" si="659"/>
        <v>0</v>
      </c>
      <c r="BB984" s="679"/>
      <c r="BC984" s="679"/>
      <c r="BD984" s="679"/>
      <c r="BE984" s="680">
        <f t="shared" si="660"/>
        <v>0</v>
      </c>
      <c r="BF984" s="680">
        <f t="shared" si="661"/>
        <v>0</v>
      </c>
      <c r="BG984" s="680">
        <f t="shared" si="662"/>
        <v>0</v>
      </c>
      <c r="BH984" s="680">
        <f t="shared" si="663"/>
        <v>0</v>
      </c>
      <c r="BI984" s="680">
        <f t="shared" si="664"/>
        <v>0</v>
      </c>
      <c r="BJ984" s="681"/>
    </row>
    <row r="985" spans="2:62" s="611" customFormat="1">
      <c r="B985" s="685" t="s">
        <v>1013</v>
      </c>
      <c r="C985" s="676"/>
      <c r="D985" s="677"/>
      <c r="E985" s="708"/>
      <c r="F985" s="709"/>
      <c r="G985" s="680"/>
      <c r="H985" s="680"/>
      <c r="I985" s="680"/>
      <c r="J985" s="680"/>
      <c r="K985" s="680"/>
      <c r="L985" s="680"/>
      <c r="M985" s="680"/>
      <c r="N985" s="680"/>
      <c r="O985" s="680"/>
      <c r="P985" s="680"/>
      <c r="Q985" s="680"/>
      <c r="R985" s="680"/>
      <c r="S985" s="680"/>
      <c r="T985" s="673"/>
      <c r="U985" s="680"/>
      <c r="V985" s="680"/>
      <c r="W985" s="680"/>
      <c r="X985" s="680"/>
      <c r="Y985" s="680"/>
      <c r="Z985" s="680"/>
      <c r="AA985" s="680"/>
      <c r="AB985" s="680"/>
      <c r="AC985" s="680"/>
      <c r="AD985" s="680"/>
      <c r="AE985" s="680"/>
      <c r="AF985" s="680"/>
      <c r="AG985" s="680"/>
      <c r="AH985" s="680"/>
      <c r="AI985" s="680"/>
      <c r="AJ985" s="680"/>
      <c r="AK985" s="680"/>
      <c r="AL985" s="680"/>
      <c r="AM985" s="680"/>
      <c r="AN985" s="680"/>
      <c r="AO985" s="680"/>
      <c r="AP985" s="680"/>
      <c r="AQ985" s="680"/>
      <c r="AR985" s="680"/>
      <c r="AS985" s="680"/>
      <c r="AT985" s="680"/>
      <c r="AU985" s="680"/>
      <c r="AV985" s="680"/>
      <c r="AW985" s="680"/>
      <c r="AX985" s="680"/>
      <c r="AY985" s="680"/>
      <c r="AZ985" s="680"/>
      <c r="BA985" s="680"/>
      <c r="BB985" s="680"/>
      <c r="BC985" s="680"/>
      <c r="BD985" s="680"/>
      <c r="BE985" s="680"/>
      <c r="BF985" s="680"/>
      <c r="BG985" s="680"/>
      <c r="BH985" s="680"/>
      <c r="BI985" s="680"/>
      <c r="BJ985" s="681"/>
    </row>
    <row r="986" spans="2:62" s="611" customFormat="1">
      <c r="B986" s="675"/>
      <c r="C986" s="676" t="s">
        <v>1014</v>
      </c>
      <c r="D986" s="677" t="s">
        <v>1015</v>
      </c>
      <c r="E986" s="706">
        <f t="shared" ref="E986:E989" si="665">T986</f>
        <v>0</v>
      </c>
      <c r="F986" s="707"/>
      <c r="G986" s="680">
        <f t="shared" si="649"/>
        <v>0</v>
      </c>
      <c r="H986" s="679"/>
      <c r="I986" s="679"/>
      <c r="J986" s="679"/>
      <c r="K986" s="679"/>
      <c r="L986" s="679"/>
      <c r="M986" s="679"/>
      <c r="N986" s="679"/>
      <c r="O986" s="679"/>
      <c r="P986" s="679"/>
      <c r="Q986" s="679"/>
      <c r="R986" s="679"/>
      <c r="S986" s="679"/>
      <c r="T986" s="673">
        <f t="shared" si="650"/>
        <v>0</v>
      </c>
      <c r="U986" s="679"/>
      <c r="V986" s="679"/>
      <c r="W986" s="679"/>
      <c r="X986" s="680">
        <f t="shared" si="651"/>
        <v>0</v>
      </c>
      <c r="Y986" s="679"/>
      <c r="Z986" s="679"/>
      <c r="AA986" s="679"/>
      <c r="AB986" s="680">
        <f t="shared" si="652"/>
        <v>0</v>
      </c>
      <c r="AC986" s="679"/>
      <c r="AD986" s="679"/>
      <c r="AE986" s="679"/>
      <c r="AF986" s="680">
        <f t="shared" si="653"/>
        <v>0</v>
      </c>
      <c r="AG986" s="679"/>
      <c r="AH986" s="679"/>
      <c r="AI986" s="679"/>
      <c r="AJ986" s="680">
        <f t="shared" si="654"/>
        <v>0</v>
      </c>
      <c r="AK986" s="679"/>
      <c r="AL986" s="679"/>
      <c r="AM986" s="679"/>
      <c r="AN986" s="680">
        <f t="shared" si="655"/>
        <v>0</v>
      </c>
      <c r="AO986" s="680">
        <f t="shared" si="656"/>
        <v>0</v>
      </c>
      <c r="AP986" s="679"/>
      <c r="AQ986" s="679"/>
      <c r="AR986" s="679"/>
      <c r="AS986" s="680">
        <f t="shared" si="657"/>
        <v>0</v>
      </c>
      <c r="AT986" s="679"/>
      <c r="AU986" s="679"/>
      <c r="AV986" s="679"/>
      <c r="AW986" s="680">
        <f t="shared" si="658"/>
        <v>0</v>
      </c>
      <c r="AX986" s="679"/>
      <c r="AY986" s="679"/>
      <c r="AZ986" s="679"/>
      <c r="BA986" s="680">
        <f t="shared" si="659"/>
        <v>0</v>
      </c>
      <c r="BB986" s="679"/>
      <c r="BC986" s="679"/>
      <c r="BD986" s="679"/>
      <c r="BE986" s="680">
        <f t="shared" si="660"/>
        <v>0</v>
      </c>
      <c r="BF986" s="680">
        <f t="shared" si="661"/>
        <v>0</v>
      </c>
      <c r="BG986" s="680">
        <f t="shared" si="662"/>
        <v>0</v>
      </c>
      <c r="BH986" s="680">
        <f t="shared" si="663"/>
        <v>0</v>
      </c>
      <c r="BI986" s="680">
        <f t="shared" si="664"/>
        <v>0</v>
      </c>
      <c r="BJ986" s="681"/>
    </row>
    <row r="987" spans="2:62" s="611" customFormat="1">
      <c r="B987" s="675"/>
      <c r="C987" s="676" t="s">
        <v>1016</v>
      </c>
      <c r="D987" s="677" t="s">
        <v>1017</v>
      </c>
      <c r="E987" s="706">
        <f t="shared" si="665"/>
        <v>0</v>
      </c>
      <c r="F987" s="707"/>
      <c r="G987" s="680">
        <f t="shared" si="649"/>
        <v>0</v>
      </c>
      <c r="H987" s="679"/>
      <c r="I987" s="679"/>
      <c r="J987" s="679"/>
      <c r="K987" s="679"/>
      <c r="L987" s="679"/>
      <c r="M987" s="679"/>
      <c r="N987" s="679"/>
      <c r="O987" s="679"/>
      <c r="P987" s="679"/>
      <c r="Q987" s="679"/>
      <c r="R987" s="679"/>
      <c r="S987" s="679"/>
      <c r="T987" s="673">
        <f t="shared" si="650"/>
        <v>0</v>
      </c>
      <c r="U987" s="679"/>
      <c r="V987" s="679"/>
      <c r="W987" s="679"/>
      <c r="X987" s="680">
        <f t="shared" si="651"/>
        <v>0</v>
      </c>
      <c r="Y987" s="679"/>
      <c r="Z987" s="679"/>
      <c r="AA987" s="679"/>
      <c r="AB987" s="680">
        <f t="shared" si="652"/>
        <v>0</v>
      </c>
      <c r="AC987" s="679"/>
      <c r="AD987" s="679"/>
      <c r="AE987" s="679"/>
      <c r="AF987" s="680">
        <f t="shared" si="653"/>
        <v>0</v>
      </c>
      <c r="AG987" s="679"/>
      <c r="AH987" s="679"/>
      <c r="AI987" s="679"/>
      <c r="AJ987" s="680">
        <f t="shared" si="654"/>
        <v>0</v>
      </c>
      <c r="AK987" s="679"/>
      <c r="AL987" s="679"/>
      <c r="AM987" s="679"/>
      <c r="AN987" s="680">
        <f t="shared" si="655"/>
        <v>0</v>
      </c>
      <c r="AO987" s="680">
        <f t="shared" si="656"/>
        <v>0</v>
      </c>
      <c r="AP987" s="679"/>
      <c r="AQ987" s="679"/>
      <c r="AR987" s="679"/>
      <c r="AS987" s="680">
        <f t="shared" si="657"/>
        <v>0</v>
      </c>
      <c r="AT987" s="679"/>
      <c r="AU987" s="679"/>
      <c r="AV987" s="679"/>
      <c r="AW987" s="680">
        <f t="shared" si="658"/>
        <v>0</v>
      </c>
      <c r="AX987" s="679"/>
      <c r="AY987" s="679"/>
      <c r="AZ987" s="679"/>
      <c r="BA987" s="680">
        <f t="shared" si="659"/>
        <v>0</v>
      </c>
      <c r="BB987" s="679"/>
      <c r="BC987" s="679"/>
      <c r="BD987" s="679"/>
      <c r="BE987" s="680">
        <f t="shared" si="660"/>
        <v>0</v>
      </c>
      <c r="BF987" s="680">
        <f t="shared" si="661"/>
        <v>0</v>
      </c>
      <c r="BG987" s="680">
        <f t="shared" si="662"/>
        <v>0</v>
      </c>
      <c r="BH987" s="680">
        <f t="shared" si="663"/>
        <v>0</v>
      </c>
      <c r="BI987" s="680">
        <f t="shared" si="664"/>
        <v>0</v>
      </c>
      <c r="BJ987" s="681"/>
    </row>
    <row r="988" spans="2:62" s="611" customFormat="1">
      <c r="B988" s="675"/>
      <c r="C988" s="676" t="s">
        <v>503</v>
      </c>
      <c r="D988" s="677" t="s">
        <v>1018</v>
      </c>
      <c r="E988" s="706">
        <f t="shared" si="665"/>
        <v>0</v>
      </c>
      <c r="F988" s="707"/>
      <c r="G988" s="680">
        <f t="shared" si="649"/>
        <v>0</v>
      </c>
      <c r="H988" s="679"/>
      <c r="I988" s="679"/>
      <c r="J988" s="679"/>
      <c r="K988" s="679"/>
      <c r="L988" s="679"/>
      <c r="M988" s="679"/>
      <c r="N988" s="679"/>
      <c r="O988" s="679"/>
      <c r="P988" s="679"/>
      <c r="Q988" s="679"/>
      <c r="R988" s="679"/>
      <c r="S988" s="679"/>
      <c r="T988" s="673">
        <f t="shared" si="650"/>
        <v>0</v>
      </c>
      <c r="U988" s="679"/>
      <c r="V988" s="679"/>
      <c r="W988" s="679"/>
      <c r="X988" s="680">
        <f t="shared" si="651"/>
        <v>0</v>
      </c>
      <c r="Y988" s="679"/>
      <c r="Z988" s="679"/>
      <c r="AA988" s="679"/>
      <c r="AB988" s="680">
        <f t="shared" si="652"/>
        <v>0</v>
      </c>
      <c r="AC988" s="679"/>
      <c r="AD988" s="679"/>
      <c r="AE988" s="679"/>
      <c r="AF988" s="680">
        <f t="shared" si="653"/>
        <v>0</v>
      </c>
      <c r="AG988" s="679"/>
      <c r="AH988" s="679"/>
      <c r="AI988" s="679"/>
      <c r="AJ988" s="680">
        <f t="shared" si="654"/>
        <v>0</v>
      </c>
      <c r="AK988" s="679"/>
      <c r="AL988" s="679"/>
      <c r="AM988" s="679"/>
      <c r="AN988" s="680">
        <f t="shared" si="655"/>
        <v>0</v>
      </c>
      <c r="AO988" s="680">
        <f t="shared" si="656"/>
        <v>0</v>
      </c>
      <c r="AP988" s="679"/>
      <c r="AQ988" s="679"/>
      <c r="AR988" s="679"/>
      <c r="AS988" s="680">
        <f t="shared" si="657"/>
        <v>0</v>
      </c>
      <c r="AT988" s="679"/>
      <c r="AU988" s="679"/>
      <c r="AV988" s="679"/>
      <c r="AW988" s="680">
        <f t="shared" si="658"/>
        <v>0</v>
      </c>
      <c r="AX988" s="679"/>
      <c r="AY988" s="679"/>
      <c r="AZ988" s="679"/>
      <c r="BA988" s="680">
        <f t="shared" si="659"/>
        <v>0</v>
      </c>
      <c r="BB988" s="679"/>
      <c r="BC988" s="679"/>
      <c r="BD988" s="679"/>
      <c r="BE988" s="680">
        <f t="shared" si="660"/>
        <v>0</v>
      </c>
      <c r="BF988" s="680">
        <f t="shared" si="661"/>
        <v>0</v>
      </c>
      <c r="BG988" s="680">
        <f t="shared" si="662"/>
        <v>0</v>
      </c>
      <c r="BH988" s="680">
        <f t="shared" si="663"/>
        <v>0</v>
      </c>
      <c r="BI988" s="680">
        <f t="shared" si="664"/>
        <v>0</v>
      </c>
      <c r="BJ988" s="681"/>
    </row>
    <row r="989" spans="2:62" s="611" customFormat="1" ht="19.5" thickBot="1">
      <c r="B989" s="710"/>
      <c r="C989" s="689" t="s">
        <v>1019</v>
      </c>
      <c r="D989" s="690" t="s">
        <v>1020</v>
      </c>
      <c r="E989" s="711">
        <f t="shared" si="665"/>
        <v>0</v>
      </c>
      <c r="F989" s="712"/>
      <c r="G989" s="680">
        <f t="shared" si="649"/>
        <v>0</v>
      </c>
      <c r="H989" s="679"/>
      <c r="I989" s="679"/>
      <c r="J989" s="679"/>
      <c r="K989" s="679"/>
      <c r="L989" s="679"/>
      <c r="M989" s="679"/>
      <c r="N989" s="679"/>
      <c r="O989" s="679"/>
      <c r="P989" s="679"/>
      <c r="Q989" s="679"/>
      <c r="R989" s="679"/>
      <c r="S989" s="679"/>
      <c r="T989" s="673">
        <f t="shared" si="650"/>
        <v>0</v>
      </c>
      <c r="U989" s="679"/>
      <c r="V989" s="679"/>
      <c r="W989" s="679"/>
      <c r="X989" s="680">
        <f t="shared" si="651"/>
        <v>0</v>
      </c>
      <c r="Y989" s="679"/>
      <c r="Z989" s="679"/>
      <c r="AA989" s="679"/>
      <c r="AB989" s="680">
        <f t="shared" si="652"/>
        <v>0</v>
      </c>
      <c r="AC989" s="679"/>
      <c r="AD989" s="679"/>
      <c r="AE989" s="679"/>
      <c r="AF989" s="680">
        <f t="shared" si="653"/>
        <v>0</v>
      </c>
      <c r="AG989" s="679"/>
      <c r="AH989" s="679"/>
      <c r="AI989" s="679"/>
      <c r="AJ989" s="680">
        <f t="shared" si="654"/>
        <v>0</v>
      </c>
      <c r="AK989" s="679"/>
      <c r="AL989" s="679"/>
      <c r="AM989" s="679"/>
      <c r="AN989" s="680">
        <f t="shared" si="655"/>
        <v>0</v>
      </c>
      <c r="AO989" s="680">
        <f t="shared" si="656"/>
        <v>0</v>
      </c>
      <c r="AP989" s="679"/>
      <c r="AQ989" s="679"/>
      <c r="AR989" s="679"/>
      <c r="AS989" s="680">
        <f t="shared" si="657"/>
        <v>0</v>
      </c>
      <c r="AT989" s="679"/>
      <c r="AU989" s="679"/>
      <c r="AV989" s="679"/>
      <c r="AW989" s="680">
        <f t="shared" si="658"/>
        <v>0</v>
      </c>
      <c r="AX989" s="679"/>
      <c r="AY989" s="679"/>
      <c r="AZ989" s="679"/>
      <c r="BA989" s="680">
        <f t="shared" si="659"/>
        <v>0</v>
      </c>
      <c r="BB989" s="679"/>
      <c r="BC989" s="679"/>
      <c r="BD989" s="679"/>
      <c r="BE989" s="680">
        <f t="shared" si="660"/>
        <v>0</v>
      </c>
      <c r="BF989" s="680">
        <f t="shared" si="661"/>
        <v>0</v>
      </c>
      <c r="BG989" s="680">
        <f t="shared" si="662"/>
        <v>0</v>
      </c>
      <c r="BH989" s="680">
        <f t="shared" si="663"/>
        <v>0</v>
      </c>
      <c r="BI989" s="680">
        <f t="shared" si="664"/>
        <v>0</v>
      </c>
      <c r="BJ989" s="691"/>
    </row>
    <row r="990" spans="2:62" ht="19.5" thickBot="1">
      <c r="B990" s="692" t="s">
        <v>1076</v>
      </c>
      <c r="C990" s="693"/>
      <c r="D990" s="694"/>
      <c r="E990" s="695">
        <f>SUM(E918:E989)</f>
        <v>0</v>
      </c>
      <c r="F990" s="695">
        <f t="shared" ref="F990:BJ990" si="666">SUM(F918:F989)</f>
        <v>0</v>
      </c>
      <c r="G990" s="695">
        <f t="shared" si="666"/>
        <v>0</v>
      </c>
      <c r="H990" s="695">
        <v>0</v>
      </c>
      <c r="I990" s="695">
        <v>0</v>
      </c>
      <c r="J990" s="695">
        <v>0</v>
      </c>
      <c r="K990" s="695">
        <v>0</v>
      </c>
      <c r="L990" s="695">
        <f t="shared" si="666"/>
        <v>0</v>
      </c>
      <c r="M990" s="695">
        <f t="shared" si="666"/>
        <v>0</v>
      </c>
      <c r="N990" s="695">
        <f t="shared" si="666"/>
        <v>0</v>
      </c>
      <c r="O990" s="695">
        <f t="shared" si="666"/>
        <v>0</v>
      </c>
      <c r="P990" s="695">
        <f t="shared" si="666"/>
        <v>0</v>
      </c>
      <c r="Q990" s="695">
        <f t="shared" si="666"/>
        <v>0</v>
      </c>
      <c r="R990" s="695">
        <f t="shared" si="666"/>
        <v>0</v>
      </c>
      <c r="S990" s="695">
        <f t="shared" si="666"/>
        <v>0</v>
      </c>
      <c r="T990" s="695">
        <f t="shared" si="666"/>
        <v>0</v>
      </c>
      <c r="U990" s="695">
        <f t="shared" si="666"/>
        <v>0</v>
      </c>
      <c r="V990" s="695">
        <f t="shared" si="666"/>
        <v>0</v>
      </c>
      <c r="W990" s="695">
        <f t="shared" si="666"/>
        <v>0</v>
      </c>
      <c r="X990" s="695">
        <f t="shared" si="666"/>
        <v>0</v>
      </c>
      <c r="Y990" s="695">
        <f t="shared" si="666"/>
        <v>0</v>
      </c>
      <c r="Z990" s="695">
        <f t="shared" si="666"/>
        <v>0</v>
      </c>
      <c r="AA990" s="695">
        <v>0</v>
      </c>
      <c r="AB990" s="695">
        <f t="shared" si="666"/>
        <v>0</v>
      </c>
      <c r="AC990" s="695">
        <v>0</v>
      </c>
      <c r="AD990" s="695">
        <f t="shared" si="666"/>
        <v>0</v>
      </c>
      <c r="AE990" s="695">
        <f t="shared" si="666"/>
        <v>0</v>
      </c>
      <c r="AF990" s="695">
        <f t="shared" si="666"/>
        <v>0</v>
      </c>
      <c r="AG990" s="695">
        <f t="shared" si="666"/>
        <v>0</v>
      </c>
      <c r="AH990" s="695">
        <f t="shared" si="666"/>
        <v>0</v>
      </c>
      <c r="AI990" s="695">
        <f t="shared" si="666"/>
        <v>0</v>
      </c>
      <c r="AJ990" s="695">
        <f t="shared" si="666"/>
        <v>0</v>
      </c>
      <c r="AK990" s="695">
        <f t="shared" si="666"/>
        <v>0</v>
      </c>
      <c r="AL990" s="695">
        <f t="shared" si="666"/>
        <v>0</v>
      </c>
      <c r="AM990" s="695">
        <f t="shared" si="666"/>
        <v>0</v>
      </c>
      <c r="AN990" s="695">
        <f t="shared" si="666"/>
        <v>0</v>
      </c>
      <c r="AO990" s="695">
        <f t="shared" si="666"/>
        <v>0</v>
      </c>
      <c r="AP990" s="695">
        <f t="shared" si="666"/>
        <v>0</v>
      </c>
      <c r="AQ990" s="695">
        <f t="shared" si="666"/>
        <v>0</v>
      </c>
      <c r="AR990" s="695">
        <f t="shared" si="666"/>
        <v>0</v>
      </c>
      <c r="AS990" s="695">
        <f t="shared" si="666"/>
        <v>0</v>
      </c>
      <c r="AT990" s="695">
        <f t="shared" si="666"/>
        <v>0</v>
      </c>
      <c r="AU990" s="695">
        <f t="shared" si="666"/>
        <v>0</v>
      </c>
      <c r="AV990" s="695">
        <f t="shared" si="666"/>
        <v>0</v>
      </c>
      <c r="AW990" s="695">
        <f t="shared" si="666"/>
        <v>0</v>
      </c>
      <c r="AX990" s="695">
        <f t="shared" si="666"/>
        <v>0</v>
      </c>
      <c r="AY990" s="695">
        <f t="shared" si="666"/>
        <v>0</v>
      </c>
      <c r="AZ990" s="695">
        <f t="shared" si="666"/>
        <v>0</v>
      </c>
      <c r="BA990" s="695">
        <f t="shared" si="666"/>
        <v>0</v>
      </c>
      <c r="BB990" s="695">
        <f t="shared" si="666"/>
        <v>0</v>
      </c>
      <c r="BC990" s="695">
        <f t="shared" si="666"/>
        <v>0</v>
      </c>
      <c r="BD990" s="695">
        <f t="shared" si="666"/>
        <v>0</v>
      </c>
      <c r="BE990" s="695">
        <f t="shared" si="666"/>
        <v>0</v>
      </c>
      <c r="BF990" s="695">
        <f t="shared" si="666"/>
        <v>0</v>
      </c>
      <c r="BG990" s="695">
        <f t="shared" si="666"/>
        <v>0</v>
      </c>
      <c r="BH990" s="695">
        <f t="shared" si="666"/>
        <v>0</v>
      </c>
      <c r="BI990" s="695">
        <f t="shared" si="666"/>
        <v>0</v>
      </c>
      <c r="BJ990" s="695">
        <f t="shared" si="666"/>
        <v>0</v>
      </c>
    </row>
    <row r="991" spans="2:62" ht="19.5" thickBot="1">
      <c r="B991" s="696"/>
      <c r="C991" s="697"/>
      <c r="D991" s="698"/>
      <c r="E991" s="699"/>
      <c r="F991" s="700"/>
      <c r="G991" s="700"/>
      <c r="H991" s="700"/>
      <c r="I991" s="700"/>
      <c r="J991" s="700"/>
      <c r="K991" s="700"/>
      <c r="L991" s="700"/>
      <c r="M991" s="700"/>
      <c r="N991" s="700"/>
      <c r="O991" s="700"/>
      <c r="P991" s="700"/>
      <c r="Q991" s="700"/>
      <c r="R991" s="700"/>
      <c r="S991" s="700"/>
      <c r="T991" s="700"/>
      <c r="U991" s="700"/>
      <c r="V991" s="700"/>
      <c r="W991" s="700"/>
      <c r="X991" s="700"/>
      <c r="Y991" s="700"/>
      <c r="Z991" s="700"/>
      <c r="AA991" s="700"/>
      <c r="AB991" s="700"/>
      <c r="AC991" s="700"/>
      <c r="AD991" s="700"/>
      <c r="AE991" s="700"/>
      <c r="AF991" s="700"/>
      <c r="AG991" s="700"/>
      <c r="AH991" s="700"/>
      <c r="AI991" s="700"/>
      <c r="AJ991" s="700"/>
      <c r="AK991" s="700"/>
      <c r="AL991" s="700"/>
      <c r="AM991" s="700"/>
      <c r="AN991" s="700"/>
      <c r="AO991" s="700"/>
      <c r="AP991" s="700"/>
      <c r="AQ991" s="700"/>
      <c r="AR991" s="700"/>
      <c r="AS991" s="700"/>
      <c r="AT991" s="700"/>
      <c r="AU991" s="700"/>
      <c r="AV991" s="700"/>
      <c r="AW991" s="700"/>
      <c r="AX991" s="700"/>
      <c r="AY991" s="700"/>
      <c r="AZ991" s="700"/>
      <c r="BA991" s="700"/>
      <c r="BB991" s="700"/>
      <c r="BC991" s="700"/>
      <c r="BD991" s="700"/>
      <c r="BE991" s="700"/>
      <c r="BF991" s="700"/>
      <c r="BG991" s="700"/>
      <c r="BH991" s="700"/>
      <c r="BI991" s="700"/>
      <c r="BJ991" s="701"/>
    </row>
    <row r="992" spans="2:62" ht="19.5" thickBot="1">
      <c r="B992" s="663" t="s">
        <v>1077</v>
      </c>
      <c r="C992" s="664"/>
      <c r="D992" s="665"/>
      <c r="E992" s="666"/>
      <c r="F992" s="667"/>
      <c r="G992" s="667"/>
      <c r="H992" s="667"/>
      <c r="I992" s="667"/>
      <c r="J992" s="667"/>
      <c r="K992" s="667"/>
      <c r="L992" s="667"/>
      <c r="M992" s="667"/>
      <c r="N992" s="667"/>
      <c r="O992" s="667"/>
      <c r="P992" s="667"/>
      <c r="Q992" s="667"/>
      <c r="R992" s="667"/>
      <c r="S992" s="667"/>
      <c r="T992" s="667"/>
      <c r="U992" s="667"/>
      <c r="V992" s="667"/>
      <c r="W992" s="667"/>
      <c r="X992" s="667"/>
      <c r="Y992" s="667"/>
      <c r="Z992" s="667"/>
      <c r="AA992" s="667"/>
      <c r="AB992" s="667"/>
      <c r="AC992" s="667"/>
      <c r="AD992" s="667"/>
      <c r="AE992" s="667"/>
      <c r="AF992" s="667"/>
      <c r="AG992" s="667"/>
      <c r="AH992" s="667"/>
      <c r="AI992" s="667"/>
      <c r="AJ992" s="667"/>
      <c r="AK992" s="667"/>
      <c r="AL992" s="667"/>
      <c r="AM992" s="667"/>
      <c r="AN992" s="667"/>
      <c r="AO992" s="667"/>
      <c r="AP992" s="667"/>
      <c r="AQ992" s="667"/>
      <c r="AR992" s="667"/>
      <c r="AS992" s="667"/>
      <c r="AT992" s="667"/>
      <c r="AU992" s="667"/>
      <c r="AV992" s="667"/>
      <c r="AW992" s="667"/>
      <c r="AX992" s="667"/>
      <c r="AY992" s="667"/>
      <c r="AZ992" s="667"/>
      <c r="BA992" s="667"/>
      <c r="BB992" s="667"/>
      <c r="BC992" s="667"/>
      <c r="BD992" s="667"/>
      <c r="BE992" s="667"/>
      <c r="BF992" s="667"/>
      <c r="BG992" s="667"/>
      <c r="BH992" s="667"/>
      <c r="BI992" s="667"/>
      <c r="BJ992" s="668"/>
    </row>
    <row r="993" spans="2:62">
      <c r="B993" s="729" t="s">
        <v>1023</v>
      </c>
      <c r="C993" s="730"/>
      <c r="D993" s="671"/>
      <c r="E993" s="672"/>
      <c r="F993" s="673"/>
      <c r="G993" s="673"/>
      <c r="H993" s="673"/>
      <c r="I993" s="673"/>
      <c r="J993" s="673"/>
      <c r="K993" s="673"/>
      <c r="L993" s="673"/>
      <c r="M993" s="673"/>
      <c r="N993" s="673"/>
      <c r="O993" s="673"/>
      <c r="P993" s="673"/>
      <c r="Q993" s="673"/>
      <c r="R993" s="673"/>
      <c r="S993" s="673"/>
      <c r="T993" s="673"/>
      <c r="U993" s="673"/>
      <c r="V993" s="673"/>
      <c r="W993" s="673"/>
      <c r="X993" s="673"/>
      <c r="Y993" s="673"/>
      <c r="Z993" s="673"/>
      <c r="AA993" s="673"/>
      <c r="AB993" s="673"/>
      <c r="AC993" s="673"/>
      <c r="AD993" s="673"/>
      <c r="AE993" s="673"/>
      <c r="AF993" s="673"/>
      <c r="AG993" s="673"/>
      <c r="AH993" s="673"/>
      <c r="AI993" s="673"/>
      <c r="AJ993" s="673"/>
      <c r="AK993" s="673"/>
      <c r="AL993" s="673"/>
      <c r="AM993" s="673"/>
      <c r="AN993" s="673"/>
      <c r="AO993" s="673"/>
      <c r="AP993" s="673"/>
      <c r="AQ993" s="673"/>
      <c r="AR993" s="673"/>
      <c r="AS993" s="673"/>
      <c r="AT993" s="673"/>
      <c r="AU993" s="673"/>
      <c r="AV993" s="673"/>
      <c r="AW993" s="673"/>
      <c r="AX993" s="673"/>
      <c r="AY993" s="673"/>
      <c r="AZ993" s="673"/>
      <c r="BA993" s="673"/>
      <c r="BB993" s="673"/>
      <c r="BC993" s="673"/>
      <c r="BD993" s="673"/>
      <c r="BE993" s="673"/>
      <c r="BF993" s="673"/>
      <c r="BG993" s="673"/>
      <c r="BH993" s="673"/>
      <c r="BI993" s="673"/>
      <c r="BJ993" s="674"/>
    </row>
    <row r="994" spans="2:62">
      <c r="B994" s="675"/>
      <c r="C994" s="676" t="s">
        <v>587</v>
      </c>
      <c r="D994" s="722" t="s">
        <v>1024</v>
      </c>
      <c r="E994" s="678">
        <f t="shared" ref="E994:E998" si="667">T994</f>
        <v>0</v>
      </c>
      <c r="F994" s="679"/>
      <c r="G994" s="680">
        <f>E994+F994</f>
        <v>0</v>
      </c>
      <c r="H994" s="679"/>
      <c r="I994" s="679"/>
      <c r="J994" s="679"/>
      <c r="K994" s="679"/>
      <c r="L994" s="679"/>
      <c r="M994" s="679"/>
      <c r="N994" s="679"/>
      <c r="O994" s="679"/>
      <c r="P994" s="679"/>
      <c r="Q994" s="679"/>
      <c r="R994" s="679"/>
      <c r="S994" s="679"/>
      <c r="T994" s="673">
        <f>SUM(H994:S994)</f>
        <v>0</v>
      </c>
      <c r="U994" s="679"/>
      <c r="V994" s="679"/>
      <c r="W994" s="679"/>
      <c r="X994" s="680">
        <f>(T994+U994)-V994+W994</f>
        <v>0</v>
      </c>
      <c r="Y994" s="679"/>
      <c r="Z994" s="679"/>
      <c r="AA994" s="679"/>
      <c r="AB994" s="680">
        <f>SUM(Y994:AA994)</f>
        <v>0</v>
      </c>
      <c r="AC994" s="679"/>
      <c r="AD994" s="679"/>
      <c r="AE994" s="679"/>
      <c r="AF994" s="680">
        <f>SUM(AC994:AE994)</f>
        <v>0</v>
      </c>
      <c r="AG994" s="679"/>
      <c r="AH994" s="679"/>
      <c r="AI994" s="679"/>
      <c r="AJ994" s="680">
        <f>SUM(AG994:AI994)</f>
        <v>0</v>
      </c>
      <c r="AK994" s="679"/>
      <c r="AL994" s="679"/>
      <c r="AM994" s="679"/>
      <c r="AN994" s="680">
        <f>SUM(AK994:AM994)</f>
        <v>0</v>
      </c>
      <c r="AO994" s="680">
        <f>AB994+AF994+AJ994+AN994</f>
        <v>0</v>
      </c>
      <c r="AP994" s="679"/>
      <c r="AQ994" s="679"/>
      <c r="AR994" s="679"/>
      <c r="AS994" s="680">
        <f>SUM(AP994:AR994)</f>
        <v>0</v>
      </c>
      <c r="AT994" s="679"/>
      <c r="AU994" s="679"/>
      <c r="AV994" s="679"/>
      <c r="AW994" s="680">
        <f>SUM(AT994:AV994)</f>
        <v>0</v>
      </c>
      <c r="AX994" s="679"/>
      <c r="AY994" s="679"/>
      <c r="AZ994" s="679"/>
      <c r="BA994" s="680">
        <f>SUM(AX994:AZ994)</f>
        <v>0</v>
      </c>
      <c r="BB994" s="679"/>
      <c r="BC994" s="679"/>
      <c r="BD994" s="679"/>
      <c r="BE994" s="680">
        <f>SUM(BB994:BD994)</f>
        <v>0</v>
      </c>
      <c r="BF994" s="680">
        <f>AS994+AW994+BA994+BE994</f>
        <v>0</v>
      </c>
      <c r="BG994" s="680">
        <f>G994-X994</f>
        <v>0</v>
      </c>
      <c r="BH994" s="680">
        <f>X994-AO994</f>
        <v>0</v>
      </c>
      <c r="BI994" s="680">
        <f>AO994-BF994</f>
        <v>0</v>
      </c>
      <c r="BJ994" s="681"/>
    </row>
    <row r="995" spans="2:62">
      <c r="B995" s="675"/>
      <c r="C995" s="676" t="s">
        <v>593</v>
      </c>
      <c r="D995" s="722" t="s">
        <v>1025</v>
      </c>
      <c r="E995" s="678">
        <f t="shared" si="667"/>
        <v>0</v>
      </c>
      <c r="F995" s="679"/>
      <c r="G995" s="680">
        <f>E995+F995</f>
        <v>0</v>
      </c>
      <c r="H995" s="679"/>
      <c r="I995" s="679"/>
      <c r="J995" s="679"/>
      <c r="K995" s="679"/>
      <c r="L995" s="679"/>
      <c r="M995" s="679"/>
      <c r="N995" s="679"/>
      <c r="O995" s="679"/>
      <c r="P995" s="679"/>
      <c r="Q995" s="679"/>
      <c r="R995" s="679"/>
      <c r="S995" s="679"/>
      <c r="T995" s="673">
        <f>SUM(H995:S995)</f>
        <v>0</v>
      </c>
      <c r="U995" s="679"/>
      <c r="V995" s="679"/>
      <c r="W995" s="679"/>
      <c r="X995" s="680">
        <f>(T995+U995)-V995+W995</f>
        <v>0</v>
      </c>
      <c r="Y995" s="679"/>
      <c r="Z995" s="679"/>
      <c r="AA995" s="679"/>
      <c r="AB995" s="680">
        <f>SUM(Y995:AA995)</f>
        <v>0</v>
      </c>
      <c r="AC995" s="679"/>
      <c r="AD995" s="679"/>
      <c r="AE995" s="679"/>
      <c r="AF995" s="680">
        <f>SUM(AC995:AE995)</f>
        <v>0</v>
      </c>
      <c r="AG995" s="679"/>
      <c r="AH995" s="679"/>
      <c r="AI995" s="679"/>
      <c r="AJ995" s="680">
        <f>SUM(AG995:AI995)</f>
        <v>0</v>
      </c>
      <c r="AK995" s="679"/>
      <c r="AL995" s="679"/>
      <c r="AM995" s="679"/>
      <c r="AN995" s="680">
        <f>SUM(AK995:AM995)</f>
        <v>0</v>
      </c>
      <c r="AO995" s="680">
        <f>AB995+AF995+AJ995+AN995</f>
        <v>0</v>
      </c>
      <c r="AP995" s="679"/>
      <c r="AQ995" s="679"/>
      <c r="AR995" s="679"/>
      <c r="AS995" s="680">
        <f>SUM(AP995:AR995)</f>
        <v>0</v>
      </c>
      <c r="AT995" s="679"/>
      <c r="AU995" s="679"/>
      <c r="AV995" s="679"/>
      <c r="AW995" s="680">
        <f>SUM(AT995:AV995)</f>
        <v>0</v>
      </c>
      <c r="AX995" s="679"/>
      <c r="AY995" s="679"/>
      <c r="AZ995" s="679"/>
      <c r="BA995" s="680">
        <f>SUM(AX995:AZ995)</f>
        <v>0</v>
      </c>
      <c r="BB995" s="679"/>
      <c r="BC995" s="679"/>
      <c r="BD995" s="679"/>
      <c r="BE995" s="680">
        <f>SUM(BB995:BD995)</f>
        <v>0</v>
      </c>
      <c r="BF995" s="680">
        <f>AS995+AW995+BA995+BE995</f>
        <v>0</v>
      </c>
      <c r="BG995" s="680">
        <f>G995-X995</f>
        <v>0</v>
      </c>
      <c r="BH995" s="680">
        <f>X995-AO995</f>
        <v>0</v>
      </c>
      <c r="BI995" s="680">
        <f>AO995-BF995</f>
        <v>0</v>
      </c>
      <c r="BJ995" s="681"/>
    </row>
    <row r="996" spans="2:62">
      <c r="B996" s="675"/>
      <c r="C996" s="676" t="s">
        <v>603</v>
      </c>
      <c r="D996" s="722" t="s">
        <v>1026</v>
      </c>
      <c r="E996" s="678">
        <f t="shared" si="667"/>
        <v>0</v>
      </c>
      <c r="F996" s="679"/>
      <c r="G996" s="680">
        <f>E996+F996</f>
        <v>0</v>
      </c>
      <c r="H996" s="679"/>
      <c r="I996" s="679"/>
      <c r="J996" s="679"/>
      <c r="K996" s="679"/>
      <c r="L996" s="679"/>
      <c r="M996" s="679"/>
      <c r="N996" s="679"/>
      <c r="O996" s="679"/>
      <c r="P996" s="679"/>
      <c r="Q996" s="679"/>
      <c r="R996" s="679"/>
      <c r="S996" s="679"/>
      <c r="T996" s="673">
        <f>SUM(H996:S996)</f>
        <v>0</v>
      </c>
      <c r="U996" s="679"/>
      <c r="V996" s="679"/>
      <c r="W996" s="679"/>
      <c r="X996" s="680">
        <f>(T996+U996)-V996+W996</f>
        <v>0</v>
      </c>
      <c r="Y996" s="679"/>
      <c r="Z996" s="679"/>
      <c r="AA996" s="679"/>
      <c r="AB996" s="680">
        <f>SUM(Y996:AA996)</f>
        <v>0</v>
      </c>
      <c r="AC996" s="679"/>
      <c r="AD996" s="679"/>
      <c r="AE996" s="679"/>
      <c r="AF996" s="680">
        <f>SUM(AC996:AE996)</f>
        <v>0</v>
      </c>
      <c r="AG996" s="679"/>
      <c r="AH996" s="679"/>
      <c r="AI996" s="679"/>
      <c r="AJ996" s="680">
        <f>SUM(AG996:AI996)</f>
        <v>0</v>
      </c>
      <c r="AK996" s="679"/>
      <c r="AL996" s="679"/>
      <c r="AM996" s="679"/>
      <c r="AN996" s="680">
        <f>SUM(AK996:AM996)</f>
        <v>0</v>
      </c>
      <c r="AO996" s="680">
        <f>AB996+AF996+AJ996+AN996</f>
        <v>0</v>
      </c>
      <c r="AP996" s="679"/>
      <c r="AQ996" s="679"/>
      <c r="AR996" s="679"/>
      <c r="AS996" s="680">
        <f>SUM(AP996:AR996)</f>
        <v>0</v>
      </c>
      <c r="AT996" s="679"/>
      <c r="AU996" s="679"/>
      <c r="AV996" s="679"/>
      <c r="AW996" s="680">
        <f>SUM(AT996:AV996)</f>
        <v>0</v>
      </c>
      <c r="AX996" s="679"/>
      <c r="AY996" s="679"/>
      <c r="AZ996" s="679"/>
      <c r="BA996" s="680">
        <f>SUM(AX996:AZ996)</f>
        <v>0</v>
      </c>
      <c r="BB996" s="679"/>
      <c r="BC996" s="679"/>
      <c r="BD996" s="679"/>
      <c r="BE996" s="680">
        <f>SUM(BB996:BD996)</f>
        <v>0</v>
      </c>
      <c r="BF996" s="680">
        <f>AS996+AW996+BA996+BE996</f>
        <v>0</v>
      </c>
      <c r="BG996" s="680">
        <f>G996-X996</f>
        <v>0</v>
      </c>
      <c r="BH996" s="680">
        <f>X996-AO996</f>
        <v>0</v>
      </c>
      <c r="BI996" s="680">
        <f>AO996-BF996</f>
        <v>0</v>
      </c>
      <c r="BJ996" s="681"/>
    </row>
    <row r="997" spans="2:62">
      <c r="B997" s="675"/>
      <c r="C997" s="676" t="s">
        <v>1027</v>
      </c>
      <c r="D997" s="722" t="s">
        <v>1028</v>
      </c>
      <c r="E997" s="678">
        <f t="shared" si="667"/>
        <v>0</v>
      </c>
      <c r="F997" s="679"/>
      <c r="G997" s="680">
        <f>E997+F997</f>
        <v>0</v>
      </c>
      <c r="H997" s="679"/>
      <c r="I997" s="679"/>
      <c r="J997" s="679"/>
      <c r="K997" s="679"/>
      <c r="L997" s="679"/>
      <c r="M997" s="679"/>
      <c r="N997" s="679"/>
      <c r="O997" s="679"/>
      <c r="P997" s="679"/>
      <c r="Q997" s="679"/>
      <c r="R997" s="679"/>
      <c r="S997" s="679"/>
      <c r="T997" s="673">
        <f>SUM(H997:S997)</f>
        <v>0</v>
      </c>
      <c r="U997" s="679"/>
      <c r="V997" s="679"/>
      <c r="W997" s="679"/>
      <c r="X997" s="680">
        <f>(T997+U997)-V997+W997</f>
        <v>0</v>
      </c>
      <c r="Y997" s="679"/>
      <c r="Z997" s="679"/>
      <c r="AA997" s="679"/>
      <c r="AB997" s="680">
        <f>SUM(Y997:AA997)</f>
        <v>0</v>
      </c>
      <c r="AC997" s="679"/>
      <c r="AD997" s="679"/>
      <c r="AE997" s="679"/>
      <c r="AF997" s="680">
        <f>SUM(AC997:AE997)</f>
        <v>0</v>
      </c>
      <c r="AG997" s="679"/>
      <c r="AH997" s="679"/>
      <c r="AI997" s="679"/>
      <c r="AJ997" s="680">
        <f>SUM(AG997:AI997)</f>
        <v>0</v>
      </c>
      <c r="AK997" s="679"/>
      <c r="AL997" s="679"/>
      <c r="AM997" s="679"/>
      <c r="AN997" s="680">
        <f>SUM(AK997:AM997)</f>
        <v>0</v>
      </c>
      <c r="AO997" s="680">
        <f>AB997+AF997+AJ997+AN997</f>
        <v>0</v>
      </c>
      <c r="AP997" s="679"/>
      <c r="AQ997" s="679"/>
      <c r="AR997" s="679"/>
      <c r="AS997" s="680">
        <f>SUM(AP997:AR997)</f>
        <v>0</v>
      </c>
      <c r="AT997" s="679"/>
      <c r="AU997" s="679"/>
      <c r="AV997" s="679"/>
      <c r="AW997" s="680">
        <f>SUM(AT997:AV997)</f>
        <v>0</v>
      </c>
      <c r="AX997" s="679"/>
      <c r="AY997" s="679"/>
      <c r="AZ997" s="679"/>
      <c r="BA997" s="680">
        <f>SUM(AX997:AZ997)</f>
        <v>0</v>
      </c>
      <c r="BB997" s="679"/>
      <c r="BC997" s="679"/>
      <c r="BD997" s="679"/>
      <c r="BE997" s="680">
        <f>SUM(BB997:BD997)</f>
        <v>0</v>
      </c>
      <c r="BF997" s="680">
        <f>AS997+AW997+BA997+BE997</f>
        <v>0</v>
      </c>
      <c r="BG997" s="680">
        <f>G997-X997</f>
        <v>0</v>
      </c>
      <c r="BH997" s="680">
        <f>X997-AO997</f>
        <v>0</v>
      </c>
      <c r="BI997" s="680">
        <f>AO997-BF997</f>
        <v>0</v>
      </c>
      <c r="BJ997" s="681"/>
    </row>
    <row r="998" spans="2:62" ht="19.5" thickBot="1">
      <c r="B998" s="710"/>
      <c r="C998" s="689" t="s">
        <v>639</v>
      </c>
      <c r="D998" s="723" t="s">
        <v>1029</v>
      </c>
      <c r="E998" s="726">
        <f t="shared" si="667"/>
        <v>0</v>
      </c>
      <c r="F998" s="727"/>
      <c r="G998" s="680">
        <f>E998+F998</f>
        <v>0</v>
      </c>
      <c r="H998" s="679"/>
      <c r="I998" s="679"/>
      <c r="J998" s="679"/>
      <c r="K998" s="679"/>
      <c r="L998" s="679"/>
      <c r="M998" s="679"/>
      <c r="N998" s="679"/>
      <c r="O998" s="679"/>
      <c r="P998" s="679"/>
      <c r="Q998" s="679"/>
      <c r="R998" s="679"/>
      <c r="S998" s="679"/>
      <c r="T998" s="673">
        <f>SUM(H998:S998)</f>
        <v>0</v>
      </c>
      <c r="U998" s="679"/>
      <c r="V998" s="679"/>
      <c r="W998" s="679"/>
      <c r="X998" s="680">
        <f>(T998+U998)-V998+W998</f>
        <v>0</v>
      </c>
      <c r="Y998" s="679"/>
      <c r="Z998" s="679"/>
      <c r="AA998" s="679"/>
      <c r="AB998" s="680">
        <f>SUM(Y998:AA998)</f>
        <v>0</v>
      </c>
      <c r="AC998" s="679"/>
      <c r="AD998" s="679"/>
      <c r="AE998" s="679"/>
      <c r="AF998" s="680">
        <f>SUM(AC998:AE998)</f>
        <v>0</v>
      </c>
      <c r="AG998" s="679"/>
      <c r="AH998" s="679"/>
      <c r="AI998" s="679"/>
      <c r="AJ998" s="680">
        <f>SUM(AG998:AI998)</f>
        <v>0</v>
      </c>
      <c r="AK998" s="679"/>
      <c r="AL998" s="679"/>
      <c r="AM998" s="679"/>
      <c r="AN998" s="680">
        <f>SUM(AK998:AM998)</f>
        <v>0</v>
      </c>
      <c r="AO998" s="680">
        <f>AB998+AF998+AJ998+AN998</f>
        <v>0</v>
      </c>
      <c r="AP998" s="679"/>
      <c r="AQ998" s="679"/>
      <c r="AR998" s="679"/>
      <c r="AS998" s="680">
        <f>SUM(AP998:AR998)</f>
        <v>0</v>
      </c>
      <c r="AT998" s="679"/>
      <c r="AU998" s="679"/>
      <c r="AV998" s="679"/>
      <c r="AW998" s="680">
        <f>SUM(AT998:AV998)</f>
        <v>0</v>
      </c>
      <c r="AX998" s="679"/>
      <c r="AY998" s="679"/>
      <c r="AZ998" s="679"/>
      <c r="BA998" s="680">
        <f>SUM(AX998:AZ998)</f>
        <v>0</v>
      </c>
      <c r="BB998" s="679"/>
      <c r="BC998" s="679"/>
      <c r="BD998" s="679"/>
      <c r="BE998" s="680">
        <f>SUM(BB998:BD998)</f>
        <v>0</v>
      </c>
      <c r="BF998" s="680">
        <f>AS998+AW998+BA998+BE998</f>
        <v>0</v>
      </c>
      <c r="BG998" s="680">
        <f>G998-X998</f>
        <v>0</v>
      </c>
      <c r="BH998" s="680">
        <f>X998-AO998</f>
        <v>0</v>
      </c>
      <c r="BI998" s="680">
        <f>AO998-BF998</f>
        <v>0</v>
      </c>
      <c r="BJ998" s="691"/>
    </row>
    <row r="999" spans="2:62" ht="19.5" thickBot="1">
      <c r="B999" s="692" t="s">
        <v>1078</v>
      </c>
      <c r="C999" s="693"/>
      <c r="D999" s="694"/>
      <c r="E999" s="695">
        <f>SUM(E994:E998)</f>
        <v>0</v>
      </c>
      <c r="F999" s="695">
        <f t="shared" ref="F999:BJ999" si="668">SUM(F994:F998)</f>
        <v>0</v>
      </c>
      <c r="G999" s="695">
        <f t="shared" si="668"/>
        <v>0</v>
      </c>
      <c r="H999" s="695">
        <v>0</v>
      </c>
      <c r="I999" s="695">
        <v>0</v>
      </c>
      <c r="J999" s="695">
        <v>0</v>
      </c>
      <c r="K999" s="695">
        <v>0</v>
      </c>
      <c r="L999" s="695">
        <f t="shared" si="668"/>
        <v>0</v>
      </c>
      <c r="M999" s="695">
        <f t="shared" si="668"/>
        <v>0</v>
      </c>
      <c r="N999" s="695">
        <f t="shared" si="668"/>
        <v>0</v>
      </c>
      <c r="O999" s="695">
        <f t="shared" si="668"/>
        <v>0</v>
      </c>
      <c r="P999" s="695">
        <f t="shared" si="668"/>
        <v>0</v>
      </c>
      <c r="Q999" s="695">
        <f t="shared" si="668"/>
        <v>0</v>
      </c>
      <c r="R999" s="695">
        <f t="shared" si="668"/>
        <v>0</v>
      </c>
      <c r="S999" s="695">
        <f t="shared" si="668"/>
        <v>0</v>
      </c>
      <c r="T999" s="695">
        <f t="shared" si="668"/>
        <v>0</v>
      </c>
      <c r="U999" s="695">
        <f t="shared" si="668"/>
        <v>0</v>
      </c>
      <c r="V999" s="695">
        <f t="shared" si="668"/>
        <v>0</v>
      </c>
      <c r="W999" s="695">
        <f t="shared" si="668"/>
        <v>0</v>
      </c>
      <c r="X999" s="695">
        <f t="shared" si="668"/>
        <v>0</v>
      </c>
      <c r="Y999" s="695">
        <f t="shared" si="668"/>
        <v>0</v>
      </c>
      <c r="Z999" s="695">
        <f t="shared" si="668"/>
        <v>0</v>
      </c>
      <c r="AA999" s="695">
        <v>0</v>
      </c>
      <c r="AB999" s="695">
        <f t="shared" si="668"/>
        <v>0</v>
      </c>
      <c r="AC999" s="695">
        <v>0</v>
      </c>
      <c r="AD999" s="695">
        <f t="shared" si="668"/>
        <v>0</v>
      </c>
      <c r="AE999" s="695">
        <f t="shared" si="668"/>
        <v>0</v>
      </c>
      <c r="AF999" s="695">
        <f t="shared" si="668"/>
        <v>0</v>
      </c>
      <c r="AG999" s="695">
        <f t="shared" si="668"/>
        <v>0</v>
      </c>
      <c r="AH999" s="695">
        <f t="shared" si="668"/>
        <v>0</v>
      </c>
      <c r="AI999" s="695">
        <f t="shared" si="668"/>
        <v>0</v>
      </c>
      <c r="AJ999" s="695">
        <f t="shared" si="668"/>
        <v>0</v>
      </c>
      <c r="AK999" s="695">
        <f t="shared" si="668"/>
        <v>0</v>
      </c>
      <c r="AL999" s="695">
        <f t="shared" si="668"/>
        <v>0</v>
      </c>
      <c r="AM999" s="695">
        <f t="shared" si="668"/>
        <v>0</v>
      </c>
      <c r="AN999" s="695">
        <f t="shared" si="668"/>
        <v>0</v>
      </c>
      <c r="AO999" s="695">
        <f t="shared" si="668"/>
        <v>0</v>
      </c>
      <c r="AP999" s="695">
        <f t="shared" si="668"/>
        <v>0</v>
      </c>
      <c r="AQ999" s="695">
        <f t="shared" si="668"/>
        <v>0</v>
      </c>
      <c r="AR999" s="695">
        <f t="shared" si="668"/>
        <v>0</v>
      </c>
      <c r="AS999" s="695">
        <f t="shared" si="668"/>
        <v>0</v>
      </c>
      <c r="AT999" s="695">
        <f t="shared" si="668"/>
        <v>0</v>
      </c>
      <c r="AU999" s="695">
        <f t="shared" si="668"/>
        <v>0</v>
      </c>
      <c r="AV999" s="695">
        <f t="shared" si="668"/>
        <v>0</v>
      </c>
      <c r="AW999" s="695">
        <f t="shared" si="668"/>
        <v>0</v>
      </c>
      <c r="AX999" s="695">
        <f t="shared" si="668"/>
        <v>0</v>
      </c>
      <c r="AY999" s="695">
        <f t="shared" si="668"/>
        <v>0</v>
      </c>
      <c r="AZ999" s="695">
        <f t="shared" si="668"/>
        <v>0</v>
      </c>
      <c r="BA999" s="695">
        <f t="shared" si="668"/>
        <v>0</v>
      </c>
      <c r="BB999" s="695">
        <f t="shared" si="668"/>
        <v>0</v>
      </c>
      <c r="BC999" s="695">
        <f t="shared" si="668"/>
        <v>0</v>
      </c>
      <c r="BD999" s="695">
        <f t="shared" si="668"/>
        <v>0</v>
      </c>
      <c r="BE999" s="695">
        <f t="shared" si="668"/>
        <v>0</v>
      </c>
      <c r="BF999" s="695">
        <f t="shared" si="668"/>
        <v>0</v>
      </c>
      <c r="BG999" s="695">
        <f t="shared" si="668"/>
        <v>0</v>
      </c>
      <c r="BH999" s="695">
        <f t="shared" si="668"/>
        <v>0</v>
      </c>
      <c r="BI999" s="695">
        <f t="shared" si="668"/>
        <v>0</v>
      </c>
      <c r="BJ999" s="695">
        <f t="shared" si="668"/>
        <v>0</v>
      </c>
    </row>
    <row r="1000" spans="2:62" ht="19.5" thickBot="1">
      <c r="B1000" s="713" t="s">
        <v>1079</v>
      </c>
      <c r="C1000" s="714"/>
      <c r="D1000" s="715"/>
      <c r="E1000" s="695">
        <f>E913+E990+E999</f>
        <v>98000</v>
      </c>
      <c r="F1000" s="695">
        <f t="shared" ref="F1000:BJ1000" si="669">F913+F990+F999</f>
        <v>0</v>
      </c>
      <c r="G1000" s="695">
        <f t="shared" si="669"/>
        <v>98000</v>
      </c>
      <c r="H1000" s="695">
        <v>0</v>
      </c>
      <c r="I1000" s="695">
        <v>0</v>
      </c>
      <c r="J1000" s="695">
        <v>0</v>
      </c>
      <c r="K1000" s="695">
        <v>0</v>
      </c>
      <c r="L1000" s="695">
        <f t="shared" si="669"/>
        <v>0</v>
      </c>
      <c r="M1000" s="695">
        <f t="shared" si="669"/>
        <v>0</v>
      </c>
      <c r="N1000" s="695">
        <f t="shared" si="669"/>
        <v>98000</v>
      </c>
      <c r="O1000" s="695">
        <f t="shared" si="669"/>
        <v>0</v>
      </c>
      <c r="P1000" s="695">
        <f t="shared" si="669"/>
        <v>0</v>
      </c>
      <c r="Q1000" s="695">
        <f t="shared" si="669"/>
        <v>0</v>
      </c>
      <c r="R1000" s="695">
        <f t="shared" si="669"/>
        <v>0</v>
      </c>
      <c r="S1000" s="695">
        <f t="shared" si="669"/>
        <v>0</v>
      </c>
      <c r="T1000" s="695">
        <f t="shared" si="669"/>
        <v>98000</v>
      </c>
      <c r="U1000" s="695">
        <f t="shared" si="669"/>
        <v>0</v>
      </c>
      <c r="V1000" s="695">
        <f t="shared" si="669"/>
        <v>0</v>
      </c>
      <c r="W1000" s="695">
        <f t="shared" si="669"/>
        <v>0</v>
      </c>
      <c r="X1000" s="695">
        <f t="shared" si="669"/>
        <v>98000</v>
      </c>
      <c r="Y1000" s="695">
        <f t="shared" si="669"/>
        <v>0</v>
      </c>
      <c r="Z1000" s="695">
        <f t="shared" si="669"/>
        <v>0</v>
      </c>
      <c r="AA1000" s="695">
        <v>0</v>
      </c>
      <c r="AB1000" s="695">
        <f t="shared" si="669"/>
        <v>0</v>
      </c>
      <c r="AC1000" s="695">
        <v>0</v>
      </c>
      <c r="AD1000" s="695">
        <f t="shared" si="669"/>
        <v>0</v>
      </c>
      <c r="AE1000" s="695">
        <f t="shared" si="669"/>
        <v>0</v>
      </c>
      <c r="AF1000" s="695">
        <f t="shared" si="669"/>
        <v>0</v>
      </c>
      <c r="AG1000" s="695">
        <f t="shared" si="669"/>
        <v>98000</v>
      </c>
      <c r="AH1000" s="695">
        <f t="shared" si="669"/>
        <v>0</v>
      </c>
      <c r="AI1000" s="695">
        <f t="shared" si="669"/>
        <v>0</v>
      </c>
      <c r="AJ1000" s="695">
        <f t="shared" si="669"/>
        <v>98000</v>
      </c>
      <c r="AK1000" s="695">
        <f t="shared" si="669"/>
        <v>0</v>
      </c>
      <c r="AL1000" s="695">
        <f t="shared" si="669"/>
        <v>0</v>
      </c>
      <c r="AM1000" s="695">
        <f t="shared" si="669"/>
        <v>0</v>
      </c>
      <c r="AN1000" s="695">
        <f t="shared" si="669"/>
        <v>0</v>
      </c>
      <c r="AO1000" s="695">
        <f t="shared" si="669"/>
        <v>98000</v>
      </c>
      <c r="AP1000" s="695">
        <f t="shared" si="669"/>
        <v>0</v>
      </c>
      <c r="AQ1000" s="695">
        <f t="shared" si="669"/>
        <v>0</v>
      </c>
      <c r="AR1000" s="695">
        <f t="shared" si="669"/>
        <v>0</v>
      </c>
      <c r="AS1000" s="695">
        <f t="shared" si="669"/>
        <v>0</v>
      </c>
      <c r="AT1000" s="695">
        <f t="shared" si="669"/>
        <v>0</v>
      </c>
      <c r="AU1000" s="695">
        <f t="shared" si="669"/>
        <v>0</v>
      </c>
      <c r="AV1000" s="695">
        <f t="shared" si="669"/>
        <v>0</v>
      </c>
      <c r="AW1000" s="695">
        <f t="shared" si="669"/>
        <v>0</v>
      </c>
      <c r="AX1000" s="695">
        <f t="shared" si="669"/>
        <v>98000</v>
      </c>
      <c r="AY1000" s="695">
        <f t="shared" si="669"/>
        <v>0</v>
      </c>
      <c r="AZ1000" s="695">
        <f t="shared" si="669"/>
        <v>0</v>
      </c>
      <c r="BA1000" s="695">
        <f t="shared" si="669"/>
        <v>98000</v>
      </c>
      <c r="BB1000" s="695">
        <f t="shared" si="669"/>
        <v>0</v>
      </c>
      <c r="BC1000" s="695">
        <f t="shared" si="669"/>
        <v>0</v>
      </c>
      <c r="BD1000" s="695">
        <f t="shared" si="669"/>
        <v>0</v>
      </c>
      <c r="BE1000" s="695">
        <f t="shared" si="669"/>
        <v>0</v>
      </c>
      <c r="BF1000" s="695">
        <f t="shared" si="669"/>
        <v>98000</v>
      </c>
      <c r="BG1000" s="695">
        <f t="shared" si="669"/>
        <v>0</v>
      </c>
      <c r="BH1000" s="695">
        <f t="shared" si="669"/>
        <v>0</v>
      </c>
      <c r="BI1000" s="695">
        <f t="shared" si="669"/>
        <v>0</v>
      </c>
      <c r="BJ1000" s="695">
        <f t="shared" si="669"/>
        <v>0</v>
      </c>
    </row>
    <row r="1001" spans="2:62" ht="19.5" thickBot="1">
      <c r="B1001" s="733"/>
      <c r="C1001" s="718"/>
      <c r="D1001" s="698"/>
      <c r="E1001" s="718"/>
      <c r="F1001" s="718"/>
      <c r="G1001" s="718"/>
      <c r="H1001" s="718"/>
      <c r="I1001" s="718"/>
      <c r="J1001" s="718"/>
      <c r="K1001" s="718"/>
      <c r="L1001" s="718"/>
      <c r="M1001" s="718"/>
      <c r="N1001" s="718"/>
      <c r="O1001" s="718"/>
      <c r="P1001" s="718"/>
      <c r="Q1001" s="718"/>
      <c r="R1001" s="718"/>
      <c r="S1001" s="718"/>
      <c r="T1001" s="718"/>
      <c r="U1001" s="718"/>
      <c r="V1001" s="718"/>
      <c r="W1001" s="718"/>
      <c r="X1001" s="718"/>
      <c r="Y1001" s="718"/>
      <c r="Z1001" s="718"/>
      <c r="AA1001" s="718"/>
      <c r="AB1001" s="718"/>
      <c r="AC1001" s="718"/>
      <c r="AD1001" s="718"/>
      <c r="AE1001" s="718"/>
      <c r="AF1001" s="718"/>
      <c r="AG1001" s="718"/>
      <c r="AH1001" s="718"/>
      <c r="AI1001" s="718"/>
      <c r="AJ1001" s="718"/>
      <c r="AK1001" s="718"/>
      <c r="AL1001" s="718"/>
      <c r="AM1001" s="718"/>
      <c r="AN1001" s="718"/>
      <c r="AO1001" s="718"/>
      <c r="AP1001" s="718"/>
      <c r="AQ1001" s="718"/>
      <c r="AR1001" s="718"/>
      <c r="AS1001" s="718"/>
      <c r="AT1001" s="718"/>
      <c r="AU1001" s="718"/>
      <c r="AV1001" s="718"/>
      <c r="AW1001" s="718"/>
      <c r="AX1001" s="718"/>
      <c r="AY1001" s="718"/>
      <c r="AZ1001" s="718"/>
      <c r="BA1001" s="718"/>
      <c r="BB1001" s="718"/>
      <c r="BC1001" s="718"/>
      <c r="BD1001" s="718"/>
      <c r="BE1001" s="718"/>
      <c r="BF1001" s="718"/>
      <c r="BG1001" s="718"/>
      <c r="BH1001" s="718"/>
      <c r="BI1001" s="718"/>
      <c r="BJ1001" s="779"/>
    </row>
    <row r="1002" spans="2:62" ht="19.5" thickBot="1">
      <c r="B1002" s="692" t="s">
        <v>67</v>
      </c>
      <c r="C1002" s="693"/>
      <c r="D1002" s="780"/>
      <c r="E1002" s="695">
        <f>E136+E522+E635+E870+E875+E881+E885+E1000</f>
        <v>62963382.019999996</v>
      </c>
      <c r="F1002" s="695">
        <f t="shared" ref="F1002:BJ1002" si="670">F136+F522+F635+F870+F875+F881+F885+F1000</f>
        <v>0</v>
      </c>
      <c r="G1002" s="695">
        <f t="shared" si="670"/>
        <v>62963382.019999996</v>
      </c>
      <c r="H1002" s="695">
        <v>2730721.02</v>
      </c>
      <c r="I1002" s="695">
        <v>20456300</v>
      </c>
      <c r="J1002" s="695">
        <v>12680824.02</v>
      </c>
      <c r="K1002" s="695">
        <v>12059020</v>
      </c>
      <c r="L1002" s="695">
        <f t="shared" si="670"/>
        <v>5111000</v>
      </c>
      <c r="M1002" s="695">
        <f t="shared" si="670"/>
        <v>5792598.0199999996</v>
      </c>
      <c r="N1002" s="695">
        <f t="shared" si="670"/>
        <v>680000</v>
      </c>
      <c r="O1002" s="695">
        <f t="shared" si="670"/>
        <v>1356626.7</v>
      </c>
      <c r="P1002" s="695">
        <f t="shared" si="670"/>
        <v>2096292.26</v>
      </c>
      <c r="Q1002" s="695">
        <f t="shared" si="670"/>
        <v>0</v>
      </c>
      <c r="R1002" s="695">
        <f t="shared" si="670"/>
        <v>0</v>
      </c>
      <c r="S1002" s="695">
        <f t="shared" si="670"/>
        <v>0</v>
      </c>
      <c r="T1002" s="695">
        <f t="shared" si="670"/>
        <v>62963382.019999996</v>
      </c>
      <c r="U1002" s="695">
        <f t="shared" si="670"/>
        <v>0</v>
      </c>
      <c r="V1002" s="695">
        <f t="shared" si="670"/>
        <v>0</v>
      </c>
      <c r="W1002" s="695">
        <f t="shared" si="670"/>
        <v>0</v>
      </c>
      <c r="X1002" s="695">
        <f t="shared" si="670"/>
        <v>62963382.019999996</v>
      </c>
      <c r="Y1002" s="695">
        <f t="shared" si="670"/>
        <v>0</v>
      </c>
      <c r="Z1002" s="695">
        <f t="shared" si="670"/>
        <v>0</v>
      </c>
      <c r="AA1002" s="695">
        <f t="shared" si="670"/>
        <v>9522880.3499999996</v>
      </c>
      <c r="AB1002" s="695">
        <f t="shared" si="670"/>
        <v>9522880.3499999996</v>
      </c>
      <c r="AC1002" s="695">
        <v>687905.44</v>
      </c>
      <c r="AD1002" s="695">
        <f t="shared" si="670"/>
        <v>4598884.45</v>
      </c>
      <c r="AE1002" s="695">
        <f t="shared" si="670"/>
        <v>38113989.689999998</v>
      </c>
      <c r="AF1002" s="695">
        <f t="shared" si="670"/>
        <v>43400779.579999998</v>
      </c>
      <c r="AG1002" s="695">
        <f t="shared" si="670"/>
        <v>522495.16000000003</v>
      </c>
      <c r="AH1002" s="695">
        <f t="shared" si="670"/>
        <v>1119546.43</v>
      </c>
      <c r="AI1002" s="695">
        <f t="shared" si="670"/>
        <v>4631075.6700000009</v>
      </c>
      <c r="AJ1002" s="695">
        <f t="shared" si="670"/>
        <v>6273117.2600000007</v>
      </c>
      <c r="AK1002" s="695">
        <f t="shared" si="670"/>
        <v>0</v>
      </c>
      <c r="AL1002" s="695">
        <f t="shared" si="670"/>
        <v>0</v>
      </c>
      <c r="AM1002" s="695">
        <f t="shared" si="670"/>
        <v>0</v>
      </c>
      <c r="AN1002" s="695">
        <f t="shared" si="670"/>
        <v>0</v>
      </c>
      <c r="AO1002" s="695">
        <f t="shared" si="670"/>
        <v>59196777.190000005</v>
      </c>
      <c r="AP1002" s="695">
        <f t="shared" si="670"/>
        <v>0</v>
      </c>
      <c r="AQ1002" s="695">
        <f t="shared" si="670"/>
        <v>0</v>
      </c>
      <c r="AR1002" s="695">
        <f t="shared" si="670"/>
        <v>8728397.7100000009</v>
      </c>
      <c r="AS1002" s="695">
        <f t="shared" si="670"/>
        <v>8728397.7100000009</v>
      </c>
      <c r="AT1002" s="695">
        <f t="shared" si="670"/>
        <v>845564.83</v>
      </c>
      <c r="AU1002" s="695">
        <f t="shared" si="670"/>
        <v>3549172.1499999994</v>
      </c>
      <c r="AV1002" s="695">
        <f t="shared" si="670"/>
        <v>35564538.959999993</v>
      </c>
      <c r="AW1002" s="695">
        <f t="shared" si="670"/>
        <v>39959275.939999998</v>
      </c>
      <c r="AX1002" s="695">
        <f t="shared" si="670"/>
        <v>742782.34000000008</v>
      </c>
      <c r="AY1002" s="695">
        <f t="shared" si="670"/>
        <v>1017745.5399999999</v>
      </c>
      <c r="AZ1002" s="695">
        <f t="shared" si="670"/>
        <v>6690333.9300000006</v>
      </c>
      <c r="BA1002" s="695">
        <f t="shared" si="670"/>
        <v>8450861.8100000005</v>
      </c>
      <c r="BB1002" s="695">
        <f t="shared" si="670"/>
        <v>0</v>
      </c>
      <c r="BC1002" s="695">
        <f t="shared" si="670"/>
        <v>0</v>
      </c>
      <c r="BD1002" s="695">
        <f t="shared" si="670"/>
        <v>0</v>
      </c>
      <c r="BE1002" s="695">
        <f t="shared" si="670"/>
        <v>0</v>
      </c>
      <c r="BF1002" s="695">
        <f t="shared" si="670"/>
        <v>57138535.459999993</v>
      </c>
      <c r="BG1002" s="695">
        <f t="shared" si="670"/>
        <v>0</v>
      </c>
      <c r="BH1002" s="695">
        <f t="shared" si="670"/>
        <v>3766604.8299999991</v>
      </c>
      <c r="BI1002" s="695">
        <f t="shared" si="670"/>
        <v>2058241.7300000016</v>
      </c>
      <c r="BJ1002" s="695">
        <f t="shared" si="670"/>
        <v>0</v>
      </c>
    </row>
    <row r="1003" spans="2:62">
      <c r="B1003" s="594"/>
      <c r="C1003" s="595"/>
      <c r="D1003" s="596"/>
      <c r="E1003" s="595"/>
      <c r="F1003" s="595"/>
      <c r="G1003" s="595"/>
      <c r="H1003" s="595"/>
      <c r="I1003" s="595"/>
      <c r="J1003" s="595"/>
      <c r="K1003" s="595"/>
      <c r="L1003" s="595"/>
      <c r="M1003" s="595"/>
      <c r="N1003" s="595"/>
      <c r="O1003" s="595"/>
      <c r="P1003" s="595"/>
      <c r="Q1003" s="595"/>
      <c r="R1003" s="595"/>
      <c r="S1003" s="595"/>
      <c r="T1003" s="781"/>
      <c r="U1003" s="595"/>
      <c r="V1003" s="595"/>
      <c r="W1003" s="595"/>
      <c r="X1003" s="595"/>
      <c r="Y1003" s="595"/>
      <c r="Z1003" s="595"/>
      <c r="AA1003" s="595"/>
      <c r="AB1003" s="595"/>
      <c r="AC1003" s="595"/>
      <c r="AD1003" s="595"/>
      <c r="AE1003" s="595"/>
      <c r="AF1003" s="595"/>
      <c r="AG1003" s="595"/>
      <c r="AH1003" s="595"/>
      <c r="AI1003" s="595"/>
      <c r="AJ1003" s="595"/>
      <c r="AK1003" s="595"/>
      <c r="AL1003" s="595"/>
      <c r="AM1003" s="595"/>
      <c r="AN1003" s="595"/>
      <c r="AO1003" s="595"/>
      <c r="AP1003" s="595"/>
      <c r="AQ1003" s="595"/>
      <c r="AR1003" s="595"/>
      <c r="AS1003" s="595"/>
      <c r="AT1003" s="595"/>
      <c r="AU1003" s="595"/>
      <c r="AV1003" s="595"/>
      <c r="AW1003" s="595"/>
      <c r="AX1003" s="595"/>
      <c r="AY1003" s="595"/>
      <c r="AZ1003" s="595"/>
      <c r="BA1003" s="595"/>
      <c r="BB1003" s="595"/>
      <c r="BC1003" s="595"/>
      <c r="BD1003" s="595"/>
      <c r="BE1003" s="595"/>
      <c r="BF1003" s="595"/>
      <c r="BG1003" s="595"/>
      <c r="BH1003" s="595"/>
      <c r="BI1003" s="595"/>
      <c r="BJ1003" s="598"/>
    </row>
    <row r="1004" spans="2:62">
      <c r="B1004" s="599"/>
      <c r="E1004" s="603" t="s">
        <v>1080</v>
      </c>
      <c r="L1004" s="603" t="s">
        <v>81</v>
      </c>
      <c r="S1004" s="603" t="s">
        <v>1081</v>
      </c>
      <c r="BJ1004" s="604"/>
    </row>
    <row r="1005" spans="2:62">
      <c r="B1005" s="599"/>
      <c r="BJ1005" s="604"/>
    </row>
    <row r="1006" spans="2:62">
      <c r="B1006" s="599"/>
      <c r="E1006" s="606" t="s">
        <v>1082</v>
      </c>
      <c r="F1006" s="606"/>
      <c r="G1006" s="606"/>
      <c r="H1006" s="606"/>
      <c r="I1006" s="606"/>
      <c r="L1006" s="606" t="s">
        <v>1082</v>
      </c>
      <c r="M1006" s="606"/>
      <c r="N1006" s="606"/>
      <c r="O1006" s="606"/>
      <c r="P1006" s="606"/>
      <c r="S1006" s="606" t="s">
        <v>1082</v>
      </c>
      <c r="T1006" s="606"/>
      <c r="U1006" s="606"/>
      <c r="V1006" s="606"/>
      <c r="W1006" s="606"/>
      <c r="BJ1006" s="604"/>
    </row>
    <row r="1007" spans="2:62">
      <c r="B1007" s="599"/>
      <c r="E1007" s="609"/>
      <c r="F1007" s="609"/>
      <c r="G1007" s="609"/>
      <c r="H1007" s="609"/>
      <c r="I1007" s="609"/>
      <c r="J1007" s="782"/>
      <c r="K1007" s="782"/>
      <c r="L1007" s="609"/>
      <c r="M1007" s="609"/>
      <c r="N1007" s="609"/>
      <c r="O1007" s="609"/>
      <c r="P1007" s="609"/>
      <c r="Q1007" s="782"/>
      <c r="R1007" s="782"/>
      <c r="S1007" s="609"/>
      <c r="T1007" s="609"/>
      <c r="U1007" s="609"/>
      <c r="V1007" s="609"/>
      <c r="W1007" s="609"/>
      <c r="BJ1007" s="604"/>
    </row>
    <row r="1008" spans="2:62">
      <c r="B1008" s="599"/>
      <c r="E1008" s="609" t="s">
        <v>673</v>
      </c>
      <c r="F1008" s="609"/>
      <c r="G1008" s="609"/>
      <c r="H1008" s="609"/>
      <c r="I1008" s="609"/>
      <c r="J1008" s="782"/>
      <c r="K1008" s="782"/>
      <c r="L1008" s="609" t="s">
        <v>674</v>
      </c>
      <c r="M1008" s="609"/>
      <c r="N1008" s="609"/>
      <c r="O1008" s="609"/>
      <c r="P1008" s="609"/>
      <c r="Q1008" s="782"/>
      <c r="R1008" s="782"/>
      <c r="S1008" s="609" t="s">
        <v>1083</v>
      </c>
      <c r="T1008" s="609"/>
      <c r="U1008" s="609"/>
      <c r="V1008" s="609"/>
      <c r="W1008" s="609"/>
      <c r="BJ1008" s="604"/>
    </row>
    <row r="1009" spans="2:62">
      <c r="B1009" s="599"/>
      <c r="E1009" s="783" t="s">
        <v>1084</v>
      </c>
      <c r="F1009" s="783"/>
      <c r="G1009" s="783"/>
      <c r="H1009" s="783"/>
      <c r="I1009" s="783"/>
      <c r="J1009" s="782"/>
      <c r="K1009" s="782"/>
      <c r="L1009" s="783" t="s">
        <v>1084</v>
      </c>
      <c r="M1009" s="783"/>
      <c r="N1009" s="783"/>
      <c r="O1009" s="783"/>
      <c r="P1009" s="783"/>
      <c r="Q1009" s="782"/>
      <c r="R1009" s="782"/>
      <c r="S1009" s="783" t="s">
        <v>1084</v>
      </c>
      <c r="T1009" s="783"/>
      <c r="U1009" s="783"/>
      <c r="V1009" s="783"/>
      <c r="W1009" s="783"/>
      <c r="BJ1009" s="604"/>
    </row>
    <row r="1010" spans="2:62" ht="19.5" thickBot="1">
      <c r="B1010" s="599"/>
      <c r="BJ1010" s="604"/>
    </row>
    <row r="1011" spans="2:62">
      <c r="B1011" s="784" t="s">
        <v>1085</v>
      </c>
      <c r="C1011" s="785"/>
      <c r="D1011" s="785"/>
      <c r="E1011" s="785"/>
      <c r="F1011" s="785"/>
      <c r="G1011" s="785"/>
      <c r="H1011" s="785"/>
      <c r="I1011" s="785"/>
      <c r="J1011" s="785"/>
      <c r="K1011" s="785"/>
      <c r="L1011" s="785"/>
      <c r="M1011" s="785"/>
      <c r="N1011" s="785"/>
      <c r="O1011" s="785"/>
      <c r="P1011" s="785"/>
      <c r="Q1011" s="785"/>
      <c r="R1011" s="785"/>
      <c r="S1011" s="785"/>
      <c r="T1011" s="785"/>
      <c r="U1011" s="785"/>
      <c r="V1011" s="785"/>
      <c r="W1011" s="785"/>
      <c r="X1011" s="785"/>
      <c r="Y1011" s="785"/>
      <c r="Z1011" s="785"/>
      <c r="AA1011" s="785"/>
      <c r="AB1011" s="785"/>
      <c r="AC1011" s="785"/>
      <c r="AD1011" s="785"/>
      <c r="AE1011" s="785"/>
      <c r="AF1011" s="785"/>
      <c r="AG1011" s="785"/>
      <c r="AH1011" s="785"/>
      <c r="AI1011" s="785"/>
      <c r="AJ1011" s="785"/>
      <c r="AK1011" s="785"/>
      <c r="AL1011" s="785"/>
      <c r="AM1011" s="785"/>
      <c r="AN1011" s="785"/>
      <c r="AO1011" s="785"/>
      <c r="AP1011" s="785"/>
      <c r="AQ1011" s="785"/>
      <c r="AR1011" s="785"/>
      <c r="AS1011" s="785"/>
      <c r="AT1011" s="785"/>
      <c r="AU1011" s="785"/>
      <c r="AV1011" s="785"/>
      <c r="AW1011" s="785"/>
      <c r="AX1011" s="785"/>
      <c r="AY1011" s="785"/>
      <c r="AZ1011" s="785"/>
      <c r="BA1011" s="785"/>
      <c r="BB1011" s="785"/>
      <c r="BC1011" s="785"/>
      <c r="BD1011" s="785"/>
      <c r="BE1011" s="785"/>
      <c r="BF1011" s="785"/>
      <c r="BG1011" s="785"/>
      <c r="BH1011" s="785"/>
      <c r="BI1011" s="785"/>
      <c r="BJ1011" s="786"/>
    </row>
    <row r="1012" spans="2:62">
      <c r="B1012" s="787" t="s">
        <v>1086</v>
      </c>
      <c r="C1012" s="788"/>
      <c r="D1012" s="788"/>
      <c r="E1012" s="788"/>
      <c r="F1012" s="788"/>
      <c r="G1012" s="788"/>
      <c r="H1012" s="788"/>
      <c r="I1012" s="788"/>
      <c r="J1012" s="788"/>
      <c r="K1012" s="788"/>
      <c r="L1012" s="788"/>
      <c r="M1012" s="788"/>
      <c r="N1012" s="788"/>
      <c r="O1012" s="788"/>
      <c r="P1012" s="788"/>
      <c r="Q1012" s="788"/>
      <c r="R1012" s="788"/>
      <c r="S1012" s="788"/>
      <c r="T1012" s="788"/>
      <c r="U1012" s="788"/>
      <c r="V1012" s="788"/>
      <c r="W1012" s="788"/>
      <c r="X1012" s="788"/>
      <c r="Y1012" s="788"/>
      <c r="Z1012" s="788"/>
      <c r="AA1012" s="788"/>
      <c r="AB1012" s="788"/>
      <c r="AC1012" s="788"/>
      <c r="AD1012" s="788"/>
      <c r="AE1012" s="788"/>
      <c r="AF1012" s="788"/>
      <c r="AG1012" s="788"/>
      <c r="AH1012" s="788"/>
      <c r="AI1012" s="788"/>
      <c r="AJ1012" s="788"/>
      <c r="AK1012" s="788"/>
      <c r="AL1012" s="788"/>
      <c r="AM1012" s="788"/>
      <c r="AN1012" s="788"/>
      <c r="AO1012" s="788"/>
      <c r="AP1012" s="788"/>
      <c r="AQ1012" s="788"/>
      <c r="AR1012" s="788"/>
      <c r="AS1012" s="788"/>
      <c r="AT1012" s="788"/>
      <c r="AU1012" s="788"/>
      <c r="AV1012" s="788"/>
      <c r="AW1012" s="788"/>
      <c r="AX1012" s="788"/>
      <c r="AY1012" s="788"/>
      <c r="AZ1012" s="788"/>
      <c r="BA1012" s="788"/>
      <c r="BB1012" s="788"/>
      <c r="BC1012" s="788"/>
      <c r="BD1012" s="788"/>
      <c r="BE1012" s="788"/>
      <c r="BF1012" s="788"/>
      <c r="BG1012" s="788"/>
      <c r="BH1012" s="788"/>
      <c r="BI1012" s="788"/>
      <c r="BJ1012" s="789"/>
    </row>
    <row r="1013" spans="2:62">
      <c r="B1013" s="790" t="s">
        <v>1087</v>
      </c>
      <c r="C1013" s="791"/>
      <c r="D1013" s="791"/>
      <c r="E1013" s="791"/>
      <c r="F1013" s="791"/>
      <c r="G1013" s="791"/>
      <c r="H1013" s="791"/>
      <c r="I1013" s="791"/>
      <c r="J1013" s="791"/>
      <c r="K1013" s="791"/>
      <c r="L1013" s="791"/>
      <c r="M1013" s="791"/>
      <c r="N1013" s="791"/>
      <c r="O1013" s="791"/>
      <c r="P1013" s="791"/>
      <c r="Q1013" s="791"/>
      <c r="R1013" s="791"/>
      <c r="S1013" s="791"/>
      <c r="T1013" s="791"/>
      <c r="U1013" s="791"/>
      <c r="V1013" s="791"/>
      <c r="W1013" s="791"/>
      <c r="X1013" s="791"/>
      <c r="Y1013" s="791"/>
      <c r="Z1013" s="791"/>
      <c r="AA1013" s="791"/>
      <c r="AB1013" s="791"/>
      <c r="AC1013" s="791"/>
      <c r="AD1013" s="791"/>
      <c r="AE1013" s="791"/>
      <c r="AF1013" s="791"/>
      <c r="AG1013" s="791"/>
      <c r="AH1013" s="791"/>
      <c r="AI1013" s="792"/>
      <c r="AJ1013" s="792"/>
      <c r="AK1013" s="792"/>
      <c r="AL1013" s="793"/>
      <c r="AM1013" s="794"/>
      <c r="AN1013" s="794"/>
      <c r="AO1013" s="794"/>
      <c r="AP1013" s="793"/>
      <c r="AQ1013" s="793"/>
      <c r="AR1013" s="793"/>
      <c r="AS1013" s="793"/>
      <c r="AT1013" s="793"/>
      <c r="AU1013" s="795"/>
      <c r="AV1013" s="794"/>
      <c r="AW1013" s="794"/>
      <c r="AX1013" s="794"/>
      <c r="AY1013" s="794"/>
      <c r="BJ1013" s="604"/>
    </row>
    <row r="1014" spans="2:62">
      <c r="B1014" s="790" t="s">
        <v>1088</v>
      </c>
      <c r="C1014" s="791"/>
      <c r="D1014" s="791"/>
      <c r="E1014" s="791"/>
      <c r="F1014" s="791"/>
      <c r="G1014" s="791"/>
      <c r="H1014" s="791"/>
      <c r="I1014" s="791"/>
      <c r="J1014" s="791"/>
      <c r="K1014" s="791"/>
      <c r="L1014" s="791"/>
      <c r="M1014" s="791"/>
      <c r="N1014" s="791"/>
      <c r="O1014" s="791"/>
      <c r="P1014" s="791"/>
      <c r="Q1014" s="791"/>
      <c r="R1014" s="791"/>
      <c r="S1014" s="791"/>
      <c r="T1014" s="791"/>
      <c r="U1014" s="791"/>
      <c r="V1014" s="791"/>
      <c r="W1014" s="791"/>
      <c r="X1014" s="791"/>
      <c r="Y1014" s="791"/>
      <c r="Z1014" s="791"/>
      <c r="AA1014" s="791"/>
      <c r="AB1014" s="791"/>
      <c r="AC1014" s="791"/>
      <c r="AD1014" s="791"/>
      <c r="AE1014" s="791"/>
      <c r="AF1014" s="791"/>
      <c r="AG1014" s="791"/>
      <c r="AH1014" s="791"/>
      <c r="AI1014" s="791"/>
      <c r="AJ1014" s="791"/>
      <c r="AK1014" s="791"/>
      <c r="AL1014" s="791"/>
      <c r="AM1014" s="791"/>
      <c r="AN1014" s="791"/>
      <c r="AO1014" s="791"/>
      <c r="AP1014" s="791"/>
      <c r="AQ1014" s="791"/>
      <c r="AR1014" s="791"/>
      <c r="AS1014" s="791"/>
      <c r="AT1014" s="791"/>
      <c r="AU1014" s="791"/>
      <c r="AV1014" s="791"/>
      <c r="AW1014" s="791"/>
      <c r="AX1014" s="791"/>
      <c r="AY1014" s="791"/>
      <c r="BJ1014" s="604"/>
    </row>
    <row r="1015" spans="2:62">
      <c r="B1015" s="790" t="s">
        <v>1089</v>
      </c>
      <c r="C1015" s="791"/>
      <c r="D1015" s="791"/>
      <c r="E1015" s="791"/>
      <c r="F1015" s="791"/>
      <c r="G1015" s="791"/>
      <c r="H1015" s="791"/>
      <c r="I1015" s="791"/>
      <c r="J1015" s="791"/>
      <c r="K1015" s="791"/>
      <c r="L1015" s="791"/>
      <c r="M1015" s="791"/>
      <c r="N1015" s="791"/>
      <c r="O1015" s="791"/>
      <c r="P1015" s="791"/>
      <c r="Q1015" s="791"/>
      <c r="R1015" s="791"/>
      <c r="S1015" s="791"/>
      <c r="T1015" s="791"/>
      <c r="U1015" s="791"/>
      <c r="V1015" s="791"/>
      <c r="W1015" s="791"/>
      <c r="X1015" s="791"/>
      <c r="Y1015" s="791"/>
      <c r="Z1015" s="791"/>
      <c r="AA1015" s="791"/>
      <c r="AB1015" s="791"/>
      <c r="AC1015" s="791"/>
      <c r="AD1015" s="791"/>
      <c r="AE1015" s="791"/>
      <c r="AF1015" s="791"/>
      <c r="AG1015" s="791"/>
      <c r="AH1015" s="791"/>
      <c r="AI1015" s="791"/>
      <c r="AJ1015" s="791"/>
      <c r="AK1015" s="791"/>
      <c r="AL1015" s="791"/>
      <c r="AM1015" s="791"/>
      <c r="AN1015" s="791"/>
      <c r="AO1015" s="791"/>
      <c r="AP1015" s="791"/>
      <c r="AQ1015" s="791"/>
      <c r="AR1015" s="791"/>
      <c r="AS1015" s="791"/>
      <c r="AT1015" s="791"/>
      <c r="AU1015" s="791"/>
      <c r="AV1015" s="791"/>
      <c r="AW1015" s="791"/>
      <c r="AX1015" s="791"/>
      <c r="AY1015" s="791"/>
      <c r="BJ1015" s="604"/>
    </row>
    <row r="1016" spans="2:62">
      <c r="B1016" s="790" t="s">
        <v>1090</v>
      </c>
      <c r="C1016" s="791"/>
      <c r="D1016" s="791"/>
      <c r="E1016" s="791"/>
      <c r="F1016" s="791"/>
      <c r="G1016" s="791"/>
      <c r="H1016" s="791"/>
      <c r="I1016" s="791"/>
      <c r="J1016" s="791"/>
      <c r="K1016" s="791"/>
      <c r="L1016" s="791"/>
      <c r="M1016" s="791"/>
      <c r="N1016" s="791"/>
      <c r="O1016" s="791"/>
      <c r="P1016" s="791"/>
      <c r="Q1016" s="791"/>
      <c r="R1016" s="791"/>
      <c r="S1016" s="791"/>
      <c r="T1016" s="791"/>
      <c r="U1016" s="791"/>
      <c r="V1016" s="791"/>
      <c r="W1016" s="791"/>
      <c r="X1016" s="791"/>
      <c r="Y1016" s="791"/>
      <c r="Z1016" s="791"/>
      <c r="AA1016" s="791"/>
      <c r="AB1016" s="791"/>
      <c r="AC1016" s="791"/>
      <c r="AD1016" s="791"/>
      <c r="AE1016" s="791"/>
      <c r="AF1016" s="791"/>
      <c r="AG1016" s="791"/>
      <c r="AH1016" s="791"/>
      <c r="AI1016" s="791"/>
      <c r="AJ1016" s="791"/>
      <c r="AK1016" s="791"/>
      <c r="AL1016" s="791"/>
      <c r="AM1016" s="791"/>
      <c r="AN1016" s="791"/>
      <c r="AO1016" s="791"/>
      <c r="AP1016" s="791"/>
      <c r="AQ1016" s="791"/>
      <c r="AR1016" s="791"/>
      <c r="AS1016" s="791"/>
      <c r="AT1016" s="791"/>
      <c r="AU1016" s="791"/>
      <c r="AV1016" s="791"/>
      <c r="AW1016" s="791"/>
      <c r="AX1016" s="791"/>
      <c r="AY1016" s="791"/>
      <c r="BJ1016" s="604"/>
    </row>
    <row r="1017" spans="2:62">
      <c r="B1017" s="796" t="s">
        <v>1091</v>
      </c>
      <c r="C1017" s="797"/>
      <c r="D1017" s="797"/>
      <c r="E1017" s="797"/>
      <c r="F1017" s="797"/>
      <c r="G1017" s="797"/>
      <c r="H1017" s="797"/>
      <c r="I1017" s="797"/>
      <c r="J1017" s="797"/>
      <c r="K1017" s="797"/>
      <c r="L1017" s="797"/>
      <c r="M1017" s="797"/>
      <c r="N1017" s="797"/>
      <c r="O1017" s="797"/>
      <c r="P1017" s="797"/>
      <c r="Q1017" s="797"/>
      <c r="R1017" s="797"/>
      <c r="S1017" s="797"/>
      <c r="T1017" s="797"/>
      <c r="U1017" s="797"/>
      <c r="V1017" s="797"/>
      <c r="W1017" s="797"/>
      <c r="X1017" s="797"/>
      <c r="Y1017" s="797"/>
      <c r="Z1017" s="797"/>
      <c r="AA1017" s="797"/>
      <c r="AB1017" s="797"/>
      <c r="AC1017" s="797"/>
      <c r="AD1017" s="797"/>
      <c r="AE1017" s="797"/>
      <c r="AF1017" s="797"/>
      <c r="AG1017" s="797"/>
      <c r="AH1017" s="797"/>
      <c r="AI1017" s="797"/>
      <c r="AJ1017" s="797"/>
      <c r="AK1017" s="797"/>
      <c r="AL1017" s="797"/>
      <c r="AM1017" s="797"/>
      <c r="AN1017" s="797"/>
      <c r="AO1017" s="797"/>
      <c r="AP1017" s="797"/>
      <c r="AQ1017" s="797"/>
      <c r="AR1017" s="797"/>
      <c r="AS1017" s="797"/>
      <c r="AT1017" s="797"/>
      <c r="AU1017" s="797"/>
      <c r="AV1017" s="797"/>
      <c r="AW1017" s="797"/>
      <c r="AX1017" s="797"/>
      <c r="AY1017" s="797"/>
      <c r="BJ1017" s="604"/>
    </row>
    <row r="1018" spans="2:62">
      <c r="B1018" s="796" t="s">
        <v>1092</v>
      </c>
      <c r="C1018" s="797"/>
      <c r="D1018" s="797"/>
      <c r="E1018" s="797"/>
      <c r="F1018" s="797"/>
      <c r="G1018" s="797"/>
      <c r="H1018" s="797"/>
      <c r="I1018" s="797"/>
      <c r="J1018" s="797"/>
      <c r="K1018" s="797"/>
      <c r="L1018" s="797"/>
      <c r="M1018" s="797"/>
      <c r="N1018" s="797"/>
      <c r="O1018" s="797"/>
      <c r="P1018" s="797"/>
      <c r="Q1018" s="797"/>
      <c r="R1018" s="797"/>
      <c r="S1018" s="797"/>
      <c r="T1018" s="797"/>
      <c r="U1018" s="797"/>
      <c r="V1018" s="797"/>
      <c r="W1018" s="797"/>
      <c r="X1018" s="797"/>
      <c r="Y1018" s="797"/>
      <c r="Z1018" s="797"/>
      <c r="AA1018" s="797"/>
      <c r="AB1018" s="797"/>
      <c r="AC1018" s="797"/>
      <c r="AD1018" s="797"/>
      <c r="AE1018" s="797"/>
      <c r="AF1018" s="797"/>
      <c r="AG1018" s="797"/>
      <c r="AH1018" s="797"/>
      <c r="AI1018" s="797"/>
      <c r="AJ1018" s="797"/>
      <c r="AK1018" s="797"/>
      <c r="AL1018" s="797"/>
      <c r="AM1018" s="797"/>
      <c r="AN1018" s="797"/>
      <c r="AO1018" s="797"/>
      <c r="AP1018" s="797"/>
      <c r="AQ1018" s="797"/>
      <c r="AR1018" s="797"/>
      <c r="AS1018" s="797"/>
      <c r="AT1018" s="797"/>
      <c r="AU1018" s="797"/>
      <c r="AV1018" s="797"/>
      <c r="AW1018" s="797"/>
      <c r="AX1018" s="797"/>
      <c r="AY1018" s="797"/>
      <c r="BJ1018" s="604"/>
    </row>
    <row r="1019" spans="2:62">
      <c r="B1019" s="790" t="s">
        <v>1093</v>
      </c>
      <c r="C1019" s="791"/>
      <c r="D1019" s="791"/>
      <c r="E1019" s="791"/>
      <c r="F1019" s="791"/>
      <c r="G1019" s="791"/>
      <c r="H1019" s="791"/>
      <c r="I1019" s="791"/>
      <c r="J1019" s="791"/>
      <c r="K1019" s="791"/>
      <c r="L1019" s="791"/>
      <c r="M1019" s="791"/>
      <c r="N1019" s="791"/>
      <c r="O1019" s="791"/>
      <c r="P1019" s="791"/>
      <c r="Q1019" s="791"/>
      <c r="R1019" s="791"/>
      <c r="S1019" s="791"/>
      <c r="T1019" s="791"/>
      <c r="U1019" s="791"/>
      <c r="V1019" s="791"/>
      <c r="W1019" s="791"/>
      <c r="X1019" s="791"/>
      <c r="Y1019" s="791"/>
      <c r="Z1019" s="791"/>
      <c r="AA1019" s="791"/>
      <c r="AB1019" s="791"/>
      <c r="AC1019" s="791"/>
      <c r="AD1019" s="791"/>
      <c r="AE1019" s="791"/>
      <c r="AF1019" s="791"/>
      <c r="AG1019" s="791"/>
      <c r="AH1019" s="791"/>
      <c r="AI1019" s="791"/>
      <c r="AJ1019" s="791"/>
      <c r="AK1019" s="791"/>
      <c r="AL1019" s="791"/>
      <c r="AM1019" s="791"/>
      <c r="AN1019" s="791"/>
      <c r="AO1019" s="791"/>
      <c r="AP1019" s="791"/>
      <c r="AQ1019" s="791"/>
      <c r="AR1019" s="791"/>
      <c r="AS1019" s="791"/>
      <c r="AT1019" s="791"/>
      <c r="AU1019" s="791"/>
      <c r="AV1019" s="791"/>
      <c r="AW1019" s="791"/>
      <c r="AX1019" s="791"/>
      <c r="AY1019" s="791"/>
      <c r="BJ1019" s="604"/>
    </row>
    <row r="1020" spans="2:62">
      <c r="B1020" s="798" t="s">
        <v>1094</v>
      </c>
      <c r="C1020" s="799"/>
      <c r="D1020" s="799"/>
      <c r="E1020" s="799"/>
      <c r="F1020" s="799"/>
      <c r="G1020" s="799"/>
      <c r="H1020" s="799"/>
      <c r="I1020" s="799"/>
      <c r="J1020" s="799"/>
      <c r="K1020" s="799"/>
      <c r="L1020" s="799"/>
      <c r="M1020" s="799"/>
      <c r="N1020" s="799"/>
      <c r="O1020" s="799"/>
      <c r="P1020" s="799"/>
      <c r="Q1020" s="799"/>
      <c r="R1020" s="799"/>
      <c r="S1020" s="799"/>
      <c r="T1020" s="799"/>
      <c r="U1020" s="799"/>
      <c r="V1020" s="799"/>
      <c r="W1020" s="799"/>
      <c r="X1020" s="799"/>
      <c r="Y1020" s="799"/>
      <c r="Z1020" s="799"/>
      <c r="AA1020" s="799"/>
      <c r="AB1020" s="799"/>
      <c r="AC1020" s="799"/>
      <c r="AD1020" s="799"/>
      <c r="AE1020" s="799"/>
      <c r="AF1020" s="799"/>
      <c r="AG1020" s="799"/>
      <c r="AH1020" s="799"/>
      <c r="AI1020" s="799"/>
      <c r="AJ1020" s="799"/>
      <c r="AK1020" s="799"/>
      <c r="AL1020" s="799"/>
      <c r="AM1020" s="799"/>
      <c r="AN1020" s="799"/>
      <c r="AO1020" s="799"/>
      <c r="AP1020" s="799"/>
      <c r="AQ1020" s="799"/>
      <c r="AR1020" s="799"/>
      <c r="AS1020" s="799"/>
      <c r="AT1020" s="799"/>
      <c r="AU1020" s="799"/>
      <c r="AV1020" s="799"/>
      <c r="AW1020" s="799"/>
      <c r="AX1020" s="799"/>
      <c r="AY1020" s="799"/>
      <c r="BJ1020" s="604"/>
    </row>
    <row r="1021" spans="2:62">
      <c r="B1021" s="800" t="s">
        <v>1095</v>
      </c>
      <c r="C1021" s="801"/>
      <c r="D1021" s="801"/>
      <c r="E1021" s="801"/>
      <c r="F1021" s="801"/>
      <c r="G1021" s="801"/>
      <c r="H1021" s="801"/>
      <c r="I1021" s="801"/>
      <c r="J1021" s="801"/>
      <c r="K1021" s="801"/>
      <c r="L1021" s="801"/>
      <c r="M1021" s="801"/>
      <c r="N1021" s="801"/>
      <c r="O1021" s="801"/>
      <c r="P1021" s="801"/>
      <c r="Q1021" s="801"/>
      <c r="R1021" s="802"/>
      <c r="S1021" s="802"/>
      <c r="T1021" s="802"/>
      <c r="U1021" s="803"/>
      <c r="V1021" s="802"/>
      <c r="W1021" s="802"/>
      <c r="X1021" s="802"/>
      <c r="Y1021" s="804"/>
      <c r="Z1021" s="804"/>
      <c r="AA1021" s="804"/>
      <c r="AB1021" s="804"/>
      <c r="AC1021" s="804"/>
      <c r="AD1021" s="804"/>
      <c r="AE1021" s="802"/>
      <c r="AF1021" s="802"/>
      <c r="AG1021" s="802"/>
      <c r="AH1021" s="805"/>
      <c r="AI1021" s="805"/>
      <c r="AJ1021" s="805"/>
      <c r="AK1021" s="805"/>
      <c r="AL1021" s="805"/>
      <c r="AM1021" s="806"/>
      <c r="AN1021" s="806"/>
      <c r="AO1021" s="806"/>
      <c r="AP1021" s="805"/>
      <c r="AQ1021" s="805"/>
      <c r="AR1021" s="805"/>
      <c r="AS1021" s="805"/>
      <c r="AT1021" s="805"/>
      <c r="AU1021" s="807"/>
      <c r="AV1021" s="806"/>
      <c r="AW1021" s="806"/>
      <c r="AX1021" s="806"/>
      <c r="AY1021" s="806"/>
      <c r="BJ1021" s="604"/>
    </row>
    <row r="1022" spans="2:62">
      <c r="B1022" s="808"/>
      <c r="C1022" s="809" t="s">
        <v>1096</v>
      </c>
      <c r="D1022" s="810"/>
      <c r="E1022" s="810"/>
      <c r="F1022" s="810"/>
      <c r="G1022" s="810"/>
      <c r="H1022" s="811"/>
      <c r="I1022" s="811"/>
      <c r="J1022" s="810"/>
      <c r="K1022" s="810"/>
      <c r="L1022" s="810"/>
      <c r="M1022" s="811"/>
      <c r="N1022" s="810"/>
      <c r="O1022" s="810"/>
      <c r="P1022" s="810"/>
      <c r="Q1022" s="812"/>
      <c r="R1022" s="813"/>
      <c r="S1022" s="813"/>
      <c r="T1022" s="813"/>
      <c r="U1022" s="812"/>
      <c r="V1022" s="813"/>
      <c r="W1022" s="813"/>
      <c r="X1022" s="813"/>
      <c r="Y1022" s="812"/>
      <c r="Z1022" s="813"/>
      <c r="AA1022" s="813"/>
      <c r="AB1022" s="813"/>
      <c r="AC1022" s="812"/>
      <c r="AD1022" s="814"/>
      <c r="AE1022" s="813"/>
      <c r="AF1022" s="813"/>
      <c r="AG1022" s="813"/>
      <c r="AH1022" s="812"/>
      <c r="AI1022" s="812"/>
      <c r="AJ1022" s="812"/>
      <c r="AK1022" s="812"/>
      <c r="AL1022" s="812"/>
      <c r="AM1022" s="813"/>
      <c r="AN1022" s="813"/>
      <c r="AO1022" s="813"/>
      <c r="AP1022" s="812"/>
      <c r="AQ1022" s="812"/>
      <c r="AR1022" s="812"/>
      <c r="AS1022" s="812"/>
      <c r="AT1022" s="812"/>
      <c r="AU1022" s="815"/>
      <c r="AV1022" s="813"/>
      <c r="AW1022" s="813"/>
      <c r="AX1022" s="813"/>
      <c r="AY1022" s="813"/>
      <c r="BJ1022" s="604"/>
    </row>
    <row r="1023" spans="2:62">
      <c r="B1023" s="808"/>
      <c r="C1023" s="813" t="s">
        <v>1097</v>
      </c>
      <c r="D1023" s="810"/>
      <c r="E1023" s="810"/>
      <c r="F1023" s="810"/>
      <c r="G1023" s="810"/>
      <c r="H1023" s="811"/>
      <c r="I1023" s="811"/>
      <c r="J1023" s="810"/>
      <c r="K1023" s="810"/>
      <c r="L1023" s="810"/>
      <c r="M1023" s="811"/>
      <c r="N1023" s="810"/>
      <c r="O1023" s="810"/>
      <c r="P1023" s="810"/>
      <c r="Q1023" s="812"/>
      <c r="R1023" s="813"/>
      <c r="S1023" s="813"/>
      <c r="T1023" s="813"/>
      <c r="U1023" s="812"/>
      <c r="V1023" s="813"/>
      <c r="W1023" s="813"/>
      <c r="X1023" s="813"/>
      <c r="Y1023" s="812"/>
      <c r="Z1023" s="813"/>
      <c r="AA1023" s="813"/>
      <c r="AB1023" s="813"/>
      <c r="AC1023" s="812"/>
      <c r="AD1023" s="814"/>
      <c r="AE1023" s="813"/>
      <c r="AF1023" s="813"/>
      <c r="AG1023" s="813"/>
      <c r="AH1023" s="812"/>
      <c r="AI1023" s="812"/>
      <c r="AJ1023" s="812"/>
      <c r="AK1023" s="812"/>
      <c r="AL1023" s="812"/>
      <c r="AM1023" s="813"/>
      <c r="AN1023" s="813"/>
      <c r="AO1023" s="813"/>
      <c r="AP1023" s="812"/>
      <c r="AQ1023" s="812"/>
      <c r="AR1023" s="812"/>
      <c r="AS1023" s="812"/>
      <c r="AT1023" s="812"/>
      <c r="AU1023" s="815"/>
      <c r="AV1023" s="813"/>
      <c r="AW1023" s="813"/>
      <c r="AX1023" s="813"/>
      <c r="AY1023" s="813"/>
      <c r="BJ1023" s="604"/>
    </row>
    <row r="1024" spans="2:62">
      <c r="B1024" s="808"/>
      <c r="C1024" s="813" t="s">
        <v>1098</v>
      </c>
      <c r="D1024" s="810"/>
      <c r="E1024" s="810"/>
      <c r="F1024" s="810"/>
      <c r="G1024" s="810"/>
      <c r="H1024" s="811"/>
      <c r="I1024" s="811"/>
      <c r="J1024" s="810"/>
      <c r="K1024" s="810"/>
      <c r="L1024" s="810"/>
      <c r="M1024" s="811"/>
      <c r="N1024" s="810"/>
      <c r="O1024" s="810"/>
      <c r="P1024" s="810"/>
      <c r="Q1024" s="812"/>
      <c r="R1024" s="813"/>
      <c r="S1024" s="813"/>
      <c r="T1024" s="813"/>
      <c r="U1024" s="812"/>
      <c r="V1024" s="813"/>
      <c r="W1024" s="813"/>
      <c r="X1024" s="813"/>
      <c r="Y1024" s="812"/>
      <c r="Z1024" s="813"/>
      <c r="AA1024" s="813"/>
      <c r="AB1024" s="813"/>
      <c r="AC1024" s="812"/>
      <c r="AD1024" s="814"/>
      <c r="AE1024" s="813"/>
      <c r="AF1024" s="813"/>
      <c r="AG1024" s="813"/>
      <c r="AH1024" s="812"/>
      <c r="AI1024" s="812"/>
      <c r="AJ1024" s="812"/>
      <c r="AK1024" s="812"/>
      <c r="AL1024" s="812"/>
      <c r="AM1024" s="813"/>
      <c r="AN1024" s="813"/>
      <c r="AO1024" s="813"/>
      <c r="AP1024" s="812"/>
      <c r="AQ1024" s="812"/>
      <c r="AR1024" s="812"/>
      <c r="AS1024" s="812"/>
      <c r="AT1024" s="812"/>
      <c r="AU1024" s="815"/>
      <c r="AV1024" s="813"/>
      <c r="AW1024" s="813"/>
      <c r="AX1024" s="813"/>
      <c r="AY1024" s="813"/>
      <c r="BJ1024" s="604"/>
    </row>
    <row r="1025" spans="2:62">
      <c r="B1025" s="808"/>
      <c r="C1025" s="813" t="s">
        <v>1099</v>
      </c>
      <c r="D1025" s="810"/>
      <c r="E1025" s="810"/>
      <c r="F1025" s="810"/>
      <c r="G1025" s="810"/>
      <c r="H1025" s="811"/>
      <c r="I1025" s="811"/>
      <c r="J1025" s="810"/>
      <c r="K1025" s="810"/>
      <c r="L1025" s="810"/>
      <c r="M1025" s="811"/>
      <c r="N1025" s="810"/>
      <c r="O1025" s="810"/>
      <c r="P1025" s="810"/>
      <c r="Q1025" s="812"/>
      <c r="R1025" s="813"/>
      <c r="S1025" s="813"/>
      <c r="T1025" s="813"/>
      <c r="U1025" s="812"/>
      <c r="V1025" s="813"/>
      <c r="W1025" s="813"/>
      <c r="X1025" s="813"/>
      <c r="Y1025" s="812"/>
      <c r="Z1025" s="813"/>
      <c r="AA1025" s="813"/>
      <c r="AB1025" s="813"/>
      <c r="AC1025" s="812"/>
      <c r="AD1025" s="814"/>
      <c r="AE1025" s="813"/>
      <c r="AF1025" s="813"/>
      <c r="AG1025" s="813"/>
      <c r="AH1025" s="812"/>
      <c r="AI1025" s="812"/>
      <c r="AJ1025" s="812"/>
      <c r="AK1025" s="812"/>
      <c r="AL1025" s="812"/>
      <c r="AM1025" s="813"/>
      <c r="AN1025" s="813"/>
      <c r="AO1025" s="813"/>
      <c r="AP1025" s="812"/>
      <c r="AQ1025" s="812"/>
      <c r="AR1025" s="812"/>
      <c r="AS1025" s="812"/>
      <c r="AT1025" s="812"/>
      <c r="AU1025" s="815"/>
      <c r="AV1025" s="813"/>
      <c r="AW1025" s="813"/>
      <c r="AX1025" s="813"/>
      <c r="AY1025" s="813"/>
      <c r="BJ1025" s="604"/>
    </row>
    <row r="1026" spans="2:62">
      <c r="B1026" s="808"/>
      <c r="C1026" s="813" t="s">
        <v>1100</v>
      </c>
      <c r="D1026" s="810"/>
      <c r="E1026" s="810"/>
      <c r="F1026" s="810"/>
      <c r="G1026" s="810"/>
      <c r="H1026" s="811"/>
      <c r="I1026" s="811"/>
      <c r="J1026" s="810"/>
      <c r="K1026" s="810"/>
      <c r="L1026" s="810"/>
      <c r="M1026" s="811"/>
      <c r="N1026" s="810"/>
      <c r="O1026" s="810"/>
      <c r="P1026" s="810"/>
      <c r="Q1026" s="812"/>
      <c r="R1026" s="813"/>
      <c r="S1026" s="813"/>
      <c r="T1026" s="813"/>
      <c r="U1026" s="812"/>
      <c r="V1026" s="813"/>
      <c r="W1026" s="813"/>
      <c r="X1026" s="813"/>
      <c r="Y1026" s="812"/>
      <c r="Z1026" s="813"/>
      <c r="AA1026" s="813"/>
      <c r="AB1026" s="813"/>
      <c r="AC1026" s="812"/>
      <c r="AD1026" s="814"/>
      <c r="AE1026" s="813"/>
      <c r="AF1026" s="813"/>
      <c r="AG1026" s="813"/>
      <c r="AH1026" s="812"/>
      <c r="AI1026" s="812"/>
      <c r="AJ1026" s="812"/>
      <c r="AK1026" s="812"/>
      <c r="AL1026" s="812"/>
      <c r="AM1026" s="813"/>
      <c r="AN1026" s="813"/>
      <c r="AO1026" s="813"/>
      <c r="AP1026" s="812"/>
      <c r="AQ1026" s="812"/>
      <c r="AR1026" s="812"/>
      <c r="AS1026" s="812"/>
      <c r="AT1026" s="812"/>
      <c r="AU1026" s="815"/>
      <c r="AV1026" s="813"/>
      <c r="AW1026" s="813"/>
      <c r="AX1026" s="813"/>
      <c r="AY1026" s="813"/>
      <c r="BJ1026" s="604"/>
    </row>
    <row r="1027" spans="2:62">
      <c r="B1027" s="808"/>
      <c r="C1027" s="816" t="s">
        <v>1101</v>
      </c>
      <c r="D1027" s="813"/>
      <c r="E1027" s="813"/>
      <c r="F1027" s="813"/>
      <c r="G1027" s="813"/>
      <c r="H1027" s="812"/>
      <c r="I1027" s="812"/>
      <c r="J1027" s="813"/>
      <c r="K1027" s="813"/>
      <c r="L1027" s="813"/>
      <c r="M1027" s="812"/>
      <c r="N1027" s="813"/>
      <c r="O1027" s="813"/>
      <c r="P1027" s="813"/>
      <c r="Q1027" s="812"/>
      <c r="R1027" s="813"/>
      <c r="S1027" s="813"/>
      <c r="T1027" s="813"/>
      <c r="U1027" s="812"/>
      <c r="V1027" s="813"/>
      <c r="W1027" s="813"/>
      <c r="X1027" s="813"/>
      <c r="Y1027" s="812"/>
      <c r="Z1027" s="813"/>
      <c r="AA1027" s="813"/>
      <c r="AB1027" s="813"/>
      <c r="AC1027" s="812"/>
      <c r="AD1027" s="814"/>
      <c r="AE1027" s="813"/>
      <c r="AF1027" s="813"/>
      <c r="AG1027" s="813"/>
      <c r="AH1027" s="812"/>
      <c r="AI1027" s="812"/>
      <c r="AJ1027" s="812"/>
      <c r="AK1027" s="812"/>
      <c r="AL1027" s="812"/>
      <c r="AM1027" s="813"/>
      <c r="AN1027" s="813"/>
      <c r="AO1027" s="813"/>
      <c r="AP1027" s="812"/>
      <c r="AQ1027" s="812"/>
      <c r="AR1027" s="812"/>
      <c r="AS1027" s="812"/>
      <c r="AT1027" s="812"/>
      <c r="AU1027" s="815"/>
      <c r="AV1027" s="813"/>
      <c r="AW1027" s="813"/>
      <c r="AX1027" s="813"/>
      <c r="AY1027" s="813"/>
      <c r="BJ1027" s="604"/>
    </row>
    <row r="1028" spans="2:62" ht="19.5" thickBot="1">
      <c r="B1028" s="817"/>
      <c r="C1028" s="818" t="s">
        <v>1102</v>
      </c>
      <c r="D1028" s="818"/>
      <c r="E1028" s="818"/>
      <c r="F1028" s="818"/>
      <c r="G1028" s="818"/>
      <c r="H1028" s="818"/>
      <c r="I1028" s="818"/>
      <c r="J1028" s="818"/>
      <c r="K1028" s="818"/>
      <c r="L1028" s="818"/>
      <c r="M1028" s="818"/>
      <c r="N1028" s="818"/>
      <c r="O1028" s="818"/>
      <c r="P1028" s="818"/>
      <c r="Q1028" s="818"/>
      <c r="R1028" s="818"/>
      <c r="S1028" s="818"/>
      <c r="T1028" s="818"/>
      <c r="U1028" s="818"/>
      <c r="V1028" s="818"/>
      <c r="W1028" s="818"/>
      <c r="X1028" s="818"/>
      <c r="Y1028" s="818"/>
      <c r="Z1028" s="818"/>
      <c r="AA1028" s="818"/>
      <c r="AB1028" s="818"/>
      <c r="AC1028" s="818"/>
      <c r="AD1028" s="818"/>
      <c r="AE1028" s="818"/>
      <c r="AF1028" s="818"/>
      <c r="AG1028" s="818"/>
      <c r="AH1028" s="818"/>
      <c r="AI1028" s="818"/>
      <c r="AJ1028" s="818"/>
      <c r="AK1028" s="818"/>
      <c r="AL1028" s="818"/>
      <c r="AM1028" s="818"/>
      <c r="AN1028" s="818"/>
      <c r="AO1028" s="818"/>
      <c r="AP1028" s="818"/>
      <c r="AQ1028" s="818"/>
      <c r="AR1028" s="818"/>
      <c r="AS1028" s="818"/>
      <c r="AT1028" s="818"/>
      <c r="AU1028" s="818"/>
      <c r="AV1028" s="818"/>
      <c r="AW1028" s="818"/>
      <c r="AX1028" s="818"/>
      <c r="AY1028" s="818"/>
      <c r="AZ1028" s="627"/>
      <c r="BA1028" s="627"/>
      <c r="BB1028" s="627"/>
      <c r="BC1028" s="627"/>
      <c r="BD1028" s="627"/>
      <c r="BE1028" s="627"/>
      <c r="BF1028" s="627"/>
      <c r="BG1028" s="627"/>
      <c r="BH1028" s="627"/>
      <c r="BI1028" s="627"/>
      <c r="BJ1028" s="630"/>
    </row>
    <row r="1029" spans="2:62">
      <c r="B1029" s="819"/>
      <c r="C1029" s="813"/>
      <c r="D1029" s="813"/>
      <c r="E1029" s="813"/>
      <c r="F1029" s="813"/>
      <c r="G1029" s="813"/>
      <c r="H1029" s="812"/>
      <c r="I1029" s="812"/>
      <c r="J1029" s="813"/>
      <c r="K1029" s="813"/>
      <c r="L1029" s="813"/>
      <c r="M1029" s="812"/>
      <c r="N1029" s="813"/>
      <c r="O1029" s="813"/>
      <c r="P1029" s="813"/>
      <c r="Q1029" s="812"/>
      <c r="R1029" s="813"/>
      <c r="S1029" s="813"/>
      <c r="T1029" s="813"/>
      <c r="U1029" s="812"/>
      <c r="V1029" s="813"/>
      <c r="W1029" s="813"/>
      <c r="X1029" s="813"/>
      <c r="Y1029" s="812"/>
      <c r="Z1029" s="813"/>
      <c r="AA1029" s="813"/>
      <c r="AB1029" s="813"/>
      <c r="AC1029" s="812"/>
      <c r="AD1029" s="814"/>
      <c r="AE1029" s="813"/>
      <c r="AF1029" s="813"/>
      <c r="AG1029" s="813"/>
      <c r="AH1029" s="812"/>
      <c r="AI1029" s="812"/>
      <c r="AJ1029" s="812"/>
      <c r="AK1029" s="812"/>
      <c r="AL1029" s="812"/>
      <c r="AM1029" s="813"/>
      <c r="AN1029" s="813"/>
      <c r="AO1029" s="813"/>
      <c r="AP1029" s="812"/>
      <c r="AQ1029" s="812"/>
      <c r="AR1029" s="812"/>
      <c r="AS1029" s="812"/>
      <c r="AT1029" s="812"/>
      <c r="AU1029" s="815"/>
      <c r="AV1029" s="813"/>
      <c r="AW1029" s="813"/>
      <c r="AX1029" s="813"/>
      <c r="AY1029" s="813"/>
    </row>
  </sheetData>
  <sheetProtection formatColumns="0" formatRows="0"/>
  <mergeCells count="97">
    <mergeCell ref="C1028:AY1028"/>
    <mergeCell ref="B1017:AY1017"/>
    <mergeCell ref="B1018:AY1018"/>
    <mergeCell ref="B1019:AY1019"/>
    <mergeCell ref="B1020:AY1020"/>
    <mergeCell ref="B1021:Q1021"/>
    <mergeCell ref="Y1021:AD1021"/>
    <mergeCell ref="B1011:BJ1011"/>
    <mergeCell ref="B1012:BJ1012"/>
    <mergeCell ref="B1013:AH1013"/>
    <mergeCell ref="B1014:AY1014"/>
    <mergeCell ref="B1015:AY1015"/>
    <mergeCell ref="B1016:AY1016"/>
    <mergeCell ref="E1008:I1008"/>
    <mergeCell ref="L1008:P1008"/>
    <mergeCell ref="S1008:W1008"/>
    <mergeCell ref="E1009:I1009"/>
    <mergeCell ref="L1009:P1009"/>
    <mergeCell ref="S1009:W1009"/>
    <mergeCell ref="E1006:I1006"/>
    <mergeCell ref="L1006:P1006"/>
    <mergeCell ref="S1006:W1006"/>
    <mergeCell ref="E1007:I1007"/>
    <mergeCell ref="L1007:P1007"/>
    <mergeCell ref="S1007:W1007"/>
    <mergeCell ref="Q14:Q15"/>
    <mergeCell ref="R14:R15"/>
    <mergeCell ref="S14:S15"/>
    <mergeCell ref="BI14:BI15"/>
    <mergeCell ref="BJ14:BJ15"/>
    <mergeCell ref="B16:C16"/>
    <mergeCell ref="BI13:BJ13"/>
    <mergeCell ref="H14:H15"/>
    <mergeCell ref="I14:I15"/>
    <mergeCell ref="J14:J15"/>
    <mergeCell ref="K14:K15"/>
    <mergeCell ref="L14:L15"/>
    <mergeCell ref="M14:M15"/>
    <mergeCell ref="N14:N15"/>
    <mergeCell ref="O14:O15"/>
    <mergeCell ref="P14:P15"/>
    <mergeCell ref="BC13:BC15"/>
    <mergeCell ref="BD13:BD15"/>
    <mergeCell ref="BE13:BE15"/>
    <mergeCell ref="BF13:BF15"/>
    <mergeCell ref="BG13:BG15"/>
    <mergeCell ref="BH13:BH15"/>
    <mergeCell ref="AW13:AW15"/>
    <mergeCell ref="AX13:AX15"/>
    <mergeCell ref="AY13:AY15"/>
    <mergeCell ref="AZ13:AZ15"/>
    <mergeCell ref="BA13:BA15"/>
    <mergeCell ref="BB13:BB15"/>
    <mergeCell ref="AQ13:AQ15"/>
    <mergeCell ref="AR13:AR15"/>
    <mergeCell ref="AS13:AS15"/>
    <mergeCell ref="AT13:AT15"/>
    <mergeCell ref="AU13:AU15"/>
    <mergeCell ref="AV13:AV15"/>
    <mergeCell ref="AK13:AK15"/>
    <mergeCell ref="AL13:AL15"/>
    <mergeCell ref="AM13:AM15"/>
    <mergeCell ref="AN13:AN15"/>
    <mergeCell ref="AO13:AO15"/>
    <mergeCell ref="AP13:AP15"/>
    <mergeCell ref="AE13:AE15"/>
    <mergeCell ref="AF13:AF15"/>
    <mergeCell ref="AG13:AG15"/>
    <mergeCell ref="AH13:AH15"/>
    <mergeCell ref="AI13:AI15"/>
    <mergeCell ref="AJ13:AJ15"/>
    <mergeCell ref="Y13:Y15"/>
    <mergeCell ref="Z13:Z15"/>
    <mergeCell ref="AA13:AA15"/>
    <mergeCell ref="AB13:AB15"/>
    <mergeCell ref="AC13:AC15"/>
    <mergeCell ref="AD13:AD15"/>
    <mergeCell ref="AP12:BF12"/>
    <mergeCell ref="BG12:BJ12"/>
    <mergeCell ref="E13:E15"/>
    <mergeCell ref="F13:F15"/>
    <mergeCell ref="G13:G15"/>
    <mergeCell ref="T13:T15"/>
    <mergeCell ref="U13:U15"/>
    <mergeCell ref="V13:V15"/>
    <mergeCell ref="W13:W15"/>
    <mergeCell ref="X13:X15"/>
    <mergeCell ref="B4:BJ4"/>
    <mergeCell ref="B5:BJ5"/>
    <mergeCell ref="BH7:BJ7"/>
    <mergeCell ref="BH8:BJ8"/>
    <mergeCell ref="BH9:BJ9"/>
    <mergeCell ref="B12:C15"/>
    <mergeCell ref="D12:D15"/>
    <mergeCell ref="E12:G12"/>
    <mergeCell ref="T12:X12"/>
    <mergeCell ref="Y12:AO12"/>
  </mergeCells>
  <pageMargins left="0.7" right="0.7" top="0.75" bottom="0.75" header="0.3" footer="0.3"/>
  <pageSetup paperSize="138" scale="40" orientation="landscape" horizontalDpi="4294967294" r:id="rId1"/>
</worksheet>
</file>

<file path=xl/worksheets/sheet5.xml><?xml version="1.0" encoding="utf-8"?>
<worksheet xmlns="http://schemas.openxmlformats.org/spreadsheetml/2006/main" xmlns:r="http://schemas.openxmlformats.org/officeDocument/2006/relationships">
  <dimension ref="B1:X285"/>
  <sheetViews>
    <sheetView topLeftCell="A52" workbookViewId="0">
      <selection activeCell="I158" sqref="I158"/>
    </sheetView>
  </sheetViews>
  <sheetFormatPr defaultRowHeight="12.75"/>
  <cols>
    <col min="1" max="1" width="1.28515625" style="370" customWidth="1"/>
    <col min="2" max="2" width="5.28515625" style="370" customWidth="1"/>
    <col min="3" max="3" width="9.7109375" style="370" customWidth="1"/>
    <col min="4" max="4" width="9.5703125" style="370" customWidth="1"/>
    <col min="5" max="5" width="2.28515625" style="370" customWidth="1"/>
    <col min="6" max="6" width="3.42578125" style="370" customWidth="1"/>
    <col min="7" max="7" width="11.5703125" style="371" customWidth="1"/>
    <col min="8" max="8" width="56.140625" style="372" customWidth="1"/>
    <col min="9" max="9" width="11.140625" style="372" customWidth="1"/>
    <col min="10" max="10" width="15.28515625" style="370" bestFit="1" customWidth="1"/>
    <col min="11" max="11" width="15.42578125" style="370" customWidth="1"/>
    <col min="12" max="12" width="17" style="370" customWidth="1"/>
    <col min="13" max="13" width="18.28515625" style="370" customWidth="1"/>
    <col min="14" max="14" width="6.42578125" style="370" customWidth="1"/>
    <col min="15" max="15" width="6" style="370" customWidth="1"/>
    <col min="16" max="16" width="6.7109375" style="370" customWidth="1"/>
    <col min="17" max="17" width="6" style="370" customWidth="1"/>
    <col min="18" max="18" width="15.28515625" style="372" bestFit="1" customWidth="1"/>
    <col min="19" max="19" width="15.28515625" style="370" bestFit="1" customWidth="1"/>
    <col min="20" max="20" width="9.5703125" style="370" customWidth="1"/>
    <col min="21" max="21" width="15.28515625" style="370" bestFit="1" customWidth="1"/>
    <col min="22" max="22" width="5.140625" style="370" customWidth="1"/>
    <col min="23" max="23" width="9.140625" style="370"/>
    <col min="24" max="24" width="12" style="370" bestFit="1" customWidth="1"/>
    <col min="25" max="16384" width="9.140625" style="370"/>
  </cols>
  <sheetData>
    <row r="1" spans="2:22" ht="13.5" thickBot="1"/>
    <row r="2" spans="2:22" ht="18">
      <c r="B2" s="373"/>
      <c r="C2" s="374"/>
      <c r="D2" s="374"/>
      <c r="E2" s="374"/>
      <c r="F2" s="374"/>
      <c r="G2" s="375"/>
      <c r="H2" s="376"/>
      <c r="I2" s="376"/>
      <c r="J2" s="374"/>
      <c r="K2" s="374"/>
      <c r="L2" s="374"/>
      <c r="M2" s="374"/>
      <c r="N2" s="374"/>
      <c r="O2" s="374"/>
      <c r="P2" s="374"/>
      <c r="Q2" s="377"/>
      <c r="R2" s="376"/>
      <c r="S2" s="374"/>
      <c r="T2" s="378" t="s">
        <v>675</v>
      </c>
      <c r="U2" s="378"/>
      <c r="V2" s="379"/>
    </row>
    <row r="3" spans="2:22" ht="18">
      <c r="B3" s="380" t="s">
        <v>676</v>
      </c>
      <c r="C3" s="381"/>
      <c r="D3" s="381"/>
      <c r="E3" s="381"/>
      <c r="F3" s="381"/>
      <c r="G3" s="381"/>
      <c r="H3" s="381"/>
      <c r="I3" s="381"/>
      <c r="J3" s="381"/>
      <c r="K3" s="381"/>
      <c r="L3" s="381"/>
      <c r="M3" s="381"/>
      <c r="N3" s="381"/>
      <c r="O3" s="381"/>
      <c r="P3" s="381"/>
      <c r="Q3" s="381"/>
      <c r="R3" s="381"/>
      <c r="S3" s="381"/>
      <c r="T3" s="381"/>
      <c r="U3" s="381"/>
      <c r="V3" s="382"/>
    </row>
    <row r="4" spans="2:22" ht="18">
      <c r="B4" s="383" t="s">
        <v>677</v>
      </c>
      <c r="C4" s="384"/>
      <c r="D4" s="384"/>
      <c r="E4" s="384"/>
      <c r="F4" s="384"/>
      <c r="G4" s="384"/>
      <c r="H4" s="384"/>
      <c r="I4" s="384"/>
      <c r="J4" s="384"/>
      <c r="K4" s="384"/>
      <c r="L4" s="384"/>
      <c r="M4" s="384"/>
      <c r="N4" s="384"/>
      <c r="O4" s="384"/>
      <c r="P4" s="384"/>
      <c r="Q4" s="384"/>
      <c r="R4" s="384"/>
      <c r="S4" s="384"/>
      <c r="T4" s="384"/>
      <c r="U4" s="384"/>
      <c r="V4" s="382"/>
    </row>
    <row r="5" spans="2:22">
      <c r="B5" s="385" t="s">
        <v>3</v>
      </c>
      <c r="C5" s="386"/>
      <c r="D5" s="386"/>
      <c r="E5" s="387" t="s">
        <v>4</v>
      </c>
      <c r="F5" s="388" t="s">
        <v>678</v>
      </c>
      <c r="G5" s="389"/>
      <c r="H5" s="390"/>
      <c r="I5" s="390"/>
      <c r="J5" s="391"/>
      <c r="K5" s="391"/>
      <c r="L5" s="391"/>
      <c r="M5" s="391"/>
      <c r="N5" s="391"/>
      <c r="O5" s="391"/>
      <c r="P5" s="391"/>
      <c r="Q5" s="391"/>
      <c r="R5" s="390"/>
      <c r="S5" s="391"/>
      <c r="T5" s="391"/>
      <c r="U5" s="391"/>
      <c r="V5" s="382"/>
    </row>
    <row r="6" spans="2:22" ht="13.5" thickBot="1">
      <c r="B6" s="385" t="s">
        <v>6</v>
      </c>
      <c r="C6" s="386"/>
      <c r="D6" s="386"/>
      <c r="E6" s="387" t="s">
        <v>4</v>
      </c>
      <c r="F6" s="392" t="s">
        <v>679</v>
      </c>
      <c r="G6" s="389"/>
      <c r="H6" s="390"/>
      <c r="I6" s="390"/>
      <c r="J6" s="391"/>
      <c r="K6" s="391"/>
      <c r="L6" s="391"/>
      <c r="M6" s="391"/>
      <c r="N6" s="391"/>
      <c r="O6" s="391"/>
      <c r="P6" s="391"/>
      <c r="Q6" s="391"/>
      <c r="R6" s="390"/>
      <c r="S6" s="391"/>
      <c r="T6" s="393"/>
      <c r="U6" s="394"/>
      <c r="V6" s="382"/>
    </row>
    <row r="7" spans="2:22" ht="13.5" thickBot="1">
      <c r="B7" s="385" t="s">
        <v>8</v>
      </c>
      <c r="C7" s="386"/>
      <c r="D7" s="386"/>
      <c r="E7" s="387" t="s">
        <v>4</v>
      </c>
      <c r="F7" s="392"/>
      <c r="G7" s="395"/>
      <c r="H7" s="390"/>
      <c r="I7" s="390"/>
      <c r="J7" s="391"/>
      <c r="K7" s="391"/>
      <c r="L7" s="391"/>
      <c r="M7" s="391"/>
      <c r="N7" s="391"/>
      <c r="O7" s="391"/>
      <c r="P7" s="391"/>
      <c r="Q7" s="391"/>
      <c r="R7" s="390"/>
      <c r="S7" s="396" t="s">
        <v>680</v>
      </c>
      <c r="T7" s="393" t="s">
        <v>90</v>
      </c>
      <c r="U7" s="393"/>
      <c r="V7" s="382"/>
    </row>
    <row r="8" spans="2:22" ht="13.5" thickBot="1">
      <c r="B8" s="397" t="s">
        <v>10</v>
      </c>
      <c r="C8" s="398"/>
      <c r="D8" s="398"/>
      <c r="E8" s="399" t="s">
        <v>4</v>
      </c>
      <c r="F8" s="400"/>
      <c r="G8" s="389"/>
      <c r="H8" s="390"/>
      <c r="I8" s="390"/>
      <c r="J8" s="391"/>
      <c r="K8" s="391"/>
      <c r="L8" s="391"/>
      <c r="M8" s="391"/>
      <c r="N8" s="391"/>
      <c r="O8" s="391"/>
      <c r="P8" s="391"/>
      <c r="Q8" s="391"/>
      <c r="R8" s="390"/>
      <c r="S8" s="401"/>
      <c r="T8" s="393" t="s">
        <v>92</v>
      </c>
      <c r="U8" s="393"/>
      <c r="V8" s="382"/>
    </row>
    <row r="9" spans="2:22" ht="13.5" thickBot="1">
      <c r="B9" s="397" t="s">
        <v>681</v>
      </c>
      <c r="C9" s="398"/>
      <c r="D9" s="398"/>
      <c r="E9" s="399"/>
      <c r="F9" s="399"/>
      <c r="G9" s="402"/>
      <c r="H9" s="390"/>
      <c r="I9" s="390"/>
      <c r="J9" s="391"/>
      <c r="K9" s="391"/>
      <c r="L9" s="391"/>
      <c r="M9" s="391"/>
      <c r="N9" s="391"/>
      <c r="O9" s="391"/>
      <c r="P9" s="391"/>
      <c r="Q9" s="403"/>
      <c r="R9" s="404"/>
      <c r="S9" s="405"/>
      <c r="T9" s="406" t="s">
        <v>91</v>
      </c>
      <c r="U9" s="406"/>
      <c r="V9" s="382"/>
    </row>
    <row r="10" spans="2:22">
      <c r="B10" s="397"/>
      <c r="C10" s="398"/>
      <c r="D10" s="398"/>
      <c r="E10" s="399"/>
      <c r="F10" s="399" t="s">
        <v>682</v>
      </c>
      <c r="G10" s="402"/>
      <c r="H10" s="390"/>
      <c r="I10" s="390"/>
      <c r="J10" s="391"/>
      <c r="K10" s="391"/>
      <c r="L10" s="391"/>
      <c r="M10" s="391"/>
      <c r="N10" s="391"/>
      <c r="O10" s="391"/>
      <c r="P10" s="391"/>
      <c r="Q10" s="403"/>
      <c r="R10" s="404"/>
      <c r="S10" s="403"/>
      <c r="T10" s="403"/>
      <c r="U10" s="403"/>
      <c r="V10" s="382"/>
    </row>
    <row r="11" spans="2:22" s="391" customFormat="1" ht="16.5" thickBot="1">
      <c r="B11" s="407"/>
      <c r="C11" s="408"/>
      <c r="D11" s="408"/>
      <c r="E11" s="408"/>
      <c r="F11" s="408"/>
      <c r="G11" s="409"/>
      <c r="H11" s="410"/>
      <c r="I11" s="410"/>
      <c r="J11" s="410"/>
      <c r="K11" s="410"/>
      <c r="L11" s="410"/>
      <c r="M11" s="410"/>
      <c r="N11" s="410"/>
      <c r="O11" s="410"/>
      <c r="P11" s="410"/>
      <c r="Q11" s="410"/>
      <c r="R11" s="410"/>
      <c r="S11" s="411"/>
      <c r="T11" s="390"/>
      <c r="V11" s="382"/>
    </row>
    <row r="12" spans="2:22" s="391" customFormat="1" ht="16.5" thickBot="1">
      <c r="B12" s="412"/>
      <c r="C12" s="413"/>
      <c r="D12" s="413"/>
      <c r="E12" s="413"/>
      <c r="F12" s="413"/>
      <c r="G12" s="414"/>
      <c r="H12" s="415"/>
      <c r="I12" s="415"/>
      <c r="J12" s="416"/>
      <c r="K12" s="416"/>
      <c r="L12" s="416"/>
      <c r="M12" s="416"/>
      <c r="N12" s="416"/>
      <c r="O12" s="416"/>
      <c r="P12" s="416"/>
      <c r="Q12" s="416"/>
      <c r="R12" s="417"/>
      <c r="S12" s="418"/>
      <c r="T12" s="419"/>
      <c r="V12" s="382"/>
    </row>
    <row r="13" spans="2:22" s="391" customFormat="1" ht="15.75">
      <c r="B13" s="420"/>
      <c r="C13" s="421" t="s">
        <v>683</v>
      </c>
      <c r="D13" s="422"/>
      <c r="E13" s="422"/>
      <c r="F13" s="422"/>
      <c r="G13" s="423"/>
      <c r="H13" s="424" t="s">
        <v>684</v>
      </c>
      <c r="I13" s="425"/>
      <c r="J13" s="421" t="s">
        <v>685</v>
      </c>
      <c r="K13" s="422"/>
      <c r="L13" s="422"/>
      <c r="M13" s="423"/>
      <c r="N13" s="421" t="s">
        <v>686</v>
      </c>
      <c r="O13" s="422"/>
      <c r="P13" s="422"/>
      <c r="Q13" s="423"/>
      <c r="R13" s="426" t="s">
        <v>687</v>
      </c>
      <c r="S13" s="427"/>
      <c r="T13" s="427"/>
      <c r="U13" s="428"/>
      <c r="V13" s="382"/>
    </row>
    <row r="14" spans="2:22" s="390" customFormat="1" ht="31.5">
      <c r="B14" s="429" t="s">
        <v>688</v>
      </c>
      <c r="C14" s="430" t="s">
        <v>689</v>
      </c>
      <c r="D14" s="431"/>
      <c r="E14" s="431"/>
      <c r="F14" s="432"/>
      <c r="G14" s="433" t="s">
        <v>690</v>
      </c>
      <c r="H14" s="434" t="s">
        <v>691</v>
      </c>
      <c r="I14" s="435" t="s">
        <v>692</v>
      </c>
      <c r="J14" s="436" t="s">
        <v>44</v>
      </c>
      <c r="K14" s="436" t="s">
        <v>61</v>
      </c>
      <c r="L14" s="436" t="s">
        <v>693</v>
      </c>
      <c r="M14" s="436" t="s">
        <v>30</v>
      </c>
      <c r="N14" s="436" t="s">
        <v>44</v>
      </c>
      <c r="O14" s="436" t="s">
        <v>61</v>
      </c>
      <c r="P14" s="436" t="s">
        <v>693</v>
      </c>
      <c r="Q14" s="436" t="s">
        <v>30</v>
      </c>
      <c r="R14" s="436" t="s">
        <v>44</v>
      </c>
      <c r="S14" s="436" t="s">
        <v>61</v>
      </c>
      <c r="T14" s="436" t="s">
        <v>693</v>
      </c>
      <c r="U14" s="436" t="s">
        <v>30</v>
      </c>
      <c r="V14" s="437"/>
    </row>
    <row r="15" spans="2:22" s="445" customFormat="1" ht="12">
      <c r="B15" s="438">
        <v>1</v>
      </c>
      <c r="C15" s="439">
        <v>2</v>
      </c>
      <c r="D15" s="440"/>
      <c r="E15" s="440"/>
      <c r="F15" s="441"/>
      <c r="G15" s="442" t="s">
        <v>694</v>
      </c>
      <c r="H15" s="443">
        <v>4</v>
      </c>
      <c r="I15" s="443">
        <v>5</v>
      </c>
      <c r="J15" s="443">
        <v>6</v>
      </c>
      <c r="K15" s="443">
        <v>7</v>
      </c>
      <c r="L15" s="443">
        <v>8</v>
      </c>
      <c r="M15" s="443" t="s">
        <v>695</v>
      </c>
      <c r="N15" s="443">
        <v>10</v>
      </c>
      <c r="O15" s="443">
        <v>11</v>
      </c>
      <c r="P15" s="443">
        <v>12</v>
      </c>
      <c r="Q15" s="443" t="s">
        <v>696</v>
      </c>
      <c r="R15" s="443" t="s">
        <v>697</v>
      </c>
      <c r="S15" s="443" t="s">
        <v>698</v>
      </c>
      <c r="T15" s="443" t="s">
        <v>699</v>
      </c>
      <c r="U15" s="443" t="s">
        <v>700</v>
      </c>
      <c r="V15" s="444"/>
    </row>
    <row r="16" spans="2:22" s="404" customFormat="1" ht="15.75">
      <c r="B16" s="446" t="s">
        <v>701</v>
      </c>
      <c r="C16" s="447"/>
      <c r="D16" s="447"/>
      <c r="E16" s="447"/>
      <c r="F16" s="448"/>
      <c r="G16" s="449"/>
      <c r="H16" s="450"/>
      <c r="I16" s="450"/>
      <c r="J16" s="450"/>
      <c r="K16" s="450"/>
      <c r="L16" s="450"/>
      <c r="M16" s="450"/>
      <c r="N16" s="450"/>
      <c r="O16" s="450"/>
      <c r="P16" s="450"/>
      <c r="Q16" s="450"/>
      <c r="R16" s="450"/>
      <c r="S16" s="450"/>
      <c r="T16" s="450"/>
      <c r="U16" s="450"/>
      <c r="V16" s="451"/>
    </row>
    <row r="17" spans="2:22" s="391" customFormat="1" ht="12.75" hidden="1" customHeight="1">
      <c r="B17" s="452">
        <v>1</v>
      </c>
      <c r="C17" s="453" t="s">
        <v>702</v>
      </c>
      <c r="D17" s="454"/>
      <c r="E17" s="454"/>
      <c r="F17" s="455"/>
      <c r="G17" s="456">
        <v>41641</v>
      </c>
      <c r="H17" s="457" t="s">
        <v>703</v>
      </c>
      <c r="I17" s="458" t="s">
        <v>704</v>
      </c>
      <c r="J17" s="459"/>
      <c r="K17" s="459"/>
      <c r="L17" s="459"/>
      <c r="M17" s="459"/>
      <c r="N17" s="459"/>
      <c r="O17" s="459"/>
      <c r="P17" s="459"/>
      <c r="Q17" s="459"/>
      <c r="R17" s="459"/>
      <c r="S17" s="459"/>
      <c r="T17" s="459"/>
      <c r="U17" s="459"/>
      <c r="V17" s="382"/>
    </row>
    <row r="18" spans="2:22" s="391" customFormat="1" ht="12.75" hidden="1" customHeight="1">
      <c r="B18" s="452">
        <v>2</v>
      </c>
      <c r="C18" s="460" t="s">
        <v>705</v>
      </c>
      <c r="D18" s="461"/>
      <c r="E18" s="461"/>
      <c r="F18" s="462"/>
      <c r="G18" s="456">
        <v>41641</v>
      </c>
      <c r="H18" s="463" t="s">
        <v>58</v>
      </c>
      <c r="I18" s="458" t="s">
        <v>706</v>
      </c>
      <c r="J18" s="459"/>
      <c r="K18" s="459"/>
      <c r="L18" s="459"/>
      <c r="M18" s="459"/>
      <c r="N18" s="459"/>
      <c r="O18" s="459"/>
      <c r="P18" s="459"/>
      <c r="Q18" s="459"/>
      <c r="R18" s="459"/>
      <c r="S18" s="459"/>
      <c r="T18" s="459"/>
      <c r="U18" s="459"/>
      <c r="V18" s="382"/>
    </row>
    <row r="19" spans="2:22" s="391" customFormat="1" ht="12.75" hidden="1" customHeight="1">
      <c r="B19" s="452">
        <v>3</v>
      </c>
      <c r="D19" s="461"/>
      <c r="E19" s="461"/>
      <c r="F19" s="462"/>
      <c r="G19" s="464"/>
      <c r="H19" s="458"/>
      <c r="I19" s="458"/>
      <c r="J19" s="459"/>
      <c r="K19" s="459"/>
      <c r="L19" s="459"/>
      <c r="M19" s="459"/>
      <c r="N19" s="459"/>
      <c r="O19" s="459"/>
      <c r="P19" s="459"/>
      <c r="Q19" s="459"/>
      <c r="R19" s="459"/>
      <c r="S19" s="459"/>
      <c r="T19" s="459"/>
      <c r="U19" s="459"/>
      <c r="V19" s="382"/>
    </row>
    <row r="20" spans="2:22" s="391" customFormat="1" ht="12.75" hidden="1" customHeight="1">
      <c r="B20" s="465">
        <v>4</v>
      </c>
      <c r="C20" s="460" t="s">
        <v>707</v>
      </c>
      <c r="D20" s="466"/>
      <c r="E20" s="466"/>
      <c r="F20" s="462"/>
      <c r="G20" s="464"/>
      <c r="H20" s="467"/>
      <c r="I20" s="468" t="s">
        <v>708</v>
      </c>
      <c r="J20" s="459"/>
      <c r="K20" s="459"/>
      <c r="L20" s="459"/>
      <c r="M20" s="459"/>
      <c r="N20" s="459"/>
      <c r="O20" s="459"/>
      <c r="P20" s="459"/>
      <c r="Q20" s="459"/>
      <c r="R20" s="459"/>
      <c r="S20" s="459"/>
      <c r="T20" s="459"/>
      <c r="U20" s="459"/>
      <c r="V20" s="382"/>
    </row>
    <row r="21" spans="2:22" s="391" customFormat="1" ht="12.75" hidden="1" customHeight="1">
      <c r="B21" s="465">
        <v>5</v>
      </c>
      <c r="C21" s="469"/>
      <c r="D21" s="466"/>
      <c r="E21" s="466"/>
      <c r="F21" s="462"/>
      <c r="G21" s="464"/>
      <c r="H21" s="458"/>
      <c r="I21" s="458"/>
      <c r="J21" s="459"/>
      <c r="K21" s="459"/>
      <c r="L21" s="459"/>
      <c r="M21" s="459"/>
      <c r="N21" s="459"/>
      <c r="O21" s="459"/>
      <c r="P21" s="459"/>
      <c r="Q21" s="459"/>
      <c r="R21" s="459"/>
      <c r="S21" s="459"/>
      <c r="T21" s="459"/>
      <c r="U21" s="459"/>
      <c r="V21" s="382"/>
    </row>
    <row r="22" spans="2:22" s="391" customFormat="1" ht="12.75" hidden="1" customHeight="1">
      <c r="B22" s="465">
        <v>6</v>
      </c>
      <c r="C22" s="469"/>
      <c r="D22" s="466"/>
      <c r="E22" s="466"/>
      <c r="F22" s="462"/>
      <c r="G22" s="464"/>
      <c r="H22" s="458"/>
      <c r="I22" s="458"/>
      <c r="J22" s="459"/>
      <c r="K22" s="459"/>
      <c r="L22" s="459"/>
      <c r="M22" s="459"/>
      <c r="N22" s="459"/>
      <c r="O22" s="459"/>
      <c r="P22" s="459"/>
      <c r="Q22" s="459"/>
      <c r="R22" s="459"/>
      <c r="S22" s="459"/>
      <c r="T22" s="459"/>
      <c r="U22" s="459"/>
      <c r="V22" s="382"/>
    </row>
    <row r="23" spans="2:22" s="391" customFormat="1" ht="12.75" hidden="1" customHeight="1">
      <c r="B23" s="465">
        <v>7</v>
      </c>
      <c r="C23" s="469"/>
      <c r="D23" s="466"/>
      <c r="E23" s="466"/>
      <c r="F23" s="470"/>
      <c r="G23" s="464"/>
      <c r="H23" s="458"/>
      <c r="I23" s="458"/>
      <c r="J23" s="471"/>
      <c r="K23" s="471"/>
      <c r="L23" s="471"/>
      <c r="M23" s="471"/>
      <c r="N23" s="471"/>
      <c r="O23" s="471"/>
      <c r="P23" s="471"/>
      <c r="Q23" s="471"/>
      <c r="R23" s="471"/>
      <c r="S23" s="471"/>
      <c r="T23" s="471"/>
      <c r="U23" s="471"/>
      <c r="V23" s="382"/>
    </row>
    <row r="24" spans="2:22" s="391" customFormat="1" ht="12.75" hidden="1" customHeight="1">
      <c r="B24" s="465">
        <v>8</v>
      </c>
      <c r="C24" s="469"/>
      <c r="D24" s="466"/>
      <c r="E24" s="466"/>
      <c r="F24" s="462"/>
      <c r="G24" s="464"/>
      <c r="H24" s="458"/>
      <c r="I24" s="458"/>
      <c r="J24" s="459"/>
      <c r="K24" s="459"/>
      <c r="L24" s="459"/>
      <c r="M24" s="459"/>
      <c r="N24" s="459"/>
      <c r="O24" s="459"/>
      <c r="P24" s="459"/>
      <c r="Q24" s="459"/>
      <c r="R24" s="459"/>
      <c r="S24" s="459"/>
      <c r="T24" s="459"/>
      <c r="U24" s="459"/>
      <c r="V24" s="382"/>
    </row>
    <row r="25" spans="2:22" s="391" customFormat="1" ht="12.75" hidden="1" customHeight="1">
      <c r="B25" s="465">
        <v>9</v>
      </c>
      <c r="C25" s="469"/>
      <c r="D25" s="466"/>
      <c r="E25" s="466"/>
      <c r="F25" s="462"/>
      <c r="G25" s="464"/>
      <c r="H25" s="458"/>
      <c r="I25" s="458"/>
      <c r="J25" s="459"/>
      <c r="K25" s="459"/>
      <c r="L25" s="459"/>
      <c r="M25" s="459"/>
      <c r="N25" s="459"/>
      <c r="O25" s="459"/>
      <c r="P25" s="459"/>
      <c r="Q25" s="459"/>
      <c r="R25" s="459"/>
      <c r="S25" s="459"/>
      <c r="T25" s="459"/>
      <c r="U25" s="459"/>
      <c r="V25" s="382"/>
    </row>
    <row r="26" spans="2:22" s="391" customFormat="1" ht="12.75" hidden="1" customHeight="1">
      <c r="B26" s="465">
        <v>10</v>
      </c>
      <c r="C26" s="469"/>
      <c r="D26" s="466"/>
      <c r="E26" s="466"/>
      <c r="F26" s="462"/>
      <c r="G26" s="464"/>
      <c r="H26" s="458"/>
      <c r="I26" s="458"/>
      <c r="J26" s="459"/>
      <c r="K26" s="459"/>
      <c r="L26" s="459"/>
      <c r="M26" s="459"/>
      <c r="N26" s="459"/>
      <c r="O26" s="459"/>
      <c r="P26" s="459"/>
      <c r="Q26" s="459"/>
      <c r="R26" s="459"/>
      <c r="S26" s="459"/>
      <c r="T26" s="459"/>
      <c r="U26" s="459"/>
      <c r="V26" s="382"/>
    </row>
    <row r="27" spans="2:22" s="391" customFormat="1" ht="12.75" hidden="1" customHeight="1">
      <c r="B27" s="465">
        <v>11</v>
      </c>
      <c r="C27" s="469"/>
      <c r="D27" s="466"/>
      <c r="E27" s="466"/>
      <c r="F27" s="462"/>
      <c r="G27" s="464"/>
      <c r="H27" s="458"/>
      <c r="I27" s="458"/>
      <c r="J27" s="459"/>
      <c r="K27" s="459"/>
      <c r="L27" s="459"/>
      <c r="M27" s="459"/>
      <c r="N27" s="459"/>
      <c r="O27" s="459"/>
      <c r="P27" s="459"/>
      <c r="Q27" s="459"/>
      <c r="R27" s="459"/>
      <c r="S27" s="459"/>
      <c r="T27" s="459"/>
      <c r="U27" s="459"/>
      <c r="V27" s="382"/>
    </row>
    <row r="28" spans="2:22" s="391" customFormat="1" ht="12.75" hidden="1" customHeight="1">
      <c r="B28" s="465">
        <v>12</v>
      </c>
      <c r="C28" s="469"/>
      <c r="D28" s="466"/>
      <c r="E28" s="466"/>
      <c r="F28" s="462"/>
      <c r="G28" s="464"/>
      <c r="H28" s="458"/>
      <c r="I28" s="458"/>
      <c r="J28" s="459"/>
      <c r="K28" s="459"/>
      <c r="L28" s="459"/>
      <c r="M28" s="459"/>
      <c r="N28" s="459"/>
      <c r="O28" s="459"/>
      <c r="P28" s="459"/>
      <c r="Q28" s="459"/>
      <c r="R28" s="459"/>
      <c r="S28" s="459"/>
      <c r="T28" s="459"/>
      <c r="U28" s="459"/>
      <c r="V28" s="382"/>
    </row>
    <row r="29" spans="2:22" s="391" customFormat="1" ht="12.75" hidden="1" customHeight="1">
      <c r="B29" s="465">
        <v>13</v>
      </c>
      <c r="C29" s="469"/>
      <c r="D29" s="466"/>
      <c r="E29" s="466"/>
      <c r="F29" s="462"/>
      <c r="G29" s="464"/>
      <c r="H29" s="458"/>
      <c r="I29" s="458"/>
      <c r="J29" s="459"/>
      <c r="K29" s="459"/>
      <c r="L29" s="459"/>
      <c r="M29" s="459"/>
      <c r="N29" s="459"/>
      <c r="O29" s="459"/>
      <c r="P29" s="459"/>
      <c r="Q29" s="459"/>
      <c r="R29" s="459"/>
      <c r="S29" s="459"/>
      <c r="T29" s="459"/>
      <c r="U29" s="459"/>
      <c r="V29" s="382"/>
    </row>
    <row r="30" spans="2:22" s="391" customFormat="1" ht="12.75" hidden="1" customHeight="1">
      <c r="B30" s="465">
        <v>14</v>
      </c>
      <c r="C30" s="469"/>
      <c r="D30" s="466"/>
      <c r="E30" s="466"/>
      <c r="F30" s="462"/>
      <c r="G30" s="464"/>
      <c r="H30" s="458"/>
      <c r="I30" s="458"/>
      <c r="J30" s="459"/>
      <c r="K30" s="459"/>
      <c r="L30" s="459"/>
      <c r="M30" s="459"/>
      <c r="N30" s="459"/>
      <c r="O30" s="459"/>
      <c r="P30" s="459"/>
      <c r="Q30" s="459"/>
      <c r="R30" s="459"/>
      <c r="S30" s="459"/>
      <c r="T30" s="459"/>
      <c r="U30" s="459"/>
      <c r="V30" s="382"/>
    </row>
    <row r="31" spans="2:22" s="391" customFormat="1" ht="12.75" hidden="1" customHeight="1">
      <c r="B31" s="465">
        <v>15</v>
      </c>
      <c r="C31" s="469"/>
      <c r="D31" s="466"/>
      <c r="E31" s="466"/>
      <c r="F31" s="462"/>
      <c r="G31" s="464"/>
      <c r="H31" s="458"/>
      <c r="I31" s="458"/>
      <c r="J31" s="459"/>
      <c r="K31" s="459"/>
      <c r="L31" s="459"/>
      <c r="M31" s="459"/>
      <c r="N31" s="459"/>
      <c r="O31" s="459"/>
      <c r="P31" s="459"/>
      <c r="Q31" s="459"/>
      <c r="R31" s="459"/>
      <c r="S31" s="459"/>
      <c r="T31" s="459"/>
      <c r="U31" s="459"/>
      <c r="V31" s="382"/>
    </row>
    <row r="32" spans="2:22" s="391" customFormat="1" ht="12.75" hidden="1" customHeight="1">
      <c r="B32" s="465">
        <v>16</v>
      </c>
      <c r="C32" s="469"/>
      <c r="D32" s="466"/>
      <c r="E32" s="466"/>
      <c r="F32" s="462"/>
      <c r="G32" s="464"/>
      <c r="H32" s="458"/>
      <c r="I32" s="458"/>
      <c r="J32" s="459"/>
      <c r="K32" s="459"/>
      <c r="L32" s="459"/>
      <c r="M32" s="459"/>
      <c r="N32" s="459"/>
      <c r="O32" s="459"/>
      <c r="P32" s="459"/>
      <c r="Q32" s="459"/>
      <c r="R32" s="459"/>
      <c r="S32" s="459"/>
      <c r="T32" s="459"/>
      <c r="U32" s="459"/>
      <c r="V32" s="382"/>
    </row>
    <row r="33" spans="2:22" s="391" customFormat="1" ht="12.75" hidden="1" customHeight="1">
      <c r="B33" s="465">
        <v>17</v>
      </c>
      <c r="C33" s="469"/>
      <c r="D33" s="466"/>
      <c r="E33" s="466"/>
      <c r="F33" s="462"/>
      <c r="G33" s="464"/>
      <c r="H33" s="458"/>
      <c r="I33" s="458"/>
      <c r="J33" s="459"/>
      <c r="K33" s="459"/>
      <c r="L33" s="459"/>
      <c r="M33" s="459"/>
      <c r="N33" s="459"/>
      <c r="O33" s="459"/>
      <c r="P33" s="459"/>
      <c r="Q33" s="459"/>
      <c r="R33" s="459"/>
      <c r="S33" s="459"/>
      <c r="T33" s="459"/>
      <c r="U33" s="459"/>
      <c r="V33" s="382"/>
    </row>
    <row r="34" spans="2:22" s="391" customFormat="1" ht="12.75" hidden="1" customHeight="1">
      <c r="B34" s="465">
        <v>18</v>
      </c>
      <c r="C34" s="469"/>
      <c r="D34" s="466"/>
      <c r="E34" s="466"/>
      <c r="F34" s="462"/>
      <c r="G34" s="464"/>
      <c r="H34" s="458"/>
      <c r="I34" s="458"/>
      <c r="J34" s="459"/>
      <c r="K34" s="459"/>
      <c r="L34" s="459"/>
      <c r="M34" s="459"/>
      <c r="N34" s="459"/>
      <c r="O34" s="459"/>
      <c r="P34" s="459"/>
      <c r="Q34" s="459"/>
      <c r="R34" s="459"/>
      <c r="S34" s="459"/>
      <c r="T34" s="459"/>
      <c r="U34" s="459"/>
      <c r="V34" s="382"/>
    </row>
    <row r="35" spans="2:22" s="391" customFormat="1" ht="12.75" hidden="1" customHeight="1">
      <c r="B35" s="465">
        <v>19</v>
      </c>
      <c r="C35" s="469"/>
      <c r="D35" s="466"/>
      <c r="E35" s="466"/>
      <c r="F35" s="462"/>
      <c r="G35" s="464"/>
      <c r="H35" s="458"/>
      <c r="I35" s="458"/>
      <c r="J35" s="459"/>
      <c r="K35" s="459"/>
      <c r="L35" s="459"/>
      <c r="M35" s="459"/>
      <c r="N35" s="459"/>
      <c r="O35" s="459"/>
      <c r="P35" s="459"/>
      <c r="Q35" s="459"/>
      <c r="R35" s="459"/>
      <c r="S35" s="459"/>
      <c r="T35" s="459"/>
      <c r="U35" s="459"/>
      <c r="V35" s="382"/>
    </row>
    <row r="36" spans="2:22" s="391" customFormat="1" ht="12.75" hidden="1" customHeight="1">
      <c r="B36" s="465">
        <v>20</v>
      </c>
      <c r="C36" s="469"/>
      <c r="D36" s="466"/>
      <c r="E36" s="466"/>
      <c r="F36" s="462"/>
      <c r="G36" s="464"/>
      <c r="H36" s="458"/>
      <c r="I36" s="458"/>
      <c r="J36" s="459"/>
      <c r="K36" s="459"/>
      <c r="L36" s="459"/>
      <c r="M36" s="459"/>
      <c r="N36" s="459"/>
      <c r="O36" s="459"/>
      <c r="P36" s="459"/>
      <c r="Q36" s="459"/>
      <c r="R36" s="459"/>
      <c r="S36" s="459"/>
      <c r="T36" s="459"/>
      <c r="U36" s="459"/>
      <c r="V36" s="382"/>
    </row>
    <row r="37" spans="2:22" s="391" customFormat="1" ht="15.75">
      <c r="B37" s="472"/>
      <c r="C37" s="473" t="s">
        <v>709</v>
      </c>
      <c r="D37" s="474"/>
      <c r="E37" s="474"/>
      <c r="F37" s="475"/>
      <c r="G37" s="464"/>
      <c r="H37" s="458"/>
      <c r="I37" s="476"/>
      <c r="J37" s="477">
        <f>SUM(J17:J36)</f>
        <v>0</v>
      </c>
      <c r="K37" s="477">
        <f t="shared" ref="K37:Q37" si="0">SUM(K17:K36)</f>
        <v>0</v>
      </c>
      <c r="L37" s="477">
        <f t="shared" si="0"/>
        <v>0</v>
      </c>
      <c r="M37" s="477">
        <f t="shared" si="0"/>
        <v>0</v>
      </c>
      <c r="N37" s="477">
        <f t="shared" si="0"/>
        <v>0</v>
      </c>
      <c r="O37" s="477">
        <f t="shared" si="0"/>
        <v>0</v>
      </c>
      <c r="P37" s="477">
        <f t="shared" si="0"/>
        <v>0</v>
      </c>
      <c r="Q37" s="477">
        <f t="shared" si="0"/>
        <v>0</v>
      </c>
      <c r="R37" s="477">
        <f>SUM(R17:R36)</f>
        <v>0</v>
      </c>
      <c r="S37" s="477">
        <f>SUM(S17:S36)</f>
        <v>0</v>
      </c>
      <c r="T37" s="477">
        <f>SUM(T17:T36)</f>
        <v>0</v>
      </c>
      <c r="U37" s="477">
        <f>SUM(U17:U36)</f>
        <v>0</v>
      </c>
      <c r="V37" s="382"/>
    </row>
    <row r="38" spans="2:22" s="391" customFormat="1" ht="15.75">
      <c r="B38" s="446" t="s">
        <v>710</v>
      </c>
      <c r="C38" s="447"/>
      <c r="D38" s="447"/>
      <c r="E38" s="447"/>
      <c r="F38" s="448"/>
      <c r="G38" s="464"/>
      <c r="H38" s="458"/>
      <c r="I38" s="458"/>
      <c r="J38" s="459"/>
      <c r="K38" s="459"/>
      <c r="L38" s="459"/>
      <c r="M38" s="459"/>
      <c r="N38" s="478"/>
      <c r="O38" s="478"/>
      <c r="P38" s="478"/>
      <c r="Q38" s="478"/>
      <c r="R38" s="478"/>
      <c r="S38" s="478"/>
      <c r="T38" s="478"/>
      <c r="U38" s="478"/>
      <c r="V38" s="382"/>
    </row>
    <row r="39" spans="2:22" s="391" customFormat="1" ht="15.75">
      <c r="B39" s="446" t="s">
        <v>711</v>
      </c>
      <c r="C39" s="447"/>
      <c r="D39" s="447"/>
      <c r="E39" s="447"/>
      <c r="F39" s="448"/>
      <c r="G39" s="464"/>
      <c r="H39" s="458"/>
      <c r="I39" s="458"/>
      <c r="J39" s="459"/>
      <c r="K39" s="459"/>
      <c r="L39" s="459"/>
      <c r="M39" s="459"/>
      <c r="N39" s="478"/>
      <c r="O39" s="478"/>
      <c r="P39" s="478"/>
      <c r="Q39" s="478"/>
      <c r="R39" s="478"/>
      <c r="S39" s="478"/>
      <c r="T39" s="478"/>
      <c r="U39" s="478"/>
      <c r="V39" s="382"/>
    </row>
    <row r="40" spans="2:22" s="391" customFormat="1" ht="15" customHeight="1">
      <c r="B40" s="465">
        <v>1</v>
      </c>
      <c r="C40" s="479" t="s">
        <v>712</v>
      </c>
      <c r="D40" s="480"/>
      <c r="E40" s="480"/>
      <c r="F40" s="481"/>
      <c r="G40" s="482">
        <v>42745</v>
      </c>
      <c r="H40" s="483" t="s">
        <v>713</v>
      </c>
      <c r="I40" s="458" t="s">
        <v>704</v>
      </c>
      <c r="J40" s="484">
        <v>2387608.5</v>
      </c>
      <c r="K40" s="459"/>
      <c r="L40" s="459"/>
      <c r="M40" s="459">
        <f t="shared" ref="M40:M103" si="1">SUM(J40:L40)</f>
        <v>2387608.5</v>
      </c>
      <c r="N40" s="478"/>
      <c r="O40" s="478"/>
      <c r="P40" s="478"/>
      <c r="Q40" s="478"/>
      <c r="R40" s="478">
        <f>J40+N40</f>
        <v>2387608.5</v>
      </c>
      <c r="S40" s="478">
        <f>K40+O40</f>
        <v>0</v>
      </c>
      <c r="T40" s="478"/>
      <c r="U40" s="478">
        <f t="shared" ref="U40:U104" si="2">R40+S40+T40</f>
        <v>2387608.5</v>
      </c>
      <c r="V40" s="382"/>
    </row>
    <row r="41" spans="2:22" s="391" customFormat="1">
      <c r="B41" s="465"/>
      <c r="C41" s="485"/>
      <c r="D41" s="466"/>
      <c r="E41" s="466"/>
      <c r="F41" s="486"/>
      <c r="G41" s="464"/>
      <c r="H41" s="483" t="s">
        <v>714</v>
      </c>
      <c r="I41" s="458" t="s">
        <v>706</v>
      </c>
      <c r="J41" s="484">
        <v>250112.52</v>
      </c>
      <c r="K41" s="484"/>
      <c r="L41" s="459"/>
      <c r="M41" s="459">
        <f t="shared" si="1"/>
        <v>250112.52</v>
      </c>
      <c r="N41" s="487"/>
      <c r="O41" s="488"/>
      <c r="P41" s="488"/>
      <c r="Q41" s="488"/>
      <c r="R41" s="478">
        <f t="shared" ref="R41:S58" si="3">J41+N41</f>
        <v>250112.52</v>
      </c>
      <c r="S41" s="478">
        <f t="shared" si="3"/>
        <v>0</v>
      </c>
      <c r="T41" s="478"/>
      <c r="U41" s="478">
        <f t="shared" si="2"/>
        <v>250112.52</v>
      </c>
      <c r="V41" s="382"/>
    </row>
    <row r="42" spans="2:22" s="391" customFormat="1">
      <c r="B42" s="465">
        <v>2</v>
      </c>
      <c r="C42" s="489" t="s">
        <v>715</v>
      </c>
      <c r="D42" s="490"/>
      <c r="E42" s="466"/>
      <c r="F42" s="486"/>
      <c r="G42" s="464">
        <v>42765</v>
      </c>
      <c r="H42" s="483" t="s">
        <v>716</v>
      </c>
      <c r="I42" s="458" t="s">
        <v>704</v>
      </c>
      <c r="J42" s="484"/>
      <c r="K42" s="484">
        <v>93000</v>
      </c>
      <c r="L42" s="459"/>
      <c r="M42" s="459">
        <f t="shared" si="1"/>
        <v>93000</v>
      </c>
      <c r="N42" s="478"/>
      <c r="O42" s="478"/>
      <c r="P42" s="478"/>
      <c r="Q42" s="478"/>
      <c r="R42" s="478">
        <f t="shared" si="3"/>
        <v>0</v>
      </c>
      <c r="S42" s="478">
        <f t="shared" si="3"/>
        <v>93000</v>
      </c>
      <c r="T42" s="478"/>
      <c r="U42" s="478">
        <f t="shared" si="2"/>
        <v>93000</v>
      </c>
      <c r="V42" s="382"/>
    </row>
    <row r="43" spans="2:22" s="391" customFormat="1">
      <c r="B43" s="465">
        <v>3</v>
      </c>
      <c r="C43" s="485" t="s">
        <v>717</v>
      </c>
      <c r="D43" s="466"/>
      <c r="E43" s="466"/>
      <c r="F43" s="486"/>
      <c r="G43" s="464">
        <v>42767</v>
      </c>
      <c r="H43" s="483" t="s">
        <v>718</v>
      </c>
      <c r="I43" s="458" t="s">
        <v>704</v>
      </c>
      <c r="J43" s="484"/>
      <c r="K43" s="484">
        <v>25000</v>
      </c>
      <c r="L43" s="459"/>
      <c r="M43" s="459">
        <f t="shared" si="1"/>
        <v>25000</v>
      </c>
      <c r="N43" s="478"/>
      <c r="O43" s="478"/>
      <c r="P43" s="478"/>
      <c r="Q43" s="478"/>
      <c r="R43" s="478">
        <f t="shared" si="3"/>
        <v>0</v>
      </c>
      <c r="S43" s="478">
        <f t="shared" si="3"/>
        <v>25000</v>
      </c>
      <c r="T43" s="478"/>
      <c r="U43" s="478">
        <f t="shared" si="2"/>
        <v>25000</v>
      </c>
      <c r="V43" s="382"/>
    </row>
    <row r="44" spans="2:22" s="391" customFormat="1">
      <c r="B44" s="465">
        <v>4</v>
      </c>
      <c r="C44" s="485" t="s">
        <v>719</v>
      </c>
      <c r="D44" s="466"/>
      <c r="E44" s="466"/>
      <c r="F44" s="486"/>
      <c r="G44" s="464">
        <v>42769</v>
      </c>
      <c r="H44" s="483" t="s">
        <v>720</v>
      </c>
      <c r="I44" s="458" t="s">
        <v>704</v>
      </c>
      <c r="J44" s="484"/>
      <c r="K44" s="484">
        <v>157500</v>
      </c>
      <c r="L44" s="459"/>
      <c r="M44" s="459">
        <f t="shared" si="1"/>
        <v>157500</v>
      </c>
      <c r="N44" s="478"/>
      <c r="O44" s="478"/>
      <c r="P44" s="478"/>
      <c r="Q44" s="478"/>
      <c r="R44" s="478">
        <f t="shared" si="3"/>
        <v>0</v>
      </c>
      <c r="S44" s="478">
        <f t="shared" si="3"/>
        <v>157500</v>
      </c>
      <c r="T44" s="478"/>
      <c r="U44" s="478">
        <f t="shared" si="2"/>
        <v>157500</v>
      </c>
      <c r="V44" s="382"/>
    </row>
    <row r="45" spans="2:22" s="391" customFormat="1">
      <c r="B45" s="465">
        <v>5</v>
      </c>
      <c r="C45" s="485" t="s">
        <v>721</v>
      </c>
      <c r="D45" s="466"/>
      <c r="E45" s="466"/>
      <c r="F45" s="486"/>
      <c r="G45" s="464">
        <v>42769</v>
      </c>
      <c r="H45" s="483" t="s">
        <v>718</v>
      </c>
      <c r="I45" s="458" t="s">
        <v>704</v>
      </c>
      <c r="J45" s="484"/>
      <c r="K45" s="484">
        <v>300000</v>
      </c>
      <c r="L45" s="459"/>
      <c r="M45" s="459">
        <f t="shared" si="1"/>
        <v>300000</v>
      </c>
      <c r="N45" s="478"/>
      <c r="O45" s="478"/>
      <c r="P45" s="478"/>
      <c r="Q45" s="478"/>
      <c r="R45" s="478">
        <f t="shared" si="3"/>
        <v>0</v>
      </c>
      <c r="S45" s="478">
        <f t="shared" si="3"/>
        <v>300000</v>
      </c>
      <c r="T45" s="478"/>
      <c r="U45" s="478">
        <f t="shared" si="2"/>
        <v>300000</v>
      </c>
      <c r="V45" s="382"/>
    </row>
    <row r="46" spans="2:22" s="391" customFormat="1">
      <c r="B46" s="465">
        <v>6</v>
      </c>
      <c r="C46" s="485" t="s">
        <v>722</v>
      </c>
      <c r="D46" s="466"/>
      <c r="E46" s="466"/>
      <c r="F46" s="486"/>
      <c r="G46" s="464">
        <v>42773</v>
      </c>
      <c r="H46" s="483" t="s">
        <v>716</v>
      </c>
      <c r="I46" s="458" t="s">
        <v>704</v>
      </c>
      <c r="J46" s="484"/>
      <c r="K46" s="484">
        <v>78000</v>
      </c>
      <c r="L46" s="459"/>
      <c r="M46" s="459">
        <f t="shared" si="1"/>
        <v>78000</v>
      </c>
      <c r="N46" s="478"/>
      <c r="O46" s="478"/>
      <c r="P46" s="478"/>
      <c r="Q46" s="478"/>
      <c r="R46" s="478">
        <f t="shared" si="3"/>
        <v>0</v>
      </c>
      <c r="S46" s="478">
        <f t="shared" si="3"/>
        <v>78000</v>
      </c>
      <c r="T46" s="478"/>
      <c r="U46" s="478">
        <f t="shared" si="2"/>
        <v>78000</v>
      </c>
      <c r="V46" s="382"/>
    </row>
    <row r="47" spans="2:22" s="391" customFormat="1">
      <c r="B47" s="465">
        <v>7</v>
      </c>
      <c r="C47" s="491" t="s">
        <v>723</v>
      </c>
      <c r="D47" s="492"/>
      <c r="E47" s="466"/>
      <c r="F47" s="486"/>
      <c r="G47" s="464">
        <v>42773</v>
      </c>
      <c r="H47" s="483" t="s">
        <v>724</v>
      </c>
      <c r="I47" s="458" t="s">
        <v>704</v>
      </c>
      <c r="J47" s="484"/>
      <c r="K47" s="484">
        <v>1000</v>
      </c>
      <c r="L47" s="459"/>
      <c r="M47" s="459">
        <f t="shared" si="1"/>
        <v>1000</v>
      </c>
      <c r="N47" s="478"/>
      <c r="O47" s="478"/>
      <c r="P47" s="478"/>
      <c r="Q47" s="478"/>
      <c r="R47" s="478">
        <f t="shared" si="3"/>
        <v>0</v>
      </c>
      <c r="S47" s="478">
        <f t="shared" si="3"/>
        <v>1000</v>
      </c>
      <c r="T47" s="478"/>
      <c r="U47" s="478">
        <f t="shared" si="2"/>
        <v>1000</v>
      </c>
      <c r="V47" s="382"/>
    </row>
    <row r="48" spans="2:22" s="391" customFormat="1">
      <c r="B48" s="465">
        <v>8</v>
      </c>
      <c r="C48" s="489" t="s">
        <v>725</v>
      </c>
      <c r="D48" s="490"/>
      <c r="E48" s="466"/>
      <c r="F48" s="486"/>
      <c r="G48" s="464">
        <v>42774</v>
      </c>
      <c r="H48" s="483" t="s">
        <v>726</v>
      </c>
      <c r="I48" s="458" t="s">
        <v>704</v>
      </c>
      <c r="J48" s="484">
        <v>5000</v>
      </c>
      <c r="K48" s="484"/>
      <c r="L48" s="459"/>
      <c r="M48" s="459">
        <f t="shared" si="1"/>
        <v>5000</v>
      </c>
      <c r="N48" s="478"/>
      <c r="O48" s="478"/>
      <c r="P48" s="478"/>
      <c r="Q48" s="478"/>
      <c r="R48" s="478">
        <f t="shared" si="3"/>
        <v>5000</v>
      </c>
      <c r="S48" s="478">
        <f t="shared" si="3"/>
        <v>0</v>
      </c>
      <c r="T48" s="478"/>
      <c r="U48" s="478">
        <f t="shared" si="2"/>
        <v>5000</v>
      </c>
      <c r="V48" s="382"/>
    </row>
    <row r="49" spans="2:22" s="391" customFormat="1">
      <c r="B49" s="465">
        <v>9</v>
      </c>
      <c r="C49" s="485" t="s">
        <v>727</v>
      </c>
      <c r="D49" s="466"/>
      <c r="E49" s="466"/>
      <c r="F49" s="486"/>
      <c r="G49" s="464">
        <v>42774</v>
      </c>
      <c r="H49" s="483" t="s">
        <v>728</v>
      </c>
      <c r="I49" s="458" t="s">
        <v>704</v>
      </c>
      <c r="J49" s="484"/>
      <c r="K49" s="484">
        <v>25000</v>
      </c>
      <c r="L49" s="459"/>
      <c r="M49" s="459">
        <f t="shared" si="1"/>
        <v>25000</v>
      </c>
      <c r="N49" s="478"/>
      <c r="O49" s="478"/>
      <c r="P49" s="478"/>
      <c r="Q49" s="478"/>
      <c r="R49" s="478">
        <f t="shared" si="3"/>
        <v>0</v>
      </c>
      <c r="S49" s="478">
        <f t="shared" si="3"/>
        <v>25000</v>
      </c>
      <c r="T49" s="478"/>
      <c r="U49" s="478">
        <f t="shared" si="2"/>
        <v>25000</v>
      </c>
      <c r="V49" s="382"/>
    </row>
    <row r="50" spans="2:22" s="391" customFormat="1">
      <c r="B50" s="465">
        <v>10</v>
      </c>
      <c r="C50" s="485" t="s">
        <v>729</v>
      </c>
      <c r="D50" s="466"/>
      <c r="E50" s="466"/>
      <c r="F50" s="486"/>
      <c r="G50" s="464">
        <v>42775</v>
      </c>
      <c r="H50" s="483" t="s">
        <v>726</v>
      </c>
      <c r="I50" s="458" t="s">
        <v>704</v>
      </c>
      <c r="J50" s="484"/>
      <c r="K50" s="484">
        <v>2036000</v>
      </c>
      <c r="L50" s="459"/>
      <c r="M50" s="459">
        <f t="shared" si="1"/>
        <v>2036000</v>
      </c>
      <c r="N50" s="478"/>
      <c r="O50" s="478"/>
      <c r="P50" s="478"/>
      <c r="Q50" s="478"/>
      <c r="R50" s="478">
        <f t="shared" si="3"/>
        <v>0</v>
      </c>
      <c r="S50" s="478">
        <f t="shared" si="3"/>
        <v>2036000</v>
      </c>
      <c r="T50" s="478"/>
      <c r="U50" s="478">
        <f t="shared" si="2"/>
        <v>2036000</v>
      </c>
      <c r="V50" s="382"/>
    </row>
    <row r="51" spans="2:22" s="391" customFormat="1">
      <c r="B51" s="465">
        <v>11</v>
      </c>
      <c r="C51" s="485" t="s">
        <v>730</v>
      </c>
      <c r="D51" s="466"/>
      <c r="E51" s="466"/>
      <c r="F51" s="486"/>
      <c r="G51" s="464">
        <v>42775</v>
      </c>
      <c r="H51" s="483" t="s">
        <v>731</v>
      </c>
      <c r="I51" s="458" t="s">
        <v>704</v>
      </c>
      <c r="J51" s="484"/>
      <c r="K51" s="484">
        <v>140000</v>
      </c>
      <c r="L51" s="459"/>
      <c r="M51" s="459">
        <f t="shared" si="1"/>
        <v>140000</v>
      </c>
      <c r="N51" s="478"/>
      <c r="O51" s="478"/>
      <c r="P51" s="478"/>
      <c r="Q51" s="478"/>
      <c r="R51" s="478">
        <f t="shared" si="3"/>
        <v>0</v>
      </c>
      <c r="S51" s="478">
        <f t="shared" si="3"/>
        <v>140000</v>
      </c>
      <c r="T51" s="478"/>
      <c r="U51" s="478">
        <f t="shared" si="2"/>
        <v>140000</v>
      </c>
      <c r="V51" s="382"/>
    </row>
    <row r="52" spans="2:22" s="391" customFormat="1">
      <c r="B52" s="465">
        <v>12</v>
      </c>
      <c r="C52" s="485" t="s">
        <v>732</v>
      </c>
      <c r="D52" s="466"/>
      <c r="E52" s="466"/>
      <c r="F52" s="486"/>
      <c r="G52" s="464">
        <v>42775</v>
      </c>
      <c r="H52" s="483" t="s">
        <v>716</v>
      </c>
      <c r="I52" s="458" t="s">
        <v>704</v>
      </c>
      <c r="J52" s="484"/>
      <c r="K52" s="484">
        <v>155000</v>
      </c>
      <c r="L52" s="459"/>
      <c r="M52" s="459">
        <f t="shared" si="1"/>
        <v>155000</v>
      </c>
      <c r="N52" s="478"/>
      <c r="O52" s="478"/>
      <c r="P52" s="478"/>
      <c r="Q52" s="478"/>
      <c r="R52" s="478">
        <f t="shared" si="3"/>
        <v>0</v>
      </c>
      <c r="S52" s="478">
        <f t="shared" si="3"/>
        <v>155000</v>
      </c>
      <c r="T52" s="478"/>
      <c r="U52" s="478">
        <f t="shared" si="2"/>
        <v>155000</v>
      </c>
      <c r="V52" s="382"/>
    </row>
    <row r="53" spans="2:22" s="391" customFormat="1">
      <c r="B53" s="465">
        <v>13</v>
      </c>
      <c r="C53" s="485" t="s">
        <v>733</v>
      </c>
      <c r="D53" s="466"/>
      <c r="E53" s="466"/>
      <c r="F53" s="486"/>
      <c r="G53" s="464">
        <v>42776</v>
      </c>
      <c r="H53" s="483" t="s">
        <v>720</v>
      </c>
      <c r="I53" s="458" t="s">
        <v>704</v>
      </c>
      <c r="J53" s="484"/>
      <c r="K53" s="484">
        <v>652500</v>
      </c>
      <c r="L53" s="459"/>
      <c r="M53" s="459">
        <f t="shared" si="1"/>
        <v>652500</v>
      </c>
      <c r="N53" s="478"/>
      <c r="O53" s="478"/>
      <c r="P53" s="478"/>
      <c r="Q53" s="478"/>
      <c r="R53" s="478">
        <f t="shared" si="3"/>
        <v>0</v>
      </c>
      <c r="S53" s="478">
        <f t="shared" si="3"/>
        <v>652500</v>
      </c>
      <c r="T53" s="478"/>
      <c r="U53" s="478">
        <f t="shared" si="2"/>
        <v>652500</v>
      </c>
      <c r="V53" s="382"/>
    </row>
    <row r="54" spans="2:22" s="391" customFormat="1">
      <c r="B54" s="465">
        <v>14</v>
      </c>
      <c r="C54" s="485" t="s">
        <v>734</v>
      </c>
      <c r="D54" s="466"/>
      <c r="E54" s="466"/>
      <c r="F54" s="486"/>
      <c r="G54" s="464">
        <v>42779</v>
      </c>
      <c r="H54" s="483" t="s">
        <v>726</v>
      </c>
      <c r="I54" s="458" t="s">
        <v>704</v>
      </c>
      <c r="J54" s="484"/>
      <c r="K54" s="484"/>
      <c r="L54" s="484">
        <v>15000000</v>
      </c>
      <c r="M54" s="459">
        <f t="shared" si="1"/>
        <v>15000000</v>
      </c>
      <c r="N54" s="478"/>
      <c r="O54" s="478"/>
      <c r="P54" s="478"/>
      <c r="Q54" s="478"/>
      <c r="R54" s="478">
        <f t="shared" si="3"/>
        <v>0</v>
      </c>
      <c r="S54" s="478">
        <f t="shared" si="3"/>
        <v>0</v>
      </c>
      <c r="T54" s="478"/>
      <c r="U54" s="478">
        <f t="shared" si="2"/>
        <v>0</v>
      </c>
      <c r="V54" s="382"/>
    </row>
    <row r="55" spans="2:22" s="391" customFormat="1">
      <c r="B55" s="465">
        <v>15</v>
      </c>
      <c r="C55" s="485" t="s">
        <v>735</v>
      </c>
      <c r="D55" s="466"/>
      <c r="E55" s="466"/>
      <c r="F55" s="486"/>
      <c r="G55" s="464">
        <v>42779</v>
      </c>
      <c r="H55" s="483" t="s">
        <v>726</v>
      </c>
      <c r="I55" s="458" t="s">
        <v>704</v>
      </c>
      <c r="J55" s="484"/>
      <c r="K55" s="484">
        <v>484400</v>
      </c>
      <c r="L55" s="459"/>
      <c r="M55" s="459">
        <f t="shared" si="1"/>
        <v>484400</v>
      </c>
      <c r="N55" s="478"/>
      <c r="O55" s="478"/>
      <c r="P55" s="478"/>
      <c r="Q55" s="478"/>
      <c r="R55" s="478">
        <f t="shared" si="3"/>
        <v>0</v>
      </c>
      <c r="S55" s="478">
        <f t="shared" si="3"/>
        <v>484400</v>
      </c>
      <c r="T55" s="478"/>
      <c r="U55" s="478">
        <f t="shared" si="2"/>
        <v>484400</v>
      </c>
      <c r="V55" s="382"/>
    </row>
    <row r="56" spans="2:22" s="391" customFormat="1">
      <c r="B56" s="465">
        <v>16</v>
      </c>
      <c r="C56" s="485" t="s">
        <v>736</v>
      </c>
      <c r="D56" s="466"/>
      <c r="E56" s="466"/>
      <c r="F56" s="486"/>
      <c r="G56" s="464">
        <v>42781</v>
      </c>
      <c r="H56" s="483" t="s">
        <v>737</v>
      </c>
      <c r="I56" s="458" t="s">
        <v>704</v>
      </c>
      <c r="J56" s="459"/>
      <c r="K56" s="459">
        <v>940000</v>
      </c>
      <c r="L56" s="459"/>
      <c r="M56" s="459">
        <f t="shared" si="1"/>
        <v>940000</v>
      </c>
      <c r="N56" s="478"/>
      <c r="O56" s="478"/>
      <c r="P56" s="478"/>
      <c r="Q56" s="478"/>
      <c r="R56" s="478">
        <f t="shared" si="3"/>
        <v>0</v>
      </c>
      <c r="S56" s="478">
        <f t="shared" si="3"/>
        <v>940000</v>
      </c>
      <c r="T56" s="478"/>
      <c r="U56" s="478">
        <f t="shared" si="2"/>
        <v>940000</v>
      </c>
      <c r="V56" s="382"/>
    </row>
    <row r="57" spans="2:22" s="391" customFormat="1">
      <c r="B57" s="465">
        <v>17</v>
      </c>
      <c r="C57" s="493" t="s">
        <v>738</v>
      </c>
      <c r="D57" s="494"/>
      <c r="E57" s="466"/>
      <c r="F57" s="486"/>
      <c r="G57" s="464">
        <v>42781</v>
      </c>
      <c r="H57" s="483" t="s">
        <v>724</v>
      </c>
      <c r="I57" s="458" t="s">
        <v>704</v>
      </c>
      <c r="J57" s="459"/>
      <c r="K57" s="459">
        <v>450000</v>
      </c>
      <c r="L57" s="459"/>
      <c r="M57" s="459">
        <f t="shared" si="1"/>
        <v>450000</v>
      </c>
      <c r="N57" s="478"/>
      <c r="O57" s="478"/>
      <c r="P57" s="478"/>
      <c r="Q57" s="478"/>
      <c r="R57" s="478">
        <f t="shared" si="3"/>
        <v>0</v>
      </c>
      <c r="S57" s="478">
        <f t="shared" si="3"/>
        <v>450000</v>
      </c>
      <c r="T57" s="478"/>
      <c r="U57" s="478">
        <f t="shared" si="2"/>
        <v>450000</v>
      </c>
      <c r="V57" s="382"/>
    </row>
    <row r="58" spans="2:22" s="391" customFormat="1">
      <c r="B58" s="465">
        <v>18</v>
      </c>
      <c r="C58" s="495" t="s">
        <v>739</v>
      </c>
      <c r="D58" s="466"/>
      <c r="E58" s="466"/>
      <c r="F58" s="486"/>
      <c r="G58" s="464">
        <v>42787</v>
      </c>
      <c r="H58" s="483" t="s">
        <v>726</v>
      </c>
      <c r="I58" s="458" t="s">
        <v>704</v>
      </c>
      <c r="J58" s="459"/>
      <c r="K58" s="459">
        <v>6900</v>
      </c>
      <c r="L58" s="459"/>
      <c r="M58" s="459">
        <f t="shared" si="1"/>
        <v>6900</v>
      </c>
      <c r="N58" s="478"/>
      <c r="O58" s="478"/>
      <c r="P58" s="478"/>
      <c r="Q58" s="478"/>
      <c r="R58" s="478">
        <f t="shared" si="3"/>
        <v>0</v>
      </c>
      <c r="S58" s="478">
        <f t="shared" si="3"/>
        <v>6900</v>
      </c>
      <c r="T58" s="478"/>
      <c r="U58" s="478">
        <f t="shared" si="2"/>
        <v>6900</v>
      </c>
      <c r="V58" s="382"/>
    </row>
    <row r="59" spans="2:22" s="391" customFormat="1">
      <c r="B59" s="465">
        <v>19</v>
      </c>
      <c r="C59" s="491" t="s">
        <v>740</v>
      </c>
      <c r="D59" s="492"/>
      <c r="E59" s="466"/>
      <c r="F59" s="486"/>
      <c r="G59" s="464">
        <v>42795</v>
      </c>
      <c r="H59" s="483" t="s">
        <v>726</v>
      </c>
      <c r="I59" s="458" t="s">
        <v>704</v>
      </c>
      <c r="J59" s="459">
        <v>3134365.5</v>
      </c>
      <c r="K59" s="459"/>
      <c r="L59" s="459"/>
      <c r="M59" s="459">
        <f t="shared" si="1"/>
        <v>3134365.5</v>
      </c>
      <c r="N59" s="478"/>
      <c r="O59" s="478"/>
      <c r="P59" s="478"/>
      <c r="Q59" s="478"/>
      <c r="R59" s="478">
        <f t="shared" ref="R59:S123" si="4">J59+N59</f>
        <v>3134365.5</v>
      </c>
      <c r="S59" s="478">
        <f t="shared" si="4"/>
        <v>0</v>
      </c>
      <c r="T59" s="478"/>
      <c r="U59" s="478">
        <f t="shared" si="2"/>
        <v>3134365.5</v>
      </c>
      <c r="V59" s="382"/>
    </row>
    <row r="60" spans="2:22" s="391" customFormat="1">
      <c r="B60" s="465"/>
      <c r="C60" s="485"/>
      <c r="D60" s="466"/>
      <c r="E60" s="466"/>
      <c r="F60" s="486"/>
      <c r="G60" s="464"/>
      <c r="H60" s="483" t="s">
        <v>714</v>
      </c>
      <c r="I60" s="458" t="s">
        <v>706</v>
      </c>
      <c r="J60" s="459">
        <v>250112.52</v>
      </c>
      <c r="K60" s="459"/>
      <c r="L60" s="459"/>
      <c r="M60" s="459">
        <f t="shared" si="1"/>
        <v>250112.52</v>
      </c>
      <c r="N60" s="478"/>
      <c r="O60" s="478"/>
      <c r="P60" s="478"/>
      <c r="Q60" s="478"/>
      <c r="R60" s="478">
        <f t="shared" si="4"/>
        <v>250112.52</v>
      </c>
      <c r="S60" s="478">
        <f t="shared" si="4"/>
        <v>0</v>
      </c>
      <c r="T60" s="478"/>
      <c r="U60" s="478">
        <f t="shared" si="2"/>
        <v>250112.52</v>
      </c>
      <c r="V60" s="382"/>
    </row>
    <row r="61" spans="2:22" s="391" customFormat="1">
      <c r="B61" s="465">
        <v>20</v>
      </c>
      <c r="C61" s="491" t="s">
        <v>741</v>
      </c>
      <c r="D61" s="492"/>
      <c r="E61" s="466"/>
      <c r="F61" s="486"/>
      <c r="G61" s="464">
        <v>42795</v>
      </c>
      <c r="H61" s="483" t="s">
        <v>726</v>
      </c>
      <c r="I61" s="458" t="s">
        <v>704</v>
      </c>
      <c r="J61" s="459"/>
      <c r="K61" s="459">
        <v>3120</v>
      </c>
      <c r="L61" s="459"/>
      <c r="M61" s="459">
        <f t="shared" si="1"/>
        <v>3120</v>
      </c>
      <c r="N61" s="478"/>
      <c r="O61" s="478"/>
      <c r="P61" s="478"/>
      <c r="Q61" s="478"/>
      <c r="R61" s="478">
        <f t="shared" si="4"/>
        <v>0</v>
      </c>
      <c r="S61" s="478">
        <f t="shared" si="4"/>
        <v>3120</v>
      </c>
      <c r="T61" s="478"/>
      <c r="U61" s="478">
        <f t="shared" si="2"/>
        <v>3120</v>
      </c>
      <c r="V61" s="382"/>
    </row>
    <row r="62" spans="2:22" s="391" customFormat="1">
      <c r="B62" s="465">
        <v>21</v>
      </c>
      <c r="C62" s="491" t="s">
        <v>742</v>
      </c>
      <c r="D62" s="492"/>
      <c r="E62" s="466"/>
      <c r="F62" s="486"/>
      <c r="G62" s="464">
        <v>42800</v>
      </c>
      <c r="H62" s="483" t="s">
        <v>716</v>
      </c>
      <c r="I62" s="458" t="s">
        <v>704</v>
      </c>
      <c r="J62" s="459"/>
      <c r="K62" s="459">
        <v>117000</v>
      </c>
      <c r="L62" s="459"/>
      <c r="M62" s="459">
        <f t="shared" si="1"/>
        <v>117000</v>
      </c>
      <c r="N62" s="478"/>
      <c r="O62" s="478"/>
      <c r="P62" s="478"/>
      <c r="Q62" s="478"/>
      <c r="R62" s="478">
        <f t="shared" si="4"/>
        <v>0</v>
      </c>
      <c r="S62" s="478">
        <f t="shared" si="4"/>
        <v>117000</v>
      </c>
      <c r="T62" s="478"/>
      <c r="U62" s="478">
        <f t="shared" si="2"/>
        <v>117000</v>
      </c>
      <c r="V62" s="382"/>
    </row>
    <row r="63" spans="2:22" s="391" customFormat="1">
      <c r="B63" s="465">
        <v>22</v>
      </c>
      <c r="C63" s="491" t="s">
        <v>743</v>
      </c>
      <c r="D63" s="492"/>
      <c r="E63" s="466"/>
      <c r="F63" s="486"/>
      <c r="G63" s="464">
        <v>42800</v>
      </c>
      <c r="H63" s="483" t="s">
        <v>724</v>
      </c>
      <c r="I63" s="458" t="s">
        <v>704</v>
      </c>
      <c r="J63" s="459"/>
      <c r="K63" s="459">
        <v>700000</v>
      </c>
      <c r="L63" s="459"/>
      <c r="M63" s="459">
        <f t="shared" si="1"/>
        <v>700000</v>
      </c>
      <c r="N63" s="478"/>
      <c r="O63" s="478"/>
      <c r="P63" s="478"/>
      <c r="Q63" s="478"/>
      <c r="R63" s="478">
        <f t="shared" si="4"/>
        <v>0</v>
      </c>
      <c r="S63" s="478">
        <f t="shared" si="4"/>
        <v>700000</v>
      </c>
      <c r="T63" s="478"/>
      <c r="U63" s="478">
        <f t="shared" si="2"/>
        <v>700000</v>
      </c>
      <c r="V63" s="382"/>
    </row>
    <row r="64" spans="2:22" s="391" customFormat="1">
      <c r="B64" s="465">
        <v>23</v>
      </c>
      <c r="C64" s="491" t="s">
        <v>744</v>
      </c>
      <c r="D64" s="492"/>
      <c r="E64" s="466"/>
      <c r="F64" s="486"/>
      <c r="G64" s="464">
        <v>42801</v>
      </c>
      <c r="H64" s="483" t="s">
        <v>716</v>
      </c>
      <c r="I64" s="458" t="s">
        <v>704</v>
      </c>
      <c r="J64" s="459"/>
      <c r="K64" s="459">
        <v>17826</v>
      </c>
      <c r="L64" s="459"/>
      <c r="M64" s="459">
        <f t="shared" si="1"/>
        <v>17826</v>
      </c>
      <c r="N64" s="478"/>
      <c r="O64" s="478"/>
      <c r="P64" s="478"/>
      <c r="Q64" s="478"/>
      <c r="R64" s="478">
        <f t="shared" si="4"/>
        <v>0</v>
      </c>
      <c r="S64" s="478">
        <f t="shared" si="4"/>
        <v>17826</v>
      </c>
      <c r="T64" s="478"/>
      <c r="U64" s="478">
        <f t="shared" si="2"/>
        <v>17826</v>
      </c>
      <c r="V64" s="382"/>
    </row>
    <row r="65" spans="2:22" s="391" customFormat="1">
      <c r="B65" s="465">
        <v>24</v>
      </c>
      <c r="C65" s="491" t="s">
        <v>745</v>
      </c>
      <c r="D65" s="492"/>
      <c r="E65" s="466"/>
      <c r="F65" s="486"/>
      <c r="G65" s="464">
        <v>42803</v>
      </c>
      <c r="H65" s="483" t="s">
        <v>726</v>
      </c>
      <c r="I65" s="458" t="s">
        <v>704</v>
      </c>
      <c r="J65" s="459"/>
      <c r="K65" s="459">
        <v>500000</v>
      </c>
      <c r="L65" s="459"/>
      <c r="M65" s="459">
        <f t="shared" si="1"/>
        <v>500000</v>
      </c>
      <c r="N65" s="478"/>
      <c r="O65" s="478"/>
      <c r="P65" s="478"/>
      <c r="Q65" s="478"/>
      <c r="R65" s="478">
        <f t="shared" si="4"/>
        <v>0</v>
      </c>
      <c r="S65" s="478">
        <f t="shared" si="4"/>
        <v>500000</v>
      </c>
      <c r="T65" s="478"/>
      <c r="U65" s="478">
        <f t="shared" si="2"/>
        <v>500000</v>
      </c>
      <c r="V65" s="382"/>
    </row>
    <row r="66" spans="2:22" s="391" customFormat="1">
      <c r="B66" s="465">
        <v>25</v>
      </c>
      <c r="C66" s="491" t="s">
        <v>746</v>
      </c>
      <c r="D66" s="492"/>
      <c r="E66" s="466"/>
      <c r="F66" s="486"/>
      <c r="G66" s="464">
        <v>42810</v>
      </c>
      <c r="H66" s="483" t="s">
        <v>718</v>
      </c>
      <c r="I66" s="458" t="s">
        <v>704</v>
      </c>
      <c r="J66" s="459"/>
      <c r="K66" s="459">
        <v>500000</v>
      </c>
      <c r="L66" s="459"/>
      <c r="M66" s="459">
        <f t="shared" si="1"/>
        <v>500000</v>
      </c>
      <c r="N66" s="478"/>
      <c r="O66" s="478"/>
      <c r="P66" s="478"/>
      <c r="Q66" s="478"/>
      <c r="R66" s="478">
        <f t="shared" si="4"/>
        <v>0</v>
      </c>
      <c r="S66" s="478">
        <f t="shared" si="4"/>
        <v>500000</v>
      </c>
      <c r="T66" s="478"/>
      <c r="U66" s="478">
        <f t="shared" si="2"/>
        <v>500000</v>
      </c>
      <c r="V66" s="382"/>
    </row>
    <row r="67" spans="2:22" s="391" customFormat="1">
      <c r="B67" s="465">
        <v>26</v>
      </c>
      <c r="C67" s="496" t="s">
        <v>747</v>
      </c>
      <c r="D67" s="485"/>
      <c r="E67" s="466"/>
      <c r="F67" s="486"/>
      <c r="G67" s="464">
        <v>42810</v>
      </c>
      <c r="H67" s="483" t="s">
        <v>737</v>
      </c>
      <c r="I67" s="458" t="s">
        <v>704</v>
      </c>
      <c r="J67" s="459"/>
      <c r="K67" s="459">
        <v>1000000</v>
      </c>
      <c r="L67" s="459"/>
      <c r="M67" s="459">
        <f t="shared" si="1"/>
        <v>1000000</v>
      </c>
      <c r="N67" s="478"/>
      <c r="O67" s="478"/>
      <c r="P67" s="478"/>
      <c r="Q67" s="478"/>
      <c r="R67" s="478">
        <f t="shared" si="4"/>
        <v>0</v>
      </c>
      <c r="S67" s="478">
        <f t="shared" si="4"/>
        <v>1000000</v>
      </c>
      <c r="T67" s="478"/>
      <c r="U67" s="478">
        <f t="shared" si="2"/>
        <v>1000000</v>
      </c>
      <c r="V67" s="382"/>
    </row>
    <row r="68" spans="2:22" s="391" customFormat="1">
      <c r="B68" s="465">
        <v>27</v>
      </c>
      <c r="C68" s="491" t="s">
        <v>748</v>
      </c>
      <c r="D68" s="492"/>
      <c r="E68" s="466"/>
      <c r="F68" s="486"/>
      <c r="G68" s="464">
        <v>42810</v>
      </c>
      <c r="H68" s="483" t="s">
        <v>728</v>
      </c>
      <c r="I68" s="458" t="s">
        <v>704</v>
      </c>
      <c r="J68" s="459"/>
      <c r="K68" s="459">
        <v>1225000</v>
      </c>
      <c r="L68" s="459"/>
      <c r="M68" s="459">
        <f t="shared" si="1"/>
        <v>1225000</v>
      </c>
      <c r="N68" s="478"/>
      <c r="O68" s="478"/>
      <c r="P68" s="478"/>
      <c r="Q68" s="478"/>
      <c r="R68" s="478">
        <f t="shared" si="4"/>
        <v>0</v>
      </c>
      <c r="S68" s="478">
        <f t="shared" si="4"/>
        <v>1225000</v>
      </c>
      <c r="T68" s="478"/>
      <c r="U68" s="478">
        <f t="shared" si="2"/>
        <v>1225000</v>
      </c>
      <c r="V68" s="382"/>
    </row>
    <row r="69" spans="2:22" s="391" customFormat="1">
      <c r="B69" s="465">
        <v>28</v>
      </c>
      <c r="C69" s="485" t="s">
        <v>749</v>
      </c>
      <c r="D69" s="466"/>
      <c r="E69" s="466"/>
      <c r="F69" s="486"/>
      <c r="G69" s="464">
        <v>42810</v>
      </c>
      <c r="H69" s="483" t="s">
        <v>720</v>
      </c>
      <c r="I69" s="458" t="s">
        <v>704</v>
      </c>
      <c r="J69" s="459"/>
      <c r="K69" s="459">
        <v>1915000</v>
      </c>
      <c r="L69" s="459"/>
      <c r="M69" s="459">
        <f t="shared" si="1"/>
        <v>1915000</v>
      </c>
      <c r="N69" s="478"/>
      <c r="O69" s="478"/>
      <c r="P69" s="478"/>
      <c r="Q69" s="478"/>
      <c r="R69" s="478">
        <f t="shared" si="4"/>
        <v>0</v>
      </c>
      <c r="S69" s="478">
        <f t="shared" si="4"/>
        <v>1915000</v>
      </c>
      <c r="T69" s="478"/>
      <c r="U69" s="478">
        <f t="shared" si="2"/>
        <v>1915000</v>
      </c>
      <c r="V69" s="382"/>
    </row>
    <row r="70" spans="2:22" s="391" customFormat="1">
      <c r="B70" s="465">
        <v>29</v>
      </c>
      <c r="C70" s="485" t="s">
        <v>750</v>
      </c>
      <c r="D70" s="466"/>
      <c r="E70" s="466"/>
      <c r="F70" s="486"/>
      <c r="G70" s="464">
        <v>42815</v>
      </c>
      <c r="H70" s="483" t="s">
        <v>726</v>
      </c>
      <c r="I70" s="458" t="s">
        <v>704</v>
      </c>
      <c r="J70" s="459"/>
      <c r="K70" s="459">
        <v>31200</v>
      </c>
      <c r="L70" s="459"/>
      <c r="M70" s="459">
        <f t="shared" si="1"/>
        <v>31200</v>
      </c>
      <c r="N70" s="478"/>
      <c r="O70" s="478"/>
      <c r="P70" s="478"/>
      <c r="Q70" s="478"/>
      <c r="R70" s="478">
        <f t="shared" si="4"/>
        <v>0</v>
      </c>
      <c r="S70" s="478">
        <f t="shared" si="4"/>
        <v>31200</v>
      </c>
      <c r="T70" s="478"/>
      <c r="U70" s="478">
        <f t="shared" si="2"/>
        <v>31200</v>
      </c>
      <c r="V70" s="382"/>
    </row>
    <row r="71" spans="2:22" s="391" customFormat="1">
      <c r="B71" s="465">
        <v>30</v>
      </c>
      <c r="C71" s="491" t="s">
        <v>751</v>
      </c>
      <c r="D71" s="492"/>
      <c r="E71" s="466"/>
      <c r="F71" s="486"/>
      <c r="G71" s="464">
        <v>42816</v>
      </c>
      <c r="H71" s="483" t="s">
        <v>716</v>
      </c>
      <c r="I71" s="458" t="s">
        <v>704</v>
      </c>
      <c r="J71" s="459"/>
      <c r="K71" s="459">
        <v>7000</v>
      </c>
      <c r="L71" s="459"/>
      <c r="M71" s="459">
        <f t="shared" si="1"/>
        <v>7000</v>
      </c>
      <c r="N71" s="478"/>
      <c r="O71" s="478"/>
      <c r="P71" s="478"/>
      <c r="Q71" s="478"/>
      <c r="R71" s="478">
        <f t="shared" si="4"/>
        <v>0</v>
      </c>
      <c r="S71" s="478">
        <f t="shared" si="4"/>
        <v>7000</v>
      </c>
      <c r="T71" s="478"/>
      <c r="U71" s="478">
        <f t="shared" si="2"/>
        <v>7000</v>
      </c>
      <c r="V71" s="382"/>
    </row>
    <row r="72" spans="2:22" s="391" customFormat="1">
      <c r="B72" s="465">
        <v>31</v>
      </c>
      <c r="C72" s="491" t="s">
        <v>752</v>
      </c>
      <c r="D72" s="492"/>
      <c r="E72" s="466"/>
      <c r="F72" s="486"/>
      <c r="G72" s="464">
        <v>42811</v>
      </c>
      <c r="H72" s="483" t="s">
        <v>718</v>
      </c>
      <c r="I72" s="458" t="s">
        <v>704</v>
      </c>
      <c r="J72" s="459"/>
      <c r="K72" s="459">
        <v>350000</v>
      </c>
      <c r="L72" s="459"/>
      <c r="M72" s="459">
        <f t="shared" si="1"/>
        <v>350000</v>
      </c>
      <c r="N72" s="478"/>
      <c r="O72" s="478"/>
      <c r="P72" s="478"/>
      <c r="Q72" s="478"/>
      <c r="R72" s="478">
        <f t="shared" si="4"/>
        <v>0</v>
      </c>
      <c r="S72" s="478">
        <f t="shared" si="4"/>
        <v>350000</v>
      </c>
      <c r="T72" s="478"/>
      <c r="U72" s="478">
        <f t="shared" si="2"/>
        <v>350000</v>
      </c>
      <c r="V72" s="382"/>
    </row>
    <row r="73" spans="2:22" s="391" customFormat="1">
      <c r="B73" s="465">
        <v>32</v>
      </c>
      <c r="C73" s="485" t="s">
        <v>753</v>
      </c>
      <c r="D73" s="466"/>
      <c r="E73" s="466"/>
      <c r="F73" s="486"/>
      <c r="G73" s="464">
        <v>42822</v>
      </c>
      <c r="H73" s="483" t="s">
        <v>718</v>
      </c>
      <c r="I73" s="458" t="s">
        <v>704</v>
      </c>
      <c r="J73" s="459"/>
      <c r="K73" s="459">
        <v>20200</v>
      </c>
      <c r="L73" s="459"/>
      <c r="M73" s="459">
        <f t="shared" si="1"/>
        <v>20200</v>
      </c>
      <c r="N73" s="478"/>
      <c r="O73" s="478"/>
      <c r="P73" s="478"/>
      <c r="Q73" s="478"/>
      <c r="R73" s="478">
        <f t="shared" si="4"/>
        <v>0</v>
      </c>
      <c r="S73" s="478">
        <f t="shared" si="4"/>
        <v>20200</v>
      </c>
      <c r="T73" s="478"/>
      <c r="U73" s="478">
        <f t="shared" si="2"/>
        <v>20200</v>
      </c>
      <c r="V73" s="382"/>
    </row>
    <row r="74" spans="2:22" s="391" customFormat="1">
      <c r="B74" s="465">
        <v>33</v>
      </c>
      <c r="C74" s="491" t="s">
        <v>754</v>
      </c>
      <c r="D74" s="492"/>
      <c r="E74" s="466"/>
      <c r="F74" s="486"/>
      <c r="G74" s="464">
        <v>42822</v>
      </c>
      <c r="H74" s="483" t="s">
        <v>716</v>
      </c>
      <c r="I74" s="458" t="s">
        <v>704</v>
      </c>
      <c r="J74" s="459"/>
      <c r="K74" s="459">
        <v>2265000</v>
      </c>
      <c r="L74" s="459"/>
      <c r="M74" s="459">
        <f t="shared" si="1"/>
        <v>2265000</v>
      </c>
      <c r="N74" s="478"/>
      <c r="O74" s="478"/>
      <c r="P74" s="478"/>
      <c r="Q74" s="478"/>
      <c r="R74" s="478">
        <f t="shared" si="4"/>
        <v>0</v>
      </c>
      <c r="S74" s="478">
        <f t="shared" si="4"/>
        <v>2265000</v>
      </c>
      <c r="T74" s="478"/>
      <c r="U74" s="478">
        <f t="shared" si="2"/>
        <v>2265000</v>
      </c>
      <c r="V74" s="382"/>
    </row>
    <row r="75" spans="2:22" s="391" customFormat="1">
      <c r="B75" s="465">
        <v>34</v>
      </c>
      <c r="C75" s="491" t="s">
        <v>755</v>
      </c>
      <c r="D75" s="492"/>
      <c r="E75" s="466"/>
      <c r="F75" s="486"/>
      <c r="G75" s="464">
        <v>42823</v>
      </c>
      <c r="H75" s="483" t="s">
        <v>731</v>
      </c>
      <c r="I75" s="458" t="s">
        <v>704</v>
      </c>
      <c r="J75" s="459"/>
      <c r="K75" s="459">
        <v>645000</v>
      </c>
      <c r="L75" s="459"/>
      <c r="M75" s="459">
        <f t="shared" si="1"/>
        <v>645000</v>
      </c>
      <c r="N75" s="478"/>
      <c r="O75" s="478"/>
      <c r="P75" s="478"/>
      <c r="Q75" s="478"/>
      <c r="R75" s="478">
        <f t="shared" si="4"/>
        <v>0</v>
      </c>
      <c r="S75" s="478">
        <f t="shared" si="4"/>
        <v>645000</v>
      </c>
      <c r="T75" s="478"/>
      <c r="U75" s="478">
        <f t="shared" si="2"/>
        <v>645000</v>
      </c>
      <c r="V75" s="382"/>
    </row>
    <row r="76" spans="2:22" s="391" customFormat="1">
      <c r="B76" s="465">
        <v>35</v>
      </c>
      <c r="C76" s="491" t="s">
        <v>756</v>
      </c>
      <c r="D76" s="492"/>
      <c r="E76" s="466"/>
      <c r="F76" s="486"/>
      <c r="G76" s="464">
        <v>42832</v>
      </c>
      <c r="H76" s="483" t="s">
        <v>737</v>
      </c>
      <c r="I76" s="458" t="s">
        <v>757</v>
      </c>
      <c r="J76" s="459"/>
      <c r="K76" s="459">
        <v>920000</v>
      </c>
      <c r="L76" s="459"/>
      <c r="M76" s="459">
        <f t="shared" si="1"/>
        <v>920000</v>
      </c>
      <c r="N76" s="478"/>
      <c r="O76" s="478"/>
      <c r="P76" s="478"/>
      <c r="Q76" s="478"/>
      <c r="R76" s="478">
        <f t="shared" si="4"/>
        <v>0</v>
      </c>
      <c r="S76" s="478">
        <f t="shared" si="4"/>
        <v>920000</v>
      </c>
      <c r="T76" s="478"/>
      <c r="U76" s="478">
        <f t="shared" si="2"/>
        <v>920000</v>
      </c>
      <c r="V76" s="382"/>
    </row>
    <row r="77" spans="2:22" s="391" customFormat="1">
      <c r="B77" s="465">
        <v>36</v>
      </c>
      <c r="C77" s="491" t="s">
        <v>758</v>
      </c>
      <c r="D77" s="492"/>
      <c r="E77" s="466"/>
      <c r="F77" s="486"/>
      <c r="G77" s="464">
        <v>42832</v>
      </c>
      <c r="H77" s="483" t="s">
        <v>737</v>
      </c>
      <c r="I77" s="458" t="s">
        <v>704</v>
      </c>
      <c r="J77" s="459"/>
      <c r="K77" s="459">
        <v>500000</v>
      </c>
      <c r="L77" s="459"/>
      <c r="M77" s="459">
        <f t="shared" si="1"/>
        <v>500000</v>
      </c>
      <c r="N77" s="478"/>
      <c r="O77" s="478"/>
      <c r="P77" s="478"/>
      <c r="Q77" s="478"/>
      <c r="R77" s="478">
        <f t="shared" si="4"/>
        <v>0</v>
      </c>
      <c r="S77" s="478">
        <f t="shared" si="4"/>
        <v>500000</v>
      </c>
      <c r="T77" s="478"/>
      <c r="U77" s="478">
        <f t="shared" si="2"/>
        <v>500000</v>
      </c>
      <c r="V77" s="382"/>
    </row>
    <row r="78" spans="2:22" s="391" customFormat="1">
      <c r="B78" s="465">
        <v>37</v>
      </c>
      <c r="C78" s="491" t="s">
        <v>759</v>
      </c>
      <c r="D78" s="492"/>
      <c r="E78" s="466"/>
      <c r="F78" s="486"/>
      <c r="G78" s="464">
        <v>42832</v>
      </c>
      <c r="H78" s="483" t="s">
        <v>737</v>
      </c>
      <c r="I78" s="458" t="s">
        <v>704</v>
      </c>
      <c r="J78" s="459"/>
      <c r="K78" s="459">
        <v>700000</v>
      </c>
      <c r="L78" s="459"/>
      <c r="M78" s="459">
        <f t="shared" si="1"/>
        <v>700000</v>
      </c>
      <c r="N78" s="478"/>
      <c r="O78" s="478"/>
      <c r="P78" s="478"/>
      <c r="Q78" s="478"/>
      <c r="R78" s="478">
        <f t="shared" si="4"/>
        <v>0</v>
      </c>
      <c r="S78" s="478">
        <f t="shared" si="4"/>
        <v>700000</v>
      </c>
      <c r="T78" s="478"/>
      <c r="U78" s="478">
        <f t="shared" si="2"/>
        <v>700000</v>
      </c>
      <c r="V78" s="382"/>
    </row>
    <row r="79" spans="2:22" s="391" customFormat="1">
      <c r="B79" s="465">
        <v>38</v>
      </c>
      <c r="C79" s="485" t="s">
        <v>760</v>
      </c>
      <c r="D79" s="466"/>
      <c r="E79" s="466"/>
      <c r="F79" s="486"/>
      <c r="G79" s="464">
        <v>42832</v>
      </c>
      <c r="H79" s="483" t="s">
        <v>737</v>
      </c>
      <c r="I79" s="458" t="s">
        <v>704</v>
      </c>
      <c r="J79" s="459"/>
      <c r="K79" s="459">
        <v>607200</v>
      </c>
      <c r="L79" s="459"/>
      <c r="M79" s="459">
        <f t="shared" si="1"/>
        <v>607200</v>
      </c>
      <c r="N79" s="478"/>
      <c r="O79" s="478"/>
      <c r="P79" s="478"/>
      <c r="Q79" s="478"/>
      <c r="R79" s="478">
        <f t="shared" si="4"/>
        <v>0</v>
      </c>
      <c r="S79" s="478">
        <f t="shared" si="4"/>
        <v>607200</v>
      </c>
      <c r="T79" s="478"/>
      <c r="U79" s="478">
        <f t="shared" si="2"/>
        <v>607200</v>
      </c>
      <c r="V79" s="382"/>
    </row>
    <row r="80" spans="2:22" s="391" customFormat="1">
      <c r="B80" s="465">
        <v>39</v>
      </c>
      <c r="C80" s="491" t="s">
        <v>761</v>
      </c>
      <c r="D80" s="492"/>
      <c r="E80" s="466"/>
      <c r="F80" s="486"/>
      <c r="G80" s="464">
        <v>42832</v>
      </c>
      <c r="H80" s="483" t="s">
        <v>716</v>
      </c>
      <c r="I80" s="458" t="s">
        <v>704</v>
      </c>
      <c r="J80" s="459"/>
      <c r="K80" s="459">
        <v>39000</v>
      </c>
      <c r="L80" s="459"/>
      <c r="M80" s="459">
        <f t="shared" si="1"/>
        <v>39000</v>
      </c>
      <c r="N80" s="478"/>
      <c r="O80" s="478"/>
      <c r="P80" s="478"/>
      <c r="Q80" s="478"/>
      <c r="R80" s="478">
        <f t="shared" si="4"/>
        <v>0</v>
      </c>
      <c r="S80" s="478">
        <f t="shared" si="4"/>
        <v>39000</v>
      </c>
      <c r="T80" s="478"/>
      <c r="U80" s="478">
        <f t="shared" si="2"/>
        <v>39000</v>
      </c>
      <c r="V80" s="382"/>
    </row>
    <row r="81" spans="2:22" s="391" customFormat="1">
      <c r="B81" s="465">
        <v>40</v>
      </c>
      <c r="C81" s="491" t="s">
        <v>762</v>
      </c>
      <c r="D81" s="492"/>
      <c r="E81" s="466"/>
      <c r="F81" s="486"/>
      <c r="G81" s="464">
        <v>42832</v>
      </c>
      <c r="H81" s="483" t="s">
        <v>726</v>
      </c>
      <c r="I81" s="458" t="s">
        <v>704</v>
      </c>
      <c r="J81" s="459"/>
      <c r="K81" s="459">
        <v>499400</v>
      </c>
      <c r="L81" s="459"/>
      <c r="M81" s="459">
        <f t="shared" si="1"/>
        <v>499400</v>
      </c>
      <c r="N81" s="478"/>
      <c r="O81" s="478"/>
      <c r="P81" s="478"/>
      <c r="Q81" s="478"/>
      <c r="R81" s="478">
        <f t="shared" si="4"/>
        <v>0</v>
      </c>
      <c r="S81" s="478">
        <f t="shared" si="4"/>
        <v>499400</v>
      </c>
      <c r="T81" s="478"/>
      <c r="U81" s="478">
        <f t="shared" si="2"/>
        <v>499400</v>
      </c>
      <c r="V81" s="382"/>
    </row>
    <row r="82" spans="2:22" s="391" customFormat="1">
      <c r="B82" s="465">
        <v>41</v>
      </c>
      <c r="C82" s="491" t="s">
        <v>763</v>
      </c>
      <c r="D82" s="492"/>
      <c r="E82" s="466"/>
      <c r="F82" s="486"/>
      <c r="G82" s="464">
        <v>42832</v>
      </c>
      <c r="H82" s="483" t="s">
        <v>726</v>
      </c>
      <c r="I82" s="458" t="s">
        <v>704</v>
      </c>
      <c r="J82" s="459"/>
      <c r="K82" s="459">
        <v>450000</v>
      </c>
      <c r="L82" s="459"/>
      <c r="M82" s="459">
        <f t="shared" si="1"/>
        <v>450000</v>
      </c>
      <c r="N82" s="478"/>
      <c r="O82" s="478"/>
      <c r="P82" s="478"/>
      <c r="Q82" s="478"/>
      <c r="R82" s="478">
        <f t="shared" si="4"/>
        <v>0</v>
      </c>
      <c r="S82" s="478">
        <f t="shared" si="4"/>
        <v>450000</v>
      </c>
      <c r="T82" s="478"/>
      <c r="U82" s="478">
        <f t="shared" si="2"/>
        <v>450000</v>
      </c>
      <c r="V82" s="382"/>
    </row>
    <row r="83" spans="2:22" s="391" customFormat="1">
      <c r="B83" s="465">
        <v>42</v>
      </c>
      <c r="C83" s="485" t="s">
        <v>764</v>
      </c>
      <c r="D83" s="466"/>
      <c r="E83" s="466"/>
      <c r="F83" s="486"/>
      <c r="G83" s="464">
        <v>42835</v>
      </c>
      <c r="H83" s="483" t="s">
        <v>726</v>
      </c>
      <c r="I83" s="458" t="s">
        <v>704</v>
      </c>
      <c r="J83" s="459"/>
      <c r="K83" s="459">
        <v>7889000</v>
      </c>
      <c r="L83" s="459"/>
      <c r="M83" s="459">
        <f t="shared" si="1"/>
        <v>7889000</v>
      </c>
      <c r="N83" s="478"/>
      <c r="O83" s="478"/>
      <c r="P83" s="478"/>
      <c r="Q83" s="478"/>
      <c r="R83" s="478">
        <f t="shared" si="4"/>
        <v>0</v>
      </c>
      <c r="S83" s="478">
        <f t="shared" si="4"/>
        <v>7889000</v>
      </c>
      <c r="T83" s="478"/>
      <c r="U83" s="478">
        <f t="shared" si="2"/>
        <v>7889000</v>
      </c>
      <c r="V83" s="382"/>
    </row>
    <row r="84" spans="2:22" s="391" customFormat="1">
      <c r="B84" s="465">
        <v>43</v>
      </c>
      <c r="C84" s="485" t="s">
        <v>765</v>
      </c>
      <c r="D84" s="466"/>
      <c r="E84" s="466"/>
      <c r="F84" s="486"/>
      <c r="G84" s="464">
        <v>42836</v>
      </c>
      <c r="H84" s="497" t="s">
        <v>718</v>
      </c>
      <c r="I84" s="458" t="s">
        <v>704</v>
      </c>
      <c r="J84" s="459"/>
      <c r="K84" s="459">
        <v>450000</v>
      </c>
      <c r="L84" s="459"/>
      <c r="M84" s="459">
        <f t="shared" si="1"/>
        <v>450000</v>
      </c>
      <c r="N84" s="478"/>
      <c r="O84" s="478"/>
      <c r="P84" s="478"/>
      <c r="Q84" s="478"/>
      <c r="R84" s="478">
        <f t="shared" si="4"/>
        <v>0</v>
      </c>
      <c r="S84" s="478">
        <f t="shared" si="4"/>
        <v>450000</v>
      </c>
      <c r="T84" s="478"/>
      <c r="U84" s="478">
        <f t="shared" si="2"/>
        <v>450000</v>
      </c>
      <c r="V84" s="382"/>
    </row>
    <row r="85" spans="2:22" s="391" customFormat="1">
      <c r="B85" s="465">
        <v>44</v>
      </c>
      <c r="C85" s="485" t="s">
        <v>766</v>
      </c>
      <c r="D85" s="466"/>
      <c r="E85" s="466"/>
      <c r="F85" s="486"/>
      <c r="G85" s="464">
        <v>42836</v>
      </c>
      <c r="H85" s="483" t="s">
        <v>726</v>
      </c>
      <c r="I85" s="458" t="s">
        <v>704</v>
      </c>
      <c r="J85" s="459"/>
      <c r="K85" s="459">
        <v>4420</v>
      </c>
      <c r="L85" s="459"/>
      <c r="M85" s="459">
        <f t="shared" si="1"/>
        <v>4420</v>
      </c>
      <c r="N85" s="478"/>
      <c r="O85" s="478"/>
      <c r="P85" s="478"/>
      <c r="Q85" s="478"/>
      <c r="R85" s="478">
        <f t="shared" si="4"/>
        <v>0</v>
      </c>
      <c r="S85" s="478">
        <f t="shared" si="4"/>
        <v>4420</v>
      </c>
      <c r="T85" s="478"/>
      <c r="U85" s="478">
        <f t="shared" si="2"/>
        <v>4420</v>
      </c>
      <c r="V85" s="382"/>
    </row>
    <row r="86" spans="2:22" s="391" customFormat="1">
      <c r="B86" s="465">
        <v>45</v>
      </c>
      <c r="C86" s="485" t="s">
        <v>767</v>
      </c>
      <c r="D86" s="466"/>
      <c r="E86" s="466"/>
      <c r="F86" s="486"/>
      <c r="G86" s="464">
        <v>42858</v>
      </c>
      <c r="H86" s="483" t="s">
        <v>716</v>
      </c>
      <c r="I86" s="458" t="s">
        <v>704</v>
      </c>
      <c r="J86" s="459"/>
      <c r="K86" s="459">
        <v>156000</v>
      </c>
      <c r="L86" s="459"/>
      <c r="M86" s="459">
        <f t="shared" si="1"/>
        <v>156000</v>
      </c>
      <c r="N86" s="478"/>
      <c r="O86" s="478"/>
      <c r="P86" s="478"/>
      <c r="Q86" s="478"/>
      <c r="R86" s="478">
        <f t="shared" si="4"/>
        <v>0</v>
      </c>
      <c r="S86" s="478">
        <f t="shared" si="4"/>
        <v>156000</v>
      </c>
      <c r="T86" s="478"/>
      <c r="U86" s="478">
        <f t="shared" si="2"/>
        <v>156000</v>
      </c>
      <c r="V86" s="382"/>
    </row>
    <row r="87" spans="2:22" s="391" customFormat="1">
      <c r="B87" s="465">
        <v>46</v>
      </c>
      <c r="C87" s="485" t="s">
        <v>768</v>
      </c>
      <c r="D87" s="466"/>
      <c r="E87" s="466"/>
      <c r="F87" s="486"/>
      <c r="G87" s="464">
        <v>42858</v>
      </c>
      <c r="H87" s="483" t="s">
        <v>737</v>
      </c>
      <c r="I87" s="458" t="s">
        <v>704</v>
      </c>
      <c r="J87" s="459"/>
      <c r="K87" s="459">
        <v>2500000</v>
      </c>
      <c r="L87" s="459"/>
      <c r="M87" s="459">
        <f t="shared" si="1"/>
        <v>2500000</v>
      </c>
      <c r="N87" s="478"/>
      <c r="O87" s="478"/>
      <c r="P87" s="478"/>
      <c r="Q87" s="478"/>
      <c r="R87" s="478">
        <f t="shared" si="4"/>
        <v>0</v>
      </c>
      <c r="S87" s="478">
        <f t="shared" si="4"/>
        <v>2500000</v>
      </c>
      <c r="T87" s="478"/>
      <c r="U87" s="478">
        <f t="shared" si="2"/>
        <v>2500000</v>
      </c>
      <c r="V87" s="382"/>
    </row>
    <row r="88" spans="2:22" s="391" customFormat="1">
      <c r="B88" s="465">
        <v>47</v>
      </c>
      <c r="C88" s="485" t="s">
        <v>769</v>
      </c>
      <c r="D88" s="466"/>
      <c r="E88" s="466"/>
      <c r="F88" s="486"/>
      <c r="G88" s="464">
        <v>42859</v>
      </c>
      <c r="H88" s="483" t="s">
        <v>718</v>
      </c>
      <c r="I88" s="458" t="s">
        <v>704</v>
      </c>
      <c r="J88" s="459"/>
      <c r="K88" s="459">
        <v>1190000</v>
      </c>
      <c r="L88" s="459"/>
      <c r="M88" s="459">
        <f t="shared" si="1"/>
        <v>1190000</v>
      </c>
      <c r="N88" s="478"/>
      <c r="O88" s="478"/>
      <c r="P88" s="478"/>
      <c r="Q88" s="478"/>
      <c r="R88" s="478">
        <f t="shared" si="4"/>
        <v>0</v>
      </c>
      <c r="S88" s="478">
        <f t="shared" si="4"/>
        <v>1190000</v>
      </c>
      <c r="T88" s="478"/>
      <c r="U88" s="478">
        <f t="shared" si="2"/>
        <v>1190000</v>
      </c>
      <c r="V88" s="382"/>
    </row>
    <row r="89" spans="2:22" s="391" customFormat="1">
      <c r="B89" s="465">
        <v>48</v>
      </c>
      <c r="C89" s="485" t="s">
        <v>770</v>
      </c>
      <c r="D89" s="466"/>
      <c r="E89" s="466"/>
      <c r="F89" s="486"/>
      <c r="G89" s="464">
        <v>42859</v>
      </c>
      <c r="H89" s="483" t="s">
        <v>724</v>
      </c>
      <c r="I89" s="458" t="s">
        <v>704</v>
      </c>
      <c r="J89" s="459"/>
      <c r="K89" s="459">
        <v>1250000</v>
      </c>
      <c r="L89" s="459"/>
      <c r="M89" s="459">
        <f t="shared" si="1"/>
        <v>1250000</v>
      </c>
      <c r="N89" s="478"/>
      <c r="O89" s="478"/>
      <c r="P89" s="478"/>
      <c r="Q89" s="478"/>
      <c r="R89" s="478">
        <f t="shared" si="4"/>
        <v>0</v>
      </c>
      <c r="S89" s="478">
        <f t="shared" si="4"/>
        <v>1250000</v>
      </c>
      <c r="T89" s="478"/>
      <c r="U89" s="478">
        <f t="shared" si="2"/>
        <v>1250000</v>
      </c>
      <c r="V89" s="382"/>
    </row>
    <row r="90" spans="2:22" s="391" customFormat="1">
      <c r="B90" s="465">
        <v>49</v>
      </c>
      <c r="C90" s="485" t="s">
        <v>771</v>
      </c>
      <c r="D90" s="466"/>
      <c r="E90" s="466"/>
      <c r="F90" s="486"/>
      <c r="G90" s="464">
        <v>42877</v>
      </c>
      <c r="H90" s="483" t="s">
        <v>731</v>
      </c>
      <c r="I90" s="458" t="s">
        <v>704</v>
      </c>
      <c r="J90" s="459"/>
      <c r="K90" s="459">
        <v>15000</v>
      </c>
      <c r="L90" s="459"/>
      <c r="M90" s="459">
        <f t="shared" si="1"/>
        <v>15000</v>
      </c>
      <c r="N90" s="478"/>
      <c r="O90" s="478"/>
      <c r="P90" s="478"/>
      <c r="Q90" s="478"/>
      <c r="R90" s="478">
        <f t="shared" si="4"/>
        <v>0</v>
      </c>
      <c r="S90" s="478">
        <f t="shared" si="4"/>
        <v>15000</v>
      </c>
      <c r="T90" s="478"/>
      <c r="U90" s="478">
        <f t="shared" si="2"/>
        <v>15000</v>
      </c>
      <c r="V90" s="382"/>
    </row>
    <row r="91" spans="2:22" s="391" customFormat="1">
      <c r="B91" s="465">
        <v>50</v>
      </c>
      <c r="C91" s="485" t="s">
        <v>772</v>
      </c>
      <c r="D91" s="466"/>
      <c r="E91" s="466"/>
      <c r="F91" s="486"/>
      <c r="G91" s="464">
        <v>42892</v>
      </c>
      <c r="H91" s="483" t="s">
        <v>737</v>
      </c>
      <c r="I91" s="458" t="s">
        <v>704</v>
      </c>
      <c r="J91" s="459"/>
      <c r="K91" s="459">
        <v>1712960</v>
      </c>
      <c r="L91" s="459"/>
      <c r="M91" s="459">
        <f t="shared" si="1"/>
        <v>1712960</v>
      </c>
      <c r="N91" s="478"/>
      <c r="O91" s="478"/>
      <c r="P91" s="478"/>
      <c r="Q91" s="478"/>
      <c r="R91" s="478">
        <f t="shared" si="4"/>
        <v>0</v>
      </c>
      <c r="S91" s="478">
        <f t="shared" si="4"/>
        <v>1712960</v>
      </c>
      <c r="T91" s="478"/>
      <c r="U91" s="478">
        <f t="shared" si="2"/>
        <v>1712960</v>
      </c>
      <c r="V91" s="382"/>
    </row>
    <row r="92" spans="2:22" s="391" customFormat="1">
      <c r="B92" s="465">
        <v>51</v>
      </c>
      <c r="C92" s="485" t="s">
        <v>773</v>
      </c>
      <c r="D92" s="466"/>
      <c r="E92" s="466"/>
      <c r="F92" s="486"/>
      <c r="G92" s="464">
        <v>42894</v>
      </c>
      <c r="H92" s="483" t="s">
        <v>731</v>
      </c>
      <c r="I92" s="458" t="s">
        <v>704</v>
      </c>
      <c r="J92" s="459"/>
      <c r="K92" s="459">
        <v>7160</v>
      </c>
      <c r="L92" s="459"/>
      <c r="M92" s="459">
        <f t="shared" si="1"/>
        <v>7160</v>
      </c>
      <c r="N92" s="478"/>
      <c r="O92" s="478"/>
      <c r="P92" s="478"/>
      <c r="Q92" s="478"/>
      <c r="R92" s="478">
        <f t="shared" si="4"/>
        <v>0</v>
      </c>
      <c r="S92" s="478">
        <f t="shared" si="4"/>
        <v>7160</v>
      </c>
      <c r="T92" s="478"/>
      <c r="U92" s="478">
        <f t="shared" si="2"/>
        <v>7160</v>
      </c>
      <c r="V92" s="382"/>
    </row>
    <row r="93" spans="2:22" s="391" customFormat="1">
      <c r="B93" s="465">
        <v>52</v>
      </c>
      <c r="C93" s="485" t="s">
        <v>774</v>
      </c>
      <c r="D93" s="466"/>
      <c r="E93" s="466"/>
      <c r="F93" s="486"/>
      <c r="G93" s="464">
        <v>42894</v>
      </c>
      <c r="H93" s="483" t="s">
        <v>726</v>
      </c>
      <c r="I93" s="458" t="s">
        <v>704</v>
      </c>
      <c r="J93" s="459">
        <v>3514478.02</v>
      </c>
      <c r="K93" s="459"/>
      <c r="L93" s="459"/>
      <c r="M93" s="459">
        <f t="shared" si="1"/>
        <v>3514478.02</v>
      </c>
      <c r="N93" s="478"/>
      <c r="O93" s="478"/>
      <c r="P93" s="478"/>
      <c r="Q93" s="478"/>
      <c r="R93" s="478">
        <f t="shared" si="4"/>
        <v>3514478.02</v>
      </c>
      <c r="S93" s="478">
        <f t="shared" si="4"/>
        <v>0</v>
      </c>
      <c r="T93" s="478"/>
      <c r="U93" s="478">
        <f t="shared" si="2"/>
        <v>3514478.02</v>
      </c>
      <c r="V93" s="382"/>
    </row>
    <row r="94" spans="2:22" s="391" customFormat="1">
      <c r="B94" s="465">
        <v>53</v>
      </c>
      <c r="C94" s="485" t="s">
        <v>775</v>
      </c>
      <c r="D94" s="466"/>
      <c r="E94" s="466"/>
      <c r="F94" s="486"/>
      <c r="G94" s="464">
        <v>42895</v>
      </c>
      <c r="H94" s="483" t="s">
        <v>716</v>
      </c>
      <c r="I94" s="458" t="s">
        <v>704</v>
      </c>
      <c r="J94" s="459"/>
      <c r="K94" s="459">
        <v>100000</v>
      </c>
      <c r="L94" s="459"/>
      <c r="M94" s="459">
        <f t="shared" si="1"/>
        <v>100000</v>
      </c>
      <c r="N94" s="478"/>
      <c r="O94" s="478"/>
      <c r="P94" s="478"/>
      <c r="Q94" s="478"/>
      <c r="R94" s="478">
        <f t="shared" si="4"/>
        <v>0</v>
      </c>
      <c r="S94" s="478">
        <f t="shared" si="4"/>
        <v>100000</v>
      </c>
      <c r="T94" s="478"/>
      <c r="U94" s="478">
        <f t="shared" si="2"/>
        <v>100000</v>
      </c>
      <c r="V94" s="382"/>
    </row>
    <row r="95" spans="2:22" s="391" customFormat="1">
      <c r="B95" s="465">
        <v>54</v>
      </c>
      <c r="C95" s="485" t="s">
        <v>776</v>
      </c>
      <c r="D95" s="466"/>
      <c r="E95" s="466"/>
      <c r="F95" s="486"/>
      <c r="G95" s="464">
        <v>42901</v>
      </c>
      <c r="H95" s="497" t="s">
        <v>777</v>
      </c>
      <c r="I95" s="458" t="s">
        <v>704</v>
      </c>
      <c r="J95" s="459"/>
      <c r="K95" s="459">
        <v>5000</v>
      </c>
      <c r="L95" s="459"/>
      <c r="M95" s="459">
        <f t="shared" si="1"/>
        <v>5000</v>
      </c>
      <c r="N95" s="478"/>
      <c r="O95" s="478"/>
      <c r="P95" s="478"/>
      <c r="Q95" s="478"/>
      <c r="R95" s="478">
        <f t="shared" si="4"/>
        <v>0</v>
      </c>
      <c r="S95" s="478">
        <f t="shared" si="4"/>
        <v>5000</v>
      </c>
      <c r="T95" s="478"/>
      <c r="U95" s="478">
        <f t="shared" si="2"/>
        <v>5000</v>
      </c>
      <c r="V95" s="382"/>
    </row>
    <row r="96" spans="2:22" s="391" customFormat="1">
      <c r="B96" s="465">
        <v>55</v>
      </c>
      <c r="C96" s="485" t="s">
        <v>778</v>
      </c>
      <c r="D96" s="466"/>
      <c r="E96" s="466"/>
      <c r="F96" s="486"/>
      <c r="G96" s="464">
        <v>42902</v>
      </c>
      <c r="H96" s="483" t="s">
        <v>720</v>
      </c>
      <c r="I96" s="458" t="s">
        <v>704</v>
      </c>
      <c r="J96" s="459"/>
      <c r="K96" s="459">
        <v>300000</v>
      </c>
      <c r="L96" s="459"/>
      <c r="M96" s="459">
        <f t="shared" si="1"/>
        <v>300000</v>
      </c>
      <c r="N96" s="478"/>
      <c r="O96" s="478"/>
      <c r="P96" s="478"/>
      <c r="Q96" s="478"/>
      <c r="R96" s="478">
        <f t="shared" si="4"/>
        <v>0</v>
      </c>
      <c r="S96" s="478">
        <f t="shared" si="4"/>
        <v>300000</v>
      </c>
      <c r="T96" s="478"/>
      <c r="U96" s="478">
        <f t="shared" si="2"/>
        <v>300000</v>
      </c>
      <c r="V96" s="382"/>
    </row>
    <row r="97" spans="2:22" s="391" customFormat="1">
      <c r="B97" s="465">
        <v>56</v>
      </c>
      <c r="C97" s="485" t="s">
        <v>779</v>
      </c>
      <c r="D97" s="466"/>
      <c r="E97" s="466"/>
      <c r="F97" s="486"/>
      <c r="G97" s="464">
        <v>42902</v>
      </c>
      <c r="H97" s="483" t="s">
        <v>731</v>
      </c>
      <c r="I97" s="458" t="s">
        <v>704</v>
      </c>
      <c r="J97" s="459"/>
      <c r="K97" s="459">
        <v>3000</v>
      </c>
      <c r="L97" s="459"/>
      <c r="M97" s="459">
        <f t="shared" si="1"/>
        <v>3000</v>
      </c>
      <c r="N97" s="478"/>
      <c r="O97" s="478"/>
      <c r="P97" s="478"/>
      <c r="Q97" s="478"/>
      <c r="R97" s="478">
        <f t="shared" si="4"/>
        <v>0</v>
      </c>
      <c r="S97" s="478">
        <f t="shared" si="4"/>
        <v>3000</v>
      </c>
      <c r="T97" s="478"/>
      <c r="U97" s="478">
        <f t="shared" si="2"/>
        <v>3000</v>
      </c>
      <c r="V97" s="382"/>
    </row>
    <row r="98" spans="2:22" s="391" customFormat="1">
      <c r="B98" s="465">
        <v>57</v>
      </c>
      <c r="C98" s="485" t="s">
        <v>780</v>
      </c>
      <c r="D98" s="466"/>
      <c r="E98" s="466"/>
      <c r="F98" s="486"/>
      <c r="G98" s="464">
        <v>42905</v>
      </c>
      <c r="H98" s="483" t="s">
        <v>737</v>
      </c>
      <c r="I98" s="458" t="s">
        <v>704</v>
      </c>
      <c r="J98" s="459"/>
      <c r="K98" s="459">
        <v>150000</v>
      </c>
      <c r="L98" s="459"/>
      <c r="M98" s="459">
        <f t="shared" si="1"/>
        <v>150000</v>
      </c>
      <c r="N98" s="478"/>
      <c r="O98" s="478"/>
      <c r="P98" s="478"/>
      <c r="Q98" s="478"/>
      <c r="R98" s="478">
        <f t="shared" si="4"/>
        <v>0</v>
      </c>
      <c r="S98" s="478">
        <f t="shared" si="4"/>
        <v>150000</v>
      </c>
      <c r="T98" s="478"/>
      <c r="U98" s="478">
        <f t="shared" si="2"/>
        <v>150000</v>
      </c>
      <c r="V98" s="382"/>
    </row>
    <row r="99" spans="2:22" s="391" customFormat="1">
      <c r="B99" s="465">
        <v>58</v>
      </c>
      <c r="C99" s="485" t="s">
        <v>781</v>
      </c>
      <c r="D99" s="466"/>
      <c r="E99" s="466"/>
      <c r="F99" s="486"/>
      <c r="G99" s="464">
        <v>42928</v>
      </c>
      <c r="H99" s="483" t="s">
        <v>731</v>
      </c>
      <c r="I99" s="458" t="s">
        <v>704</v>
      </c>
      <c r="J99" s="459"/>
      <c r="K99" s="459">
        <v>25000</v>
      </c>
      <c r="L99" s="459"/>
      <c r="M99" s="459">
        <f t="shared" si="1"/>
        <v>25000</v>
      </c>
      <c r="N99" s="478"/>
      <c r="O99" s="478"/>
      <c r="P99" s="478"/>
      <c r="Q99" s="478"/>
      <c r="R99" s="478">
        <f t="shared" si="4"/>
        <v>0</v>
      </c>
      <c r="S99" s="478">
        <f t="shared" si="4"/>
        <v>25000</v>
      </c>
      <c r="T99" s="478"/>
      <c r="U99" s="478">
        <f t="shared" si="2"/>
        <v>25000</v>
      </c>
      <c r="V99" s="382"/>
    </row>
    <row r="100" spans="2:22" s="391" customFormat="1">
      <c r="B100" s="465">
        <v>59</v>
      </c>
      <c r="C100" s="485" t="s">
        <v>782</v>
      </c>
      <c r="D100" s="466"/>
      <c r="E100" s="466"/>
      <c r="F100" s="486"/>
      <c r="G100" s="464">
        <v>42934</v>
      </c>
      <c r="H100" s="483" t="s">
        <v>783</v>
      </c>
      <c r="I100" s="458" t="s">
        <v>704</v>
      </c>
      <c r="J100" s="459">
        <v>98000</v>
      </c>
      <c r="K100" s="459"/>
      <c r="L100" s="459"/>
      <c r="M100" s="459">
        <f t="shared" si="1"/>
        <v>98000</v>
      </c>
      <c r="N100" s="478"/>
      <c r="O100" s="478"/>
      <c r="P100" s="478"/>
      <c r="Q100" s="478"/>
      <c r="R100" s="478">
        <f t="shared" si="4"/>
        <v>98000</v>
      </c>
      <c r="S100" s="478">
        <f t="shared" si="4"/>
        <v>0</v>
      </c>
      <c r="T100" s="478"/>
      <c r="U100" s="478">
        <f t="shared" si="2"/>
        <v>98000</v>
      </c>
      <c r="V100" s="382"/>
    </row>
    <row r="101" spans="2:22" s="391" customFormat="1">
      <c r="B101" s="465">
        <v>60</v>
      </c>
      <c r="C101" s="485" t="s">
        <v>784</v>
      </c>
      <c r="D101" s="466"/>
      <c r="E101" s="466"/>
      <c r="F101" s="486"/>
      <c r="G101" s="464">
        <v>42936</v>
      </c>
      <c r="H101" s="483" t="s">
        <v>716</v>
      </c>
      <c r="I101" s="458" t="s">
        <v>704</v>
      </c>
      <c r="J101" s="459"/>
      <c r="K101" s="459">
        <v>247000</v>
      </c>
      <c r="L101" s="459"/>
      <c r="M101" s="459">
        <f t="shared" si="1"/>
        <v>247000</v>
      </c>
      <c r="N101" s="478"/>
      <c r="O101" s="478"/>
      <c r="P101" s="478"/>
      <c r="Q101" s="478"/>
      <c r="R101" s="478">
        <f t="shared" si="4"/>
        <v>0</v>
      </c>
      <c r="S101" s="478">
        <f t="shared" si="4"/>
        <v>247000</v>
      </c>
      <c r="T101" s="478"/>
      <c r="U101" s="478">
        <f t="shared" si="2"/>
        <v>247000</v>
      </c>
      <c r="V101" s="382"/>
    </row>
    <row r="102" spans="2:22" s="391" customFormat="1">
      <c r="B102" s="465">
        <v>61</v>
      </c>
      <c r="C102" s="485" t="s">
        <v>785</v>
      </c>
      <c r="D102" s="466"/>
      <c r="E102" s="466"/>
      <c r="F102" s="486"/>
      <c r="G102" s="464">
        <v>42941</v>
      </c>
      <c r="H102" s="483" t="s">
        <v>718</v>
      </c>
      <c r="I102" s="458" t="s">
        <v>704</v>
      </c>
      <c r="J102" s="459"/>
      <c r="K102" s="459">
        <v>301000</v>
      </c>
      <c r="L102" s="459"/>
      <c r="M102" s="459">
        <f t="shared" si="1"/>
        <v>301000</v>
      </c>
      <c r="N102" s="478"/>
      <c r="O102" s="478"/>
      <c r="P102" s="478"/>
      <c r="Q102" s="478"/>
      <c r="R102" s="478">
        <f t="shared" si="4"/>
        <v>0</v>
      </c>
      <c r="S102" s="478">
        <f t="shared" si="4"/>
        <v>301000</v>
      </c>
      <c r="T102" s="478"/>
      <c r="U102" s="478">
        <f t="shared" si="2"/>
        <v>301000</v>
      </c>
      <c r="V102" s="382"/>
    </row>
    <row r="103" spans="2:22" s="391" customFormat="1">
      <c r="B103" s="465">
        <v>62</v>
      </c>
      <c r="C103" s="485" t="s">
        <v>786</v>
      </c>
      <c r="D103" s="466"/>
      <c r="E103" s="466"/>
      <c r="F103" s="486"/>
      <c r="G103" s="464">
        <v>42942</v>
      </c>
      <c r="H103" s="483" t="s">
        <v>731</v>
      </c>
      <c r="I103" s="458" t="s">
        <v>704</v>
      </c>
      <c r="J103" s="459"/>
      <c r="K103" s="459">
        <v>9000</v>
      </c>
      <c r="L103" s="459"/>
      <c r="M103" s="459">
        <f t="shared" si="1"/>
        <v>9000</v>
      </c>
      <c r="N103" s="478"/>
      <c r="O103" s="478"/>
      <c r="P103" s="478"/>
      <c r="Q103" s="478"/>
      <c r="R103" s="478">
        <f t="shared" si="4"/>
        <v>0</v>
      </c>
      <c r="S103" s="478">
        <f t="shared" si="4"/>
        <v>9000</v>
      </c>
      <c r="T103" s="478"/>
      <c r="U103" s="478">
        <f t="shared" si="2"/>
        <v>9000</v>
      </c>
      <c r="V103" s="382"/>
    </row>
    <row r="104" spans="2:22" s="391" customFormat="1">
      <c r="B104" s="465">
        <v>63</v>
      </c>
      <c r="C104" s="485" t="s">
        <v>787</v>
      </c>
      <c r="D104" s="466"/>
      <c r="E104" s="466"/>
      <c r="F104" s="486"/>
      <c r="G104" s="464">
        <v>42922</v>
      </c>
      <c r="H104" s="483" t="s">
        <v>728</v>
      </c>
      <c r="I104" s="458" t="s">
        <v>704</v>
      </c>
      <c r="J104" s="459"/>
      <c r="K104" s="459">
        <v>285809.7</v>
      </c>
      <c r="L104" s="459"/>
      <c r="M104" s="459">
        <f t="shared" ref="M104:M146" si="5">SUM(J104:L104)</f>
        <v>285809.7</v>
      </c>
      <c r="N104" s="478"/>
      <c r="O104" s="478"/>
      <c r="P104" s="478"/>
      <c r="Q104" s="478"/>
      <c r="R104" s="478">
        <f t="shared" si="4"/>
        <v>0</v>
      </c>
      <c r="S104" s="478">
        <f t="shared" si="4"/>
        <v>285809.7</v>
      </c>
      <c r="T104" s="478"/>
      <c r="U104" s="478">
        <f t="shared" si="2"/>
        <v>285809.7</v>
      </c>
      <c r="V104" s="382"/>
    </row>
    <row r="105" spans="2:22" s="391" customFormat="1">
      <c r="B105" s="465">
        <v>64</v>
      </c>
      <c r="C105" s="496" t="s">
        <v>788</v>
      </c>
      <c r="D105" s="485"/>
      <c r="E105" s="466"/>
      <c r="F105" s="486"/>
      <c r="G105" s="464">
        <v>42951</v>
      </c>
      <c r="H105" s="483" t="s">
        <v>716</v>
      </c>
      <c r="I105" s="458" t="s">
        <v>704</v>
      </c>
      <c r="J105" s="459"/>
      <c r="K105" s="459">
        <v>336000</v>
      </c>
      <c r="L105" s="459"/>
      <c r="M105" s="459">
        <f t="shared" si="5"/>
        <v>336000</v>
      </c>
      <c r="N105" s="478"/>
      <c r="O105" s="478"/>
      <c r="P105" s="478"/>
      <c r="Q105" s="478"/>
      <c r="R105" s="478">
        <f t="shared" si="4"/>
        <v>0</v>
      </c>
      <c r="S105" s="478">
        <f>K105+O105</f>
        <v>336000</v>
      </c>
      <c r="T105" s="478"/>
      <c r="U105" s="478">
        <f t="shared" ref="U105:U119" si="6">R105+S105+T105</f>
        <v>336000</v>
      </c>
      <c r="V105" s="382"/>
    </row>
    <row r="106" spans="2:22" s="391" customFormat="1">
      <c r="B106" s="465">
        <v>65</v>
      </c>
      <c r="C106" s="496" t="s">
        <v>789</v>
      </c>
      <c r="D106" s="485"/>
      <c r="E106" s="466"/>
      <c r="F106" s="486"/>
      <c r="G106" s="464">
        <v>42951</v>
      </c>
      <c r="H106" s="483" t="s">
        <v>726</v>
      </c>
      <c r="I106" s="458" t="s">
        <v>704</v>
      </c>
      <c r="J106" s="459"/>
      <c r="K106" s="459">
        <v>1817</v>
      </c>
      <c r="L106" s="459"/>
      <c r="M106" s="459">
        <f t="shared" si="5"/>
        <v>1817</v>
      </c>
      <c r="N106" s="478"/>
      <c r="O106" s="478"/>
      <c r="P106" s="478"/>
      <c r="Q106" s="478"/>
      <c r="R106" s="478">
        <f t="shared" si="4"/>
        <v>0</v>
      </c>
      <c r="S106" s="478">
        <f>K106+O106</f>
        <v>1817</v>
      </c>
      <c r="T106" s="478"/>
      <c r="U106" s="478">
        <f t="shared" si="6"/>
        <v>1817</v>
      </c>
      <c r="V106" s="382"/>
    </row>
    <row r="107" spans="2:22" s="391" customFormat="1">
      <c r="B107" s="465">
        <v>66</v>
      </c>
      <c r="C107" s="496" t="s">
        <v>790</v>
      </c>
      <c r="D107" s="485"/>
      <c r="E107" s="466"/>
      <c r="F107" s="486"/>
      <c r="G107" s="464">
        <v>42956</v>
      </c>
      <c r="H107" s="483" t="s">
        <v>726</v>
      </c>
      <c r="I107" s="458" t="s">
        <v>704</v>
      </c>
      <c r="J107" s="459"/>
      <c r="K107" s="459">
        <v>550000</v>
      </c>
      <c r="L107" s="459"/>
      <c r="M107" s="459">
        <f t="shared" si="5"/>
        <v>550000</v>
      </c>
      <c r="N107" s="478"/>
      <c r="O107" s="478"/>
      <c r="P107" s="478"/>
      <c r="Q107" s="478"/>
      <c r="R107" s="478">
        <f t="shared" si="4"/>
        <v>0</v>
      </c>
      <c r="S107" s="478">
        <f>K107+O107</f>
        <v>550000</v>
      </c>
      <c r="T107" s="478"/>
      <c r="U107" s="478">
        <f t="shared" si="6"/>
        <v>550000</v>
      </c>
      <c r="V107" s="382"/>
    </row>
    <row r="108" spans="2:22" s="391" customFormat="1">
      <c r="B108" s="465">
        <v>67</v>
      </c>
      <c r="C108" s="496" t="s">
        <v>791</v>
      </c>
      <c r="D108" s="485"/>
      <c r="E108" s="466"/>
      <c r="F108" s="486"/>
      <c r="G108" s="464">
        <v>42962</v>
      </c>
      <c r="H108" s="483" t="s">
        <v>726</v>
      </c>
      <c r="I108" s="458" t="s">
        <v>704</v>
      </c>
      <c r="J108" s="459"/>
      <c r="K108" s="459">
        <v>180000</v>
      </c>
      <c r="L108" s="459"/>
      <c r="M108" s="459">
        <f t="shared" si="5"/>
        <v>180000</v>
      </c>
      <c r="N108" s="478"/>
      <c r="O108" s="478"/>
      <c r="P108" s="478"/>
      <c r="Q108" s="478"/>
      <c r="R108" s="478">
        <f t="shared" si="4"/>
        <v>0</v>
      </c>
      <c r="S108" s="478">
        <f>K108+O108</f>
        <v>180000</v>
      </c>
      <c r="T108" s="478"/>
      <c r="U108" s="478">
        <f t="shared" si="6"/>
        <v>180000</v>
      </c>
      <c r="V108" s="382"/>
    </row>
    <row r="109" spans="2:22" s="391" customFormat="1">
      <c r="B109" s="465">
        <v>68</v>
      </c>
      <c r="C109" s="496" t="s">
        <v>792</v>
      </c>
      <c r="D109" s="485"/>
      <c r="E109" s="466"/>
      <c r="F109" s="486"/>
      <c r="G109" s="464">
        <v>42964</v>
      </c>
      <c r="H109" s="483" t="s">
        <v>716</v>
      </c>
      <c r="I109" s="458" t="s">
        <v>704</v>
      </c>
      <c r="J109" s="459"/>
      <c r="K109" s="459">
        <v>3000</v>
      </c>
      <c r="L109" s="459"/>
      <c r="M109" s="459">
        <f t="shared" si="5"/>
        <v>3000</v>
      </c>
      <c r="N109" s="478"/>
      <c r="O109" s="478"/>
      <c r="P109" s="478"/>
      <c r="Q109" s="478"/>
      <c r="R109" s="478">
        <f t="shared" si="4"/>
        <v>0</v>
      </c>
      <c r="S109" s="478">
        <f t="shared" si="4"/>
        <v>3000</v>
      </c>
      <c r="T109" s="478"/>
      <c r="U109" s="478">
        <f t="shared" si="6"/>
        <v>3000</v>
      </c>
      <c r="V109" s="382"/>
    </row>
    <row r="110" spans="2:22" s="391" customFormat="1">
      <c r="B110" s="465">
        <v>69</v>
      </c>
      <c r="C110" s="491" t="s">
        <v>793</v>
      </c>
      <c r="D110" s="492"/>
      <c r="E110" s="466"/>
      <c r="F110" s="486"/>
      <c r="G110" s="464">
        <v>42982</v>
      </c>
      <c r="H110" s="483" t="s">
        <v>731</v>
      </c>
      <c r="I110" s="458" t="s">
        <v>704</v>
      </c>
      <c r="J110" s="459"/>
      <c r="K110" s="459">
        <v>10750</v>
      </c>
      <c r="L110" s="459"/>
      <c r="M110" s="459">
        <f t="shared" si="5"/>
        <v>10750</v>
      </c>
      <c r="N110" s="478"/>
      <c r="O110" s="478"/>
      <c r="P110" s="478"/>
      <c r="Q110" s="478"/>
      <c r="R110" s="478">
        <f t="shared" si="4"/>
        <v>0</v>
      </c>
      <c r="S110" s="478">
        <f t="shared" si="4"/>
        <v>10750</v>
      </c>
      <c r="T110" s="478"/>
      <c r="U110" s="478">
        <f t="shared" si="6"/>
        <v>10750</v>
      </c>
      <c r="V110" s="382"/>
    </row>
    <row r="111" spans="2:22" s="391" customFormat="1">
      <c r="B111" s="465">
        <v>70</v>
      </c>
      <c r="C111" s="491" t="s">
        <v>794</v>
      </c>
      <c r="D111" s="492"/>
      <c r="E111" s="466"/>
      <c r="F111" s="486"/>
      <c r="G111" s="464">
        <v>42982</v>
      </c>
      <c r="H111" s="483" t="s">
        <v>718</v>
      </c>
      <c r="I111" s="458" t="s">
        <v>704</v>
      </c>
      <c r="J111" s="459"/>
      <c r="K111" s="459">
        <v>350000</v>
      </c>
      <c r="L111" s="459"/>
      <c r="M111" s="459">
        <f t="shared" si="5"/>
        <v>350000</v>
      </c>
      <c r="N111" s="478"/>
      <c r="O111" s="478"/>
      <c r="P111" s="478"/>
      <c r="Q111" s="478"/>
      <c r="R111" s="478">
        <f t="shared" si="4"/>
        <v>0</v>
      </c>
      <c r="S111" s="478">
        <f t="shared" si="4"/>
        <v>350000</v>
      </c>
      <c r="T111" s="478"/>
      <c r="U111" s="478">
        <f t="shared" si="6"/>
        <v>350000</v>
      </c>
      <c r="V111" s="382"/>
    </row>
    <row r="112" spans="2:22" s="391" customFormat="1">
      <c r="B112" s="465">
        <v>71</v>
      </c>
      <c r="C112" s="491" t="s">
        <v>795</v>
      </c>
      <c r="D112" s="492"/>
      <c r="E112" s="466"/>
      <c r="F112" s="486"/>
      <c r="G112" s="464">
        <v>42991</v>
      </c>
      <c r="H112" s="483" t="s">
        <v>726</v>
      </c>
      <c r="I112" s="458" t="s">
        <v>704</v>
      </c>
      <c r="J112" s="459"/>
      <c r="K112" s="459">
        <v>27900</v>
      </c>
      <c r="L112" s="459"/>
      <c r="M112" s="459">
        <f t="shared" si="5"/>
        <v>27900</v>
      </c>
      <c r="N112" s="478"/>
      <c r="O112" s="478"/>
      <c r="P112" s="478"/>
      <c r="Q112" s="478"/>
      <c r="R112" s="478">
        <f t="shared" si="4"/>
        <v>0</v>
      </c>
      <c r="S112" s="478">
        <f t="shared" si="4"/>
        <v>27900</v>
      </c>
      <c r="T112" s="478"/>
      <c r="U112" s="478">
        <f t="shared" si="6"/>
        <v>27900</v>
      </c>
      <c r="V112" s="382"/>
    </row>
    <row r="113" spans="2:22" s="391" customFormat="1">
      <c r="B113" s="465">
        <v>72</v>
      </c>
      <c r="C113" s="491" t="s">
        <v>796</v>
      </c>
      <c r="D113" s="492"/>
      <c r="E113" s="466"/>
      <c r="F113" s="486"/>
      <c r="G113" s="464">
        <v>42991</v>
      </c>
      <c r="H113" s="483" t="s">
        <v>720</v>
      </c>
      <c r="I113" s="458" t="s">
        <v>704</v>
      </c>
      <c r="J113" s="459"/>
      <c r="K113" s="459">
        <v>300000</v>
      </c>
      <c r="L113" s="459"/>
      <c r="M113" s="459">
        <f t="shared" si="5"/>
        <v>300000</v>
      </c>
      <c r="N113" s="478"/>
      <c r="O113" s="478"/>
      <c r="P113" s="478"/>
      <c r="Q113" s="478"/>
      <c r="R113" s="478">
        <f t="shared" si="4"/>
        <v>0</v>
      </c>
      <c r="S113" s="478">
        <f t="shared" si="4"/>
        <v>300000</v>
      </c>
      <c r="T113" s="478"/>
      <c r="U113" s="478">
        <f t="shared" si="6"/>
        <v>300000</v>
      </c>
      <c r="V113" s="382"/>
    </row>
    <row r="114" spans="2:22" s="391" customFormat="1">
      <c r="B114" s="465">
        <v>73</v>
      </c>
      <c r="C114" s="496" t="s">
        <v>797</v>
      </c>
      <c r="D114" s="485"/>
      <c r="E114" s="466"/>
      <c r="F114" s="486"/>
      <c r="G114" s="464">
        <v>42997</v>
      </c>
      <c r="H114" s="483" t="s">
        <v>726</v>
      </c>
      <c r="I114" s="458" t="s">
        <v>704</v>
      </c>
      <c r="J114" s="459">
        <v>927642.26</v>
      </c>
      <c r="K114" s="459"/>
      <c r="L114" s="459"/>
      <c r="M114" s="459">
        <f t="shared" si="5"/>
        <v>927642.26</v>
      </c>
      <c r="N114" s="478"/>
      <c r="O114" s="478"/>
      <c r="P114" s="478"/>
      <c r="Q114" s="478"/>
      <c r="R114" s="478">
        <f t="shared" si="4"/>
        <v>927642.26</v>
      </c>
      <c r="S114" s="478">
        <f t="shared" si="4"/>
        <v>0</v>
      </c>
      <c r="T114" s="478"/>
      <c r="U114" s="478">
        <f t="shared" si="6"/>
        <v>927642.26</v>
      </c>
      <c r="V114" s="382"/>
    </row>
    <row r="115" spans="2:22" s="391" customFormat="1">
      <c r="B115" s="465">
        <v>74</v>
      </c>
      <c r="C115" s="496" t="s">
        <v>798</v>
      </c>
      <c r="D115" s="485"/>
      <c r="E115" s="466"/>
      <c r="F115" s="486"/>
      <c r="G115" s="464">
        <v>43000</v>
      </c>
      <c r="H115" s="483" t="s">
        <v>737</v>
      </c>
      <c r="I115" s="458" t="s">
        <v>704</v>
      </c>
      <c r="J115" s="459"/>
      <c r="K115" s="459">
        <v>100000</v>
      </c>
      <c r="L115" s="459"/>
      <c r="M115" s="459">
        <f t="shared" si="5"/>
        <v>100000</v>
      </c>
      <c r="N115" s="478"/>
      <c r="O115" s="478"/>
      <c r="P115" s="478"/>
      <c r="Q115" s="478"/>
      <c r="R115" s="478">
        <f t="shared" si="4"/>
        <v>0</v>
      </c>
      <c r="S115" s="478">
        <f t="shared" si="4"/>
        <v>100000</v>
      </c>
      <c r="T115" s="478"/>
      <c r="U115" s="478">
        <f t="shared" si="6"/>
        <v>100000</v>
      </c>
      <c r="V115" s="382"/>
    </row>
    <row r="116" spans="2:22" s="391" customFormat="1">
      <c r="B116" s="465">
        <v>75</v>
      </c>
      <c r="C116" s="496" t="s">
        <v>799</v>
      </c>
      <c r="D116" s="485"/>
      <c r="E116" s="466"/>
      <c r="F116" s="486"/>
      <c r="G116" s="464">
        <v>43000</v>
      </c>
      <c r="H116" s="483" t="s">
        <v>731</v>
      </c>
      <c r="I116" s="458" t="s">
        <v>704</v>
      </c>
      <c r="J116" s="459"/>
      <c r="K116" s="459">
        <v>370000</v>
      </c>
      <c r="L116" s="459"/>
      <c r="M116" s="459">
        <f t="shared" si="5"/>
        <v>370000</v>
      </c>
      <c r="N116" s="478"/>
      <c r="O116" s="478"/>
      <c r="P116" s="478"/>
      <c r="Q116" s="478"/>
      <c r="R116" s="478">
        <f t="shared" si="4"/>
        <v>0</v>
      </c>
      <c r="S116" s="478">
        <f t="shared" si="4"/>
        <v>370000</v>
      </c>
      <c r="T116" s="478"/>
      <c r="U116" s="478">
        <f t="shared" si="6"/>
        <v>370000</v>
      </c>
      <c r="V116" s="382"/>
    </row>
    <row r="117" spans="2:22" s="391" customFormat="1">
      <c r="B117" s="465">
        <v>76</v>
      </c>
      <c r="C117" s="496" t="s">
        <v>800</v>
      </c>
      <c r="D117" s="485"/>
      <c r="E117" s="466"/>
      <c r="F117" s="486"/>
      <c r="G117" s="464">
        <v>43000</v>
      </c>
      <c r="H117" s="483" t="s">
        <v>716</v>
      </c>
      <c r="I117" s="458" t="s">
        <v>704</v>
      </c>
      <c r="J117" s="459"/>
      <c r="K117" s="459">
        <v>10000</v>
      </c>
      <c r="L117" s="459"/>
      <c r="M117" s="459">
        <f t="shared" si="5"/>
        <v>10000</v>
      </c>
      <c r="N117" s="478"/>
      <c r="O117" s="478"/>
      <c r="P117" s="478"/>
      <c r="Q117" s="478"/>
      <c r="R117" s="478">
        <f t="shared" si="4"/>
        <v>0</v>
      </c>
      <c r="S117" s="478">
        <f t="shared" si="4"/>
        <v>10000</v>
      </c>
      <c r="T117" s="478"/>
      <c r="U117" s="478">
        <f t="shared" si="6"/>
        <v>10000</v>
      </c>
      <c r="V117" s="382"/>
    </row>
    <row r="118" spans="2:22" s="391" customFormat="1">
      <c r="B118" s="465"/>
      <c r="C118" s="485"/>
      <c r="D118" s="485"/>
      <c r="E118" s="466"/>
      <c r="F118" s="486"/>
      <c r="G118" s="464"/>
      <c r="H118" s="497"/>
      <c r="I118" s="458"/>
      <c r="J118" s="459"/>
      <c r="K118" s="459"/>
      <c r="L118" s="459"/>
      <c r="M118" s="459">
        <f t="shared" si="5"/>
        <v>0</v>
      </c>
      <c r="N118" s="478"/>
      <c r="O118" s="478"/>
      <c r="P118" s="478"/>
      <c r="Q118" s="478"/>
      <c r="R118" s="478">
        <f t="shared" si="4"/>
        <v>0</v>
      </c>
      <c r="S118" s="478">
        <f t="shared" si="4"/>
        <v>0</v>
      </c>
      <c r="T118" s="478"/>
      <c r="U118" s="478">
        <f t="shared" si="6"/>
        <v>0</v>
      </c>
      <c r="V118" s="382"/>
    </row>
    <row r="119" spans="2:22" s="391" customFormat="1">
      <c r="B119" s="465"/>
      <c r="C119" s="485"/>
      <c r="D119" s="485"/>
      <c r="E119" s="466"/>
      <c r="F119" s="486"/>
      <c r="G119" s="464"/>
      <c r="H119" s="497"/>
      <c r="I119" s="458"/>
      <c r="J119" s="459"/>
      <c r="K119" s="459"/>
      <c r="L119" s="459"/>
      <c r="M119" s="459">
        <f t="shared" si="5"/>
        <v>0</v>
      </c>
      <c r="N119" s="478"/>
      <c r="O119" s="478"/>
      <c r="P119" s="478"/>
      <c r="Q119" s="478"/>
      <c r="R119" s="478">
        <f t="shared" si="4"/>
        <v>0</v>
      </c>
      <c r="S119" s="478">
        <f t="shared" si="4"/>
        <v>0</v>
      </c>
      <c r="T119" s="478"/>
      <c r="U119" s="478">
        <f t="shared" si="6"/>
        <v>0</v>
      </c>
      <c r="V119" s="382"/>
    </row>
    <row r="120" spans="2:22" s="391" customFormat="1">
      <c r="B120" s="465"/>
      <c r="C120" s="485"/>
      <c r="D120" s="485"/>
      <c r="E120" s="466"/>
      <c r="F120" s="486"/>
      <c r="G120" s="464"/>
      <c r="H120" s="497"/>
      <c r="I120" s="458"/>
      <c r="J120" s="459"/>
      <c r="K120" s="459"/>
      <c r="L120" s="459"/>
      <c r="M120" s="459">
        <f t="shared" si="5"/>
        <v>0</v>
      </c>
      <c r="N120" s="478"/>
      <c r="O120" s="478"/>
      <c r="P120" s="478"/>
      <c r="Q120" s="478"/>
      <c r="R120" s="478">
        <f t="shared" si="4"/>
        <v>0</v>
      </c>
      <c r="S120" s="478">
        <f t="shared" si="4"/>
        <v>0</v>
      </c>
      <c r="T120" s="478"/>
      <c r="U120" s="478">
        <f>R120+S120+T120</f>
        <v>0</v>
      </c>
      <c r="V120" s="382"/>
    </row>
    <row r="121" spans="2:22" s="391" customFormat="1">
      <c r="B121" s="465"/>
      <c r="C121" s="485"/>
      <c r="D121" s="485"/>
      <c r="E121" s="466"/>
      <c r="F121" s="486"/>
      <c r="G121" s="464"/>
      <c r="H121" s="497"/>
      <c r="I121" s="458"/>
      <c r="J121" s="459"/>
      <c r="K121" s="459"/>
      <c r="L121" s="459"/>
      <c r="M121" s="459">
        <f t="shared" si="5"/>
        <v>0</v>
      </c>
      <c r="N121" s="478"/>
      <c r="O121" s="478"/>
      <c r="P121" s="478"/>
      <c r="Q121" s="478"/>
      <c r="R121" s="478">
        <f t="shared" si="4"/>
        <v>0</v>
      </c>
      <c r="S121" s="478">
        <f t="shared" si="4"/>
        <v>0</v>
      </c>
      <c r="T121" s="478"/>
      <c r="U121" s="478">
        <f t="shared" ref="U121:U146" si="7">R121+S121+T121</f>
        <v>0</v>
      </c>
      <c r="V121" s="382"/>
    </row>
    <row r="122" spans="2:22" s="391" customFormat="1">
      <c r="B122" s="465"/>
      <c r="C122" s="485"/>
      <c r="D122" s="485"/>
      <c r="E122" s="466"/>
      <c r="F122" s="486"/>
      <c r="G122" s="464"/>
      <c r="H122" s="497"/>
      <c r="I122" s="458"/>
      <c r="J122" s="459"/>
      <c r="K122" s="459"/>
      <c r="L122" s="459"/>
      <c r="M122" s="459">
        <f t="shared" si="5"/>
        <v>0</v>
      </c>
      <c r="N122" s="478"/>
      <c r="O122" s="478"/>
      <c r="P122" s="478"/>
      <c r="Q122" s="478"/>
      <c r="R122" s="478">
        <f t="shared" si="4"/>
        <v>0</v>
      </c>
      <c r="S122" s="478">
        <f t="shared" si="4"/>
        <v>0</v>
      </c>
      <c r="T122" s="478"/>
      <c r="U122" s="478">
        <f t="shared" si="7"/>
        <v>0</v>
      </c>
      <c r="V122" s="382"/>
    </row>
    <row r="123" spans="2:22" s="391" customFormat="1">
      <c r="B123" s="465"/>
      <c r="C123" s="485"/>
      <c r="D123" s="485"/>
      <c r="E123" s="466"/>
      <c r="F123" s="486"/>
      <c r="G123" s="464"/>
      <c r="H123" s="497"/>
      <c r="I123" s="458"/>
      <c r="J123" s="459"/>
      <c r="K123" s="459"/>
      <c r="L123" s="459"/>
      <c r="M123" s="459">
        <f t="shared" si="5"/>
        <v>0</v>
      </c>
      <c r="N123" s="478"/>
      <c r="O123" s="478"/>
      <c r="P123" s="478"/>
      <c r="Q123" s="478"/>
      <c r="R123" s="478">
        <f t="shared" si="4"/>
        <v>0</v>
      </c>
      <c r="S123" s="478">
        <f t="shared" si="4"/>
        <v>0</v>
      </c>
      <c r="T123" s="478"/>
      <c r="U123" s="478">
        <f t="shared" si="7"/>
        <v>0</v>
      </c>
      <c r="V123" s="382"/>
    </row>
    <row r="124" spans="2:22" s="391" customFormat="1">
      <c r="B124" s="465"/>
      <c r="C124" s="485"/>
      <c r="D124" s="485"/>
      <c r="E124" s="466"/>
      <c r="F124" s="486"/>
      <c r="G124" s="464"/>
      <c r="H124" s="497"/>
      <c r="I124" s="458"/>
      <c r="J124" s="459"/>
      <c r="K124" s="459"/>
      <c r="L124" s="459"/>
      <c r="M124" s="459">
        <f t="shared" si="5"/>
        <v>0</v>
      </c>
      <c r="N124" s="478"/>
      <c r="O124" s="478"/>
      <c r="P124" s="478"/>
      <c r="Q124" s="478"/>
      <c r="R124" s="478">
        <f t="shared" ref="R124:S146" si="8">J124+N124</f>
        <v>0</v>
      </c>
      <c r="S124" s="478">
        <f t="shared" si="8"/>
        <v>0</v>
      </c>
      <c r="T124" s="478"/>
      <c r="U124" s="478">
        <f t="shared" si="7"/>
        <v>0</v>
      </c>
      <c r="V124" s="382"/>
    </row>
    <row r="125" spans="2:22" s="391" customFormat="1">
      <c r="B125" s="465"/>
      <c r="C125" s="485"/>
      <c r="D125" s="485"/>
      <c r="E125" s="466"/>
      <c r="F125" s="486"/>
      <c r="G125" s="464"/>
      <c r="H125" s="497"/>
      <c r="I125" s="458"/>
      <c r="J125" s="459"/>
      <c r="K125" s="459"/>
      <c r="L125" s="459"/>
      <c r="M125" s="459">
        <f t="shared" si="5"/>
        <v>0</v>
      </c>
      <c r="N125" s="478"/>
      <c r="O125" s="478"/>
      <c r="P125" s="478"/>
      <c r="Q125" s="478"/>
      <c r="R125" s="478">
        <f t="shared" si="8"/>
        <v>0</v>
      </c>
      <c r="S125" s="478">
        <f t="shared" si="8"/>
        <v>0</v>
      </c>
      <c r="T125" s="478"/>
      <c r="U125" s="478">
        <f t="shared" si="7"/>
        <v>0</v>
      </c>
      <c r="V125" s="382"/>
    </row>
    <row r="126" spans="2:22" s="391" customFormat="1">
      <c r="B126" s="465"/>
      <c r="C126" s="485"/>
      <c r="D126" s="485"/>
      <c r="E126" s="466"/>
      <c r="F126" s="486"/>
      <c r="G126" s="464"/>
      <c r="H126" s="497"/>
      <c r="I126" s="458"/>
      <c r="J126" s="459"/>
      <c r="K126" s="459"/>
      <c r="L126" s="459"/>
      <c r="M126" s="459">
        <f t="shared" si="5"/>
        <v>0</v>
      </c>
      <c r="N126" s="478"/>
      <c r="O126" s="478"/>
      <c r="P126" s="478"/>
      <c r="Q126" s="478"/>
      <c r="R126" s="478">
        <f t="shared" si="8"/>
        <v>0</v>
      </c>
      <c r="S126" s="478">
        <f t="shared" si="8"/>
        <v>0</v>
      </c>
      <c r="T126" s="478"/>
      <c r="U126" s="478">
        <f t="shared" si="7"/>
        <v>0</v>
      </c>
      <c r="V126" s="382"/>
    </row>
    <row r="127" spans="2:22" s="391" customFormat="1">
      <c r="B127" s="465"/>
      <c r="C127" s="485"/>
      <c r="D127" s="485"/>
      <c r="E127" s="466"/>
      <c r="F127" s="486"/>
      <c r="G127" s="464"/>
      <c r="H127" s="497"/>
      <c r="I127" s="458"/>
      <c r="J127" s="459"/>
      <c r="K127" s="459"/>
      <c r="L127" s="459"/>
      <c r="M127" s="459">
        <f t="shared" si="5"/>
        <v>0</v>
      </c>
      <c r="N127" s="478"/>
      <c r="O127" s="478"/>
      <c r="P127" s="478"/>
      <c r="Q127" s="478"/>
      <c r="R127" s="478">
        <f>J127+N127</f>
        <v>0</v>
      </c>
      <c r="S127" s="478">
        <f t="shared" si="8"/>
        <v>0</v>
      </c>
      <c r="T127" s="478"/>
      <c r="U127" s="478">
        <f>R127+S127+T127</f>
        <v>0</v>
      </c>
      <c r="V127" s="382"/>
    </row>
    <row r="128" spans="2:22" s="391" customFormat="1">
      <c r="B128" s="465"/>
      <c r="C128" s="491"/>
      <c r="D128" s="492"/>
      <c r="E128" s="466"/>
      <c r="F128" s="486"/>
      <c r="G128" s="464"/>
      <c r="H128" s="497"/>
      <c r="I128" s="458"/>
      <c r="J128" s="459"/>
      <c r="K128" s="459"/>
      <c r="L128" s="459"/>
      <c r="M128" s="459">
        <f t="shared" si="5"/>
        <v>0</v>
      </c>
      <c r="N128" s="478"/>
      <c r="O128" s="478"/>
      <c r="P128" s="478"/>
      <c r="Q128" s="478"/>
      <c r="R128" s="478">
        <f t="shared" ref="R128:R138" si="9">J128+N128</f>
        <v>0</v>
      </c>
      <c r="S128" s="478">
        <f t="shared" si="8"/>
        <v>0</v>
      </c>
      <c r="T128" s="478"/>
      <c r="U128" s="478">
        <f>R128+S128+T128</f>
        <v>0</v>
      </c>
      <c r="V128" s="382"/>
    </row>
    <row r="129" spans="2:22" s="391" customFormat="1">
      <c r="B129" s="465"/>
      <c r="C129" s="491"/>
      <c r="D129" s="492"/>
      <c r="E129" s="466"/>
      <c r="F129" s="486"/>
      <c r="G129" s="464"/>
      <c r="H129" s="497"/>
      <c r="I129" s="458"/>
      <c r="J129" s="459"/>
      <c r="K129" s="459"/>
      <c r="L129" s="459"/>
      <c r="M129" s="459">
        <f t="shared" si="5"/>
        <v>0</v>
      </c>
      <c r="N129" s="478"/>
      <c r="O129" s="478"/>
      <c r="P129" s="478"/>
      <c r="Q129" s="478"/>
      <c r="R129" s="478">
        <f t="shared" si="9"/>
        <v>0</v>
      </c>
      <c r="S129" s="478">
        <f t="shared" si="8"/>
        <v>0</v>
      </c>
      <c r="T129" s="478"/>
      <c r="U129" s="478">
        <f t="shared" si="7"/>
        <v>0</v>
      </c>
      <c r="V129" s="382"/>
    </row>
    <row r="130" spans="2:22" s="391" customFormat="1">
      <c r="B130" s="465"/>
      <c r="C130" s="491"/>
      <c r="D130" s="492"/>
      <c r="E130" s="466"/>
      <c r="F130" s="486"/>
      <c r="G130" s="464"/>
      <c r="H130" s="497"/>
      <c r="I130" s="458"/>
      <c r="J130" s="459"/>
      <c r="K130" s="459"/>
      <c r="L130" s="459"/>
      <c r="M130" s="459">
        <f t="shared" si="5"/>
        <v>0</v>
      </c>
      <c r="N130" s="478"/>
      <c r="O130" s="478"/>
      <c r="P130" s="478"/>
      <c r="Q130" s="478"/>
      <c r="R130" s="478">
        <f t="shared" si="9"/>
        <v>0</v>
      </c>
      <c r="S130" s="478">
        <f t="shared" si="8"/>
        <v>0</v>
      </c>
      <c r="T130" s="478"/>
      <c r="U130" s="478">
        <f t="shared" si="7"/>
        <v>0</v>
      </c>
      <c r="V130" s="382"/>
    </row>
    <row r="131" spans="2:22" s="391" customFormat="1">
      <c r="B131" s="465"/>
      <c r="C131" s="491"/>
      <c r="D131" s="492"/>
      <c r="E131" s="466"/>
      <c r="F131" s="486"/>
      <c r="G131" s="464"/>
      <c r="H131" s="497"/>
      <c r="I131" s="458"/>
      <c r="J131" s="459"/>
      <c r="K131" s="459"/>
      <c r="L131" s="459"/>
      <c r="M131" s="459">
        <f t="shared" si="5"/>
        <v>0</v>
      </c>
      <c r="N131" s="478"/>
      <c r="O131" s="478"/>
      <c r="P131" s="478"/>
      <c r="Q131" s="478"/>
      <c r="R131" s="478">
        <f t="shared" si="9"/>
        <v>0</v>
      </c>
      <c r="S131" s="478">
        <f t="shared" si="8"/>
        <v>0</v>
      </c>
      <c r="T131" s="478"/>
      <c r="U131" s="478">
        <f t="shared" si="7"/>
        <v>0</v>
      </c>
      <c r="V131" s="382"/>
    </row>
    <row r="132" spans="2:22" s="391" customFormat="1">
      <c r="B132" s="465"/>
      <c r="C132" s="491"/>
      <c r="D132" s="492"/>
      <c r="E132" s="466"/>
      <c r="F132" s="486"/>
      <c r="G132" s="464"/>
      <c r="H132" s="497"/>
      <c r="I132" s="458"/>
      <c r="J132" s="459"/>
      <c r="K132" s="459"/>
      <c r="L132" s="459"/>
      <c r="M132" s="459">
        <f t="shared" si="5"/>
        <v>0</v>
      </c>
      <c r="N132" s="478"/>
      <c r="O132" s="478"/>
      <c r="P132" s="478"/>
      <c r="Q132" s="478"/>
      <c r="R132" s="478">
        <f t="shared" si="9"/>
        <v>0</v>
      </c>
      <c r="S132" s="478">
        <f t="shared" si="8"/>
        <v>0</v>
      </c>
      <c r="T132" s="478"/>
      <c r="U132" s="478">
        <f t="shared" si="7"/>
        <v>0</v>
      </c>
      <c r="V132" s="382"/>
    </row>
    <row r="133" spans="2:22" s="391" customFormat="1">
      <c r="B133" s="465"/>
      <c r="C133" s="491"/>
      <c r="D133" s="492"/>
      <c r="E133" s="466"/>
      <c r="F133" s="486"/>
      <c r="G133" s="464"/>
      <c r="H133" s="497"/>
      <c r="I133" s="458"/>
      <c r="J133" s="459"/>
      <c r="K133" s="459"/>
      <c r="L133" s="459"/>
      <c r="M133" s="459">
        <f t="shared" si="5"/>
        <v>0</v>
      </c>
      <c r="N133" s="478"/>
      <c r="O133" s="478"/>
      <c r="P133" s="478"/>
      <c r="Q133" s="478"/>
      <c r="R133" s="478">
        <f t="shared" si="9"/>
        <v>0</v>
      </c>
      <c r="S133" s="478">
        <f t="shared" si="8"/>
        <v>0</v>
      </c>
      <c r="T133" s="478"/>
      <c r="U133" s="478">
        <f t="shared" si="7"/>
        <v>0</v>
      </c>
      <c r="V133" s="382"/>
    </row>
    <row r="134" spans="2:22" s="391" customFormat="1">
      <c r="B134" s="465"/>
      <c r="C134" s="491"/>
      <c r="D134" s="492"/>
      <c r="E134" s="466"/>
      <c r="F134" s="486"/>
      <c r="G134" s="464"/>
      <c r="H134" s="497"/>
      <c r="I134" s="458"/>
      <c r="J134" s="459"/>
      <c r="K134" s="459"/>
      <c r="L134" s="459"/>
      <c r="M134" s="459">
        <f t="shared" si="5"/>
        <v>0</v>
      </c>
      <c r="N134" s="478"/>
      <c r="O134" s="478"/>
      <c r="P134" s="478"/>
      <c r="Q134" s="478"/>
      <c r="R134" s="478">
        <f t="shared" si="9"/>
        <v>0</v>
      </c>
      <c r="S134" s="478">
        <f t="shared" si="8"/>
        <v>0</v>
      </c>
      <c r="T134" s="478"/>
      <c r="U134" s="478">
        <f t="shared" si="7"/>
        <v>0</v>
      </c>
      <c r="V134" s="382"/>
    </row>
    <row r="135" spans="2:22" s="391" customFormat="1">
      <c r="B135" s="465"/>
      <c r="C135" s="491"/>
      <c r="D135" s="492"/>
      <c r="E135" s="466"/>
      <c r="F135" s="486"/>
      <c r="G135" s="464"/>
      <c r="H135" s="497"/>
      <c r="I135" s="458"/>
      <c r="J135" s="459"/>
      <c r="K135" s="459"/>
      <c r="L135" s="459"/>
      <c r="M135" s="459">
        <f t="shared" si="5"/>
        <v>0</v>
      </c>
      <c r="N135" s="478"/>
      <c r="O135" s="478"/>
      <c r="P135" s="478"/>
      <c r="Q135" s="478"/>
      <c r="R135" s="478">
        <f t="shared" si="9"/>
        <v>0</v>
      </c>
      <c r="S135" s="478">
        <f t="shared" si="8"/>
        <v>0</v>
      </c>
      <c r="T135" s="478"/>
      <c r="U135" s="478">
        <f t="shared" si="7"/>
        <v>0</v>
      </c>
      <c r="V135" s="382"/>
    </row>
    <row r="136" spans="2:22" s="391" customFormat="1">
      <c r="B136" s="465"/>
      <c r="C136" s="491"/>
      <c r="D136" s="492"/>
      <c r="E136" s="466"/>
      <c r="F136" s="486"/>
      <c r="G136" s="464"/>
      <c r="H136" s="497"/>
      <c r="I136" s="458"/>
      <c r="J136" s="459"/>
      <c r="K136" s="459"/>
      <c r="L136" s="459"/>
      <c r="M136" s="459">
        <f t="shared" si="5"/>
        <v>0</v>
      </c>
      <c r="N136" s="478"/>
      <c r="O136" s="478"/>
      <c r="P136" s="478"/>
      <c r="Q136" s="478"/>
      <c r="R136" s="478">
        <f t="shared" si="9"/>
        <v>0</v>
      </c>
      <c r="S136" s="478">
        <f t="shared" si="8"/>
        <v>0</v>
      </c>
      <c r="T136" s="478"/>
      <c r="U136" s="478">
        <f t="shared" si="7"/>
        <v>0</v>
      </c>
      <c r="V136" s="382"/>
    </row>
    <row r="137" spans="2:22" s="391" customFormat="1">
      <c r="B137" s="465"/>
      <c r="C137" s="491"/>
      <c r="D137" s="492"/>
      <c r="E137" s="466"/>
      <c r="F137" s="486"/>
      <c r="G137" s="464"/>
      <c r="H137" s="497"/>
      <c r="I137" s="458"/>
      <c r="J137" s="459"/>
      <c r="K137" s="459"/>
      <c r="L137" s="459"/>
      <c r="M137" s="459">
        <f t="shared" si="5"/>
        <v>0</v>
      </c>
      <c r="N137" s="478"/>
      <c r="O137" s="478"/>
      <c r="P137" s="478"/>
      <c r="Q137" s="478"/>
      <c r="R137" s="478">
        <f t="shared" si="9"/>
        <v>0</v>
      </c>
      <c r="S137" s="478">
        <f t="shared" si="8"/>
        <v>0</v>
      </c>
      <c r="T137" s="478"/>
      <c r="U137" s="478">
        <f t="shared" si="7"/>
        <v>0</v>
      </c>
      <c r="V137" s="382"/>
    </row>
    <row r="138" spans="2:22" s="391" customFormat="1">
      <c r="B138" s="465"/>
      <c r="C138" s="491"/>
      <c r="D138" s="492"/>
      <c r="E138" s="466"/>
      <c r="F138" s="486"/>
      <c r="G138" s="464"/>
      <c r="H138" s="497"/>
      <c r="I138" s="458"/>
      <c r="J138" s="459"/>
      <c r="K138" s="459"/>
      <c r="L138" s="459"/>
      <c r="M138" s="459">
        <f t="shared" si="5"/>
        <v>0</v>
      </c>
      <c r="N138" s="478"/>
      <c r="O138" s="478"/>
      <c r="P138" s="478"/>
      <c r="Q138" s="478"/>
      <c r="R138" s="478">
        <f t="shared" si="9"/>
        <v>0</v>
      </c>
      <c r="S138" s="478">
        <f t="shared" si="8"/>
        <v>0</v>
      </c>
      <c r="T138" s="478"/>
      <c r="U138" s="478">
        <f t="shared" si="7"/>
        <v>0</v>
      </c>
      <c r="V138" s="382"/>
    </row>
    <row r="139" spans="2:22" s="391" customFormat="1">
      <c r="B139" s="465"/>
      <c r="C139" s="491"/>
      <c r="D139" s="492"/>
      <c r="E139" s="466"/>
      <c r="F139" s="486"/>
      <c r="G139" s="464"/>
      <c r="H139" s="498"/>
      <c r="I139" s="458"/>
      <c r="J139" s="459"/>
      <c r="K139" s="459"/>
      <c r="L139" s="459"/>
      <c r="M139" s="459">
        <f t="shared" si="5"/>
        <v>0</v>
      </c>
      <c r="N139" s="478"/>
      <c r="O139" s="478"/>
      <c r="P139" s="478"/>
      <c r="Q139" s="478"/>
      <c r="R139" s="478">
        <f t="shared" si="8"/>
        <v>0</v>
      </c>
      <c r="S139" s="478">
        <f t="shared" si="8"/>
        <v>0</v>
      </c>
      <c r="T139" s="478"/>
      <c r="U139" s="478">
        <f t="shared" si="7"/>
        <v>0</v>
      </c>
      <c r="V139" s="382"/>
    </row>
    <row r="140" spans="2:22" s="391" customFormat="1">
      <c r="B140" s="465"/>
      <c r="C140" s="491"/>
      <c r="D140" s="492"/>
      <c r="E140" s="466"/>
      <c r="F140" s="486"/>
      <c r="G140" s="464"/>
      <c r="H140" s="498"/>
      <c r="I140" s="458"/>
      <c r="J140" s="459"/>
      <c r="K140" s="459"/>
      <c r="L140" s="459"/>
      <c r="M140" s="459">
        <f t="shared" si="5"/>
        <v>0</v>
      </c>
      <c r="N140" s="478"/>
      <c r="O140" s="478"/>
      <c r="P140" s="478"/>
      <c r="Q140" s="478"/>
      <c r="R140" s="478">
        <f t="shared" si="8"/>
        <v>0</v>
      </c>
      <c r="S140" s="478">
        <f t="shared" si="8"/>
        <v>0</v>
      </c>
      <c r="T140" s="478"/>
      <c r="U140" s="478">
        <f t="shared" si="7"/>
        <v>0</v>
      </c>
      <c r="V140" s="382"/>
    </row>
    <row r="141" spans="2:22" s="391" customFormat="1">
      <c r="B141" s="465"/>
      <c r="C141" s="491"/>
      <c r="D141" s="492"/>
      <c r="E141" s="466"/>
      <c r="F141" s="486"/>
      <c r="G141" s="464"/>
      <c r="H141" s="497"/>
      <c r="I141" s="458"/>
      <c r="J141" s="459"/>
      <c r="K141" s="459"/>
      <c r="L141" s="459"/>
      <c r="M141" s="459">
        <f t="shared" si="5"/>
        <v>0</v>
      </c>
      <c r="N141" s="478"/>
      <c r="O141" s="478"/>
      <c r="P141" s="478"/>
      <c r="Q141" s="478"/>
      <c r="R141" s="478">
        <f t="shared" si="8"/>
        <v>0</v>
      </c>
      <c r="S141" s="478">
        <f t="shared" si="8"/>
        <v>0</v>
      </c>
      <c r="T141" s="478"/>
      <c r="U141" s="478">
        <f t="shared" si="7"/>
        <v>0</v>
      </c>
      <c r="V141" s="382"/>
    </row>
    <row r="142" spans="2:22" s="391" customFormat="1">
      <c r="B142" s="465"/>
      <c r="C142" s="491"/>
      <c r="D142" s="492"/>
      <c r="E142" s="466"/>
      <c r="F142" s="486"/>
      <c r="G142" s="464"/>
      <c r="H142" s="497"/>
      <c r="I142" s="467"/>
      <c r="J142" s="459"/>
      <c r="K142" s="459"/>
      <c r="L142" s="459"/>
      <c r="M142" s="459">
        <f t="shared" si="5"/>
        <v>0</v>
      </c>
      <c r="N142" s="478"/>
      <c r="O142" s="478"/>
      <c r="P142" s="478"/>
      <c r="Q142" s="478"/>
      <c r="R142" s="478">
        <f t="shared" si="8"/>
        <v>0</v>
      </c>
      <c r="S142" s="478">
        <f t="shared" si="8"/>
        <v>0</v>
      </c>
      <c r="T142" s="478"/>
      <c r="U142" s="478">
        <f t="shared" si="7"/>
        <v>0</v>
      </c>
      <c r="V142" s="382"/>
    </row>
    <row r="143" spans="2:22" s="391" customFormat="1">
      <c r="B143" s="465"/>
      <c r="C143" s="491"/>
      <c r="D143" s="492"/>
      <c r="E143" s="466"/>
      <c r="F143" s="486"/>
      <c r="G143" s="464"/>
      <c r="H143" s="497"/>
      <c r="I143" s="458"/>
      <c r="J143" s="459"/>
      <c r="K143" s="459"/>
      <c r="L143" s="459"/>
      <c r="M143" s="459">
        <f t="shared" si="5"/>
        <v>0</v>
      </c>
      <c r="N143" s="478"/>
      <c r="O143" s="478"/>
      <c r="P143" s="478"/>
      <c r="Q143" s="478"/>
      <c r="R143" s="478"/>
      <c r="S143" s="478">
        <f t="shared" si="8"/>
        <v>0</v>
      </c>
      <c r="T143" s="478"/>
      <c r="U143" s="478">
        <f t="shared" si="7"/>
        <v>0</v>
      </c>
      <c r="V143" s="382"/>
    </row>
    <row r="144" spans="2:22" s="391" customFormat="1">
      <c r="B144" s="465"/>
      <c r="C144" s="491"/>
      <c r="D144" s="492"/>
      <c r="E144" s="466"/>
      <c r="F144" s="486"/>
      <c r="G144" s="464"/>
      <c r="H144" s="497"/>
      <c r="I144" s="458"/>
      <c r="J144" s="459"/>
      <c r="K144" s="459"/>
      <c r="L144" s="459"/>
      <c r="M144" s="459">
        <f t="shared" si="5"/>
        <v>0</v>
      </c>
      <c r="N144" s="478"/>
      <c r="O144" s="478"/>
      <c r="P144" s="478"/>
      <c r="Q144" s="478"/>
      <c r="R144" s="478"/>
      <c r="S144" s="478">
        <f t="shared" si="8"/>
        <v>0</v>
      </c>
      <c r="T144" s="478"/>
      <c r="U144" s="478">
        <f t="shared" si="7"/>
        <v>0</v>
      </c>
      <c r="V144" s="382"/>
    </row>
    <row r="145" spans="2:24" s="391" customFormat="1">
      <c r="B145" s="465"/>
      <c r="C145" s="491"/>
      <c r="D145" s="492"/>
      <c r="E145" s="466"/>
      <c r="F145" s="486"/>
      <c r="G145" s="464"/>
      <c r="H145" s="497"/>
      <c r="I145" s="458"/>
      <c r="J145" s="459"/>
      <c r="K145" s="459"/>
      <c r="L145" s="459"/>
      <c r="M145" s="459">
        <f t="shared" si="5"/>
        <v>0</v>
      </c>
      <c r="N145" s="478"/>
      <c r="O145" s="478"/>
      <c r="P145" s="478"/>
      <c r="Q145" s="478"/>
      <c r="R145" s="478"/>
      <c r="S145" s="478">
        <f t="shared" si="8"/>
        <v>0</v>
      </c>
      <c r="T145" s="478"/>
      <c r="U145" s="478">
        <f t="shared" si="7"/>
        <v>0</v>
      </c>
      <c r="V145" s="382"/>
    </row>
    <row r="146" spans="2:24" s="391" customFormat="1">
      <c r="B146" s="465"/>
      <c r="C146" s="491"/>
      <c r="D146" s="492"/>
      <c r="E146" s="466"/>
      <c r="F146" s="486"/>
      <c r="G146" s="464"/>
      <c r="H146" s="497"/>
      <c r="I146" s="458"/>
      <c r="J146" s="459"/>
      <c r="K146" s="459"/>
      <c r="L146" s="459"/>
      <c r="M146" s="459">
        <f t="shared" si="5"/>
        <v>0</v>
      </c>
      <c r="N146" s="478"/>
      <c r="O146" s="478"/>
      <c r="P146" s="478"/>
      <c r="Q146" s="478"/>
      <c r="R146" s="478"/>
      <c r="S146" s="478">
        <f t="shared" si="8"/>
        <v>0</v>
      </c>
      <c r="T146" s="478"/>
      <c r="U146" s="478">
        <f t="shared" si="7"/>
        <v>0</v>
      </c>
      <c r="V146" s="382"/>
    </row>
    <row r="147" spans="2:24" s="391" customFormat="1" ht="12.75" customHeight="1">
      <c r="B147" s="452"/>
      <c r="C147" s="499" t="s">
        <v>207</v>
      </c>
      <c r="D147" s="500"/>
      <c r="E147" s="500"/>
      <c r="F147" s="501"/>
      <c r="G147" s="464"/>
      <c r="H147" s="458"/>
      <c r="I147" s="458"/>
      <c r="J147" s="502">
        <f>SUM(J40:J143)</f>
        <v>10567319.319999998</v>
      </c>
      <c r="K147" s="502">
        <f>SUM(K40:K146)</f>
        <v>37396062.700000003</v>
      </c>
      <c r="L147" s="502">
        <f t="shared" ref="L147:T147" si="10">SUM(L40:L142)</f>
        <v>15000000</v>
      </c>
      <c r="M147" s="502">
        <f>SUM(M40:M146)</f>
        <v>62963382.020000003</v>
      </c>
      <c r="N147" s="502">
        <f t="shared" si="10"/>
        <v>0</v>
      </c>
      <c r="O147" s="502">
        <f t="shared" si="10"/>
        <v>0</v>
      </c>
      <c r="P147" s="502">
        <f t="shared" si="10"/>
        <v>0</v>
      </c>
      <c r="Q147" s="502">
        <f t="shared" si="10"/>
        <v>0</v>
      </c>
      <c r="R147" s="502">
        <f>SUM(R40:R143)</f>
        <v>10567319.319999998</v>
      </c>
      <c r="S147" s="502">
        <f>SUM(S40:S146)</f>
        <v>37396062.700000003</v>
      </c>
      <c r="T147" s="502">
        <f t="shared" si="10"/>
        <v>0</v>
      </c>
      <c r="U147" s="502">
        <f>SUM(U40:U146)</f>
        <v>47963382.020000003</v>
      </c>
      <c r="V147" s="382"/>
      <c r="X147" s="503">
        <f>+M147-U147</f>
        <v>15000000</v>
      </c>
    </row>
    <row r="148" spans="2:24" s="391" customFormat="1" ht="15" customHeight="1">
      <c r="B148" s="452"/>
      <c r="C148" s="499" t="s">
        <v>801</v>
      </c>
      <c r="D148" s="500"/>
      <c r="E148" s="500"/>
      <c r="F148" s="501"/>
      <c r="G148" s="464"/>
      <c r="H148" s="458"/>
      <c r="I148" s="458"/>
      <c r="J148" s="504">
        <f t="shared" ref="J148:U148" si="11">J37+J147</f>
        <v>10567319.319999998</v>
      </c>
      <c r="K148" s="504">
        <f t="shared" si="11"/>
        <v>37396062.700000003</v>
      </c>
      <c r="L148" s="504">
        <f t="shared" si="11"/>
        <v>15000000</v>
      </c>
      <c r="M148" s="504">
        <f t="shared" si="11"/>
        <v>62963382.020000003</v>
      </c>
      <c r="N148" s="504">
        <f t="shared" si="11"/>
        <v>0</v>
      </c>
      <c r="O148" s="504">
        <f t="shared" si="11"/>
        <v>0</v>
      </c>
      <c r="P148" s="504">
        <f t="shared" si="11"/>
        <v>0</v>
      </c>
      <c r="Q148" s="504">
        <f t="shared" si="11"/>
        <v>0</v>
      </c>
      <c r="R148" s="504">
        <f t="shared" si="11"/>
        <v>10567319.319999998</v>
      </c>
      <c r="S148" s="504">
        <f t="shared" si="11"/>
        <v>37396062.700000003</v>
      </c>
      <c r="T148" s="504">
        <f t="shared" si="11"/>
        <v>0</v>
      </c>
      <c r="U148" s="504">
        <f t="shared" si="11"/>
        <v>47963382.020000003</v>
      </c>
      <c r="V148" s="382"/>
    </row>
    <row r="149" spans="2:24" s="391" customFormat="1" ht="14.25" customHeight="1">
      <c r="B149" s="505"/>
      <c r="C149" s="506"/>
      <c r="D149" s="506"/>
      <c r="E149" s="506"/>
      <c r="F149" s="507"/>
      <c r="G149" s="508"/>
      <c r="H149" s="509"/>
      <c r="I149" s="509"/>
      <c r="J149" s="510"/>
      <c r="K149" s="510"/>
      <c r="L149" s="510"/>
      <c r="M149" s="510"/>
      <c r="N149" s="510"/>
      <c r="O149" s="510"/>
      <c r="P149" s="510"/>
      <c r="Q149" s="510"/>
      <c r="R149" s="511"/>
      <c r="S149" s="512"/>
      <c r="T149" s="513"/>
      <c r="V149" s="382"/>
    </row>
    <row r="150" spans="2:24" s="391" customFormat="1" ht="16.5" customHeight="1">
      <c r="B150" s="514"/>
      <c r="F150" s="515"/>
      <c r="G150" s="516" t="s">
        <v>802</v>
      </c>
      <c r="H150" s="517"/>
      <c r="I150" s="458"/>
      <c r="J150" s="459"/>
      <c r="K150" s="459"/>
      <c r="L150" s="459"/>
      <c r="M150" s="459"/>
      <c r="N150" s="459"/>
      <c r="O150" s="459"/>
      <c r="P150" s="459"/>
      <c r="Q150" s="459"/>
      <c r="R150" s="484"/>
      <c r="S150" s="459"/>
      <c r="T150" s="518"/>
      <c r="U150" s="517"/>
      <c r="V150" s="382"/>
    </row>
    <row r="151" spans="2:24" s="391" customFormat="1" ht="15" customHeight="1">
      <c r="B151" s="514"/>
      <c r="F151" s="515"/>
      <c r="G151" s="519" t="s">
        <v>703</v>
      </c>
      <c r="H151" s="519"/>
      <c r="I151" s="458" t="s">
        <v>704</v>
      </c>
      <c r="J151" s="459">
        <f>SUMIF($I$40:$I$142,$I$151,J40:J142)</f>
        <v>10067094.279999999</v>
      </c>
      <c r="K151" s="459">
        <f>K148</f>
        <v>37396062.700000003</v>
      </c>
      <c r="L151" s="502">
        <f t="shared" ref="L151" si="12">SUM(L44:L146)</f>
        <v>15000000</v>
      </c>
      <c r="M151" s="459">
        <f>SUM(J151:L151)</f>
        <v>62463156.980000004</v>
      </c>
      <c r="N151" s="459"/>
      <c r="O151" s="459"/>
      <c r="P151" s="459"/>
      <c r="Q151" s="459"/>
      <c r="R151" s="478">
        <f t="shared" ref="R151:S153" si="13">J151+N151</f>
        <v>10067094.279999999</v>
      </c>
      <c r="S151" s="478">
        <f t="shared" si="13"/>
        <v>37396062.700000003</v>
      </c>
      <c r="T151" s="478"/>
      <c r="U151" s="478">
        <f>R151+S151+T151</f>
        <v>47463156.980000004</v>
      </c>
      <c r="V151" s="382"/>
    </row>
    <row r="152" spans="2:24" s="391" customFormat="1" ht="14.25" customHeight="1">
      <c r="B152" s="514"/>
      <c r="F152" s="515"/>
      <c r="G152" s="520" t="s">
        <v>58</v>
      </c>
      <c r="H152" s="521"/>
      <c r="I152" s="458" t="s">
        <v>706</v>
      </c>
      <c r="J152" s="459">
        <f>SUMIF($I$40:$I$142,I152,J40:J142)</f>
        <v>500225.04</v>
      </c>
      <c r="K152" s="459"/>
      <c r="L152" s="459">
        <f ca="1">SUMIF($I$40:$I$46,$I$151,L41:L46)</f>
        <v>0</v>
      </c>
      <c r="M152" s="459">
        <f ca="1">SUM(J152:L152)</f>
        <v>500225.04</v>
      </c>
      <c r="N152" s="459"/>
      <c r="O152" s="459"/>
      <c r="P152" s="459"/>
      <c r="Q152" s="459"/>
      <c r="R152" s="478">
        <f t="shared" si="13"/>
        <v>500225.04</v>
      </c>
      <c r="S152" s="478">
        <f t="shared" si="13"/>
        <v>0</v>
      </c>
      <c r="T152" s="478"/>
      <c r="U152" s="478">
        <f>R152+S152+T152</f>
        <v>500225.04</v>
      </c>
      <c r="V152" s="382"/>
    </row>
    <row r="153" spans="2:24" s="391" customFormat="1" ht="14.25" customHeight="1">
      <c r="B153" s="514"/>
      <c r="F153" s="515"/>
      <c r="G153" s="522" t="s">
        <v>803</v>
      </c>
      <c r="H153" s="522"/>
      <c r="I153" s="467" t="s">
        <v>708</v>
      </c>
      <c r="J153" s="459">
        <f>SUMIF(I40:I90,I153,J40:J90)</f>
        <v>0</v>
      </c>
      <c r="K153" s="459"/>
      <c r="L153" s="459">
        <f ca="1">SUMIF($I$40:$I$46,$I$151,L42:L47)</f>
        <v>0</v>
      </c>
      <c r="M153" s="459">
        <f ca="1">SUM(J153:L153)</f>
        <v>0</v>
      </c>
      <c r="N153" s="459"/>
      <c r="O153" s="459"/>
      <c r="P153" s="459"/>
      <c r="Q153" s="459"/>
      <c r="R153" s="478">
        <f t="shared" si="13"/>
        <v>0</v>
      </c>
      <c r="S153" s="478">
        <f t="shared" si="13"/>
        <v>0</v>
      </c>
      <c r="T153" s="478"/>
      <c r="U153" s="478">
        <f>R153+S153+T153</f>
        <v>0</v>
      </c>
      <c r="V153" s="382"/>
    </row>
    <row r="154" spans="2:24" s="391" customFormat="1" ht="12.75" customHeight="1">
      <c r="B154" s="514"/>
      <c r="F154" s="515"/>
      <c r="G154" s="523"/>
      <c r="H154" s="523"/>
      <c r="I154" s="458"/>
      <c r="J154" s="459"/>
      <c r="K154" s="459"/>
      <c r="L154" s="459"/>
      <c r="M154" s="459"/>
      <c r="N154" s="459"/>
      <c r="O154" s="459"/>
      <c r="P154" s="459"/>
      <c r="Q154" s="459"/>
      <c r="R154" s="484"/>
      <c r="S154" s="459"/>
      <c r="T154" s="518"/>
      <c r="U154" s="517"/>
      <c r="V154" s="382"/>
    </row>
    <row r="155" spans="2:24" s="391" customFormat="1" ht="16.5" customHeight="1" thickBot="1">
      <c r="B155" s="524"/>
      <c r="C155" s="525"/>
      <c r="D155" s="525"/>
      <c r="E155" s="525"/>
      <c r="F155" s="526"/>
      <c r="G155" s="527"/>
      <c r="H155" s="528"/>
      <c r="I155" s="528"/>
      <c r="J155" s="529"/>
      <c r="K155" s="529"/>
      <c r="L155" s="529"/>
      <c r="M155" s="529"/>
      <c r="N155" s="529"/>
      <c r="O155" s="529"/>
      <c r="P155" s="529"/>
      <c r="Q155" s="529"/>
      <c r="R155" s="530"/>
      <c r="S155" s="529"/>
      <c r="T155" s="531"/>
      <c r="U155" s="525"/>
      <c r="V155" s="532"/>
    </row>
    <row r="156" spans="2:24" s="391" customFormat="1" ht="16.5" customHeight="1">
      <c r="B156" s="514"/>
      <c r="F156" s="515"/>
      <c r="G156" s="402"/>
      <c r="H156" s="390"/>
      <c r="I156" s="390"/>
      <c r="J156" s="512"/>
      <c r="K156" s="512"/>
      <c r="L156" s="512"/>
      <c r="M156" s="512"/>
      <c r="N156" s="512"/>
      <c r="O156" s="512"/>
      <c r="P156" s="512"/>
      <c r="Q156" s="512"/>
      <c r="R156" s="533"/>
      <c r="S156" s="534"/>
      <c r="T156" s="535"/>
      <c r="U156" s="374"/>
      <c r="V156" s="379"/>
    </row>
    <row r="157" spans="2:24" s="391" customFormat="1" ht="15.75">
      <c r="B157" s="514"/>
      <c r="F157" s="536" t="s">
        <v>804</v>
      </c>
      <c r="G157" s="402"/>
      <c r="H157" s="390"/>
      <c r="I157" s="390"/>
      <c r="J157" s="512"/>
      <c r="K157" s="512"/>
      <c r="L157" s="512"/>
      <c r="M157" s="536" t="s">
        <v>81</v>
      </c>
      <c r="N157" s="402"/>
      <c r="O157" s="512"/>
      <c r="P157" s="512"/>
      <c r="Q157" s="512"/>
      <c r="R157" s="533"/>
      <c r="S157" s="512"/>
      <c r="T157" s="513"/>
      <c r="V157" s="382"/>
    </row>
    <row r="158" spans="2:24" s="391" customFormat="1" ht="15.75">
      <c r="B158" s="514"/>
      <c r="F158" s="536"/>
      <c r="G158" s="402"/>
      <c r="H158" s="390"/>
      <c r="I158" s="390"/>
      <c r="J158" s="512"/>
      <c r="K158" s="512"/>
      <c r="L158" s="512"/>
      <c r="M158" s="537"/>
      <c r="N158" s="402"/>
      <c r="O158" s="512"/>
      <c r="P158" s="512"/>
      <c r="Q158" s="512"/>
      <c r="R158" s="533"/>
      <c r="S158" s="512"/>
      <c r="T158" s="513"/>
      <c r="V158" s="382"/>
    </row>
    <row r="159" spans="2:24" s="391" customFormat="1" ht="15.75">
      <c r="B159" s="514"/>
      <c r="F159" s="536"/>
      <c r="G159" s="402"/>
      <c r="H159" s="390"/>
      <c r="I159" s="390"/>
      <c r="J159" s="512"/>
      <c r="K159" s="512"/>
      <c r="L159" s="512"/>
      <c r="M159" s="537"/>
      <c r="N159" s="402"/>
      <c r="O159" s="512"/>
      <c r="P159" s="512"/>
      <c r="Q159" s="512"/>
      <c r="R159" s="533"/>
      <c r="S159" s="512"/>
      <c r="T159" s="513"/>
      <c r="V159" s="382"/>
    </row>
    <row r="160" spans="2:24" s="391" customFormat="1" ht="24" customHeight="1">
      <c r="B160" s="514"/>
      <c r="F160" s="536" t="s">
        <v>83</v>
      </c>
      <c r="G160" s="538"/>
      <c r="H160" s="390"/>
      <c r="I160" s="390"/>
      <c r="J160" s="512"/>
      <c r="K160" s="512"/>
      <c r="L160" s="512"/>
      <c r="M160" s="536" t="s">
        <v>805</v>
      </c>
      <c r="N160" s="538"/>
      <c r="O160" s="512"/>
      <c r="P160" s="512"/>
      <c r="Q160" s="512"/>
      <c r="R160" s="533"/>
      <c r="S160" s="512"/>
      <c r="T160" s="513"/>
      <c r="V160" s="382"/>
    </row>
    <row r="161" spans="2:22" s="391" customFormat="1" ht="16.5" thickBot="1">
      <c r="B161" s="524"/>
      <c r="C161" s="525"/>
      <c r="D161" s="525"/>
      <c r="E161" s="525"/>
      <c r="F161" s="539" t="s">
        <v>806</v>
      </c>
      <c r="G161" s="540"/>
      <c r="H161" s="541"/>
      <c r="I161" s="528"/>
      <c r="J161" s="529"/>
      <c r="K161" s="529"/>
      <c r="L161" s="529"/>
      <c r="M161" s="539" t="s">
        <v>86</v>
      </c>
      <c r="N161" s="540"/>
      <c r="O161" s="529"/>
      <c r="P161" s="542"/>
      <c r="Q161" s="542"/>
      <c r="R161" s="530"/>
      <c r="S161" s="529"/>
      <c r="T161" s="531"/>
      <c r="U161" s="525"/>
      <c r="V161" s="532"/>
    </row>
    <row r="162" spans="2:22" s="391" customFormat="1" ht="16.5" hidden="1" thickBot="1">
      <c r="B162" s="525"/>
      <c r="C162" s="525"/>
      <c r="E162" s="525"/>
      <c r="F162" s="541"/>
      <c r="G162" s="543"/>
      <c r="H162" s="544"/>
      <c r="I162" s="390"/>
      <c r="J162" s="512"/>
      <c r="K162" s="512"/>
      <c r="L162" s="512"/>
      <c r="M162" s="512"/>
      <c r="N162" s="512"/>
      <c r="O162" s="512"/>
      <c r="P162" s="533"/>
      <c r="Q162" s="530"/>
      <c r="R162" s="530"/>
      <c r="S162" s="529"/>
      <c r="T162" s="531"/>
      <c r="U162" s="525"/>
      <c r="V162" s="525"/>
    </row>
    <row r="163" spans="2:22" s="391" customFormat="1" ht="16.5" hidden="1" thickBot="1">
      <c r="B163" s="545"/>
      <c r="C163" s="546"/>
      <c r="D163" s="546"/>
      <c r="E163" s="546"/>
      <c r="F163" s="547"/>
      <c r="G163" s="547"/>
      <c r="H163" s="547"/>
      <c r="I163" s="547"/>
      <c r="J163" s="547"/>
      <c r="K163" s="547"/>
      <c r="L163" s="547"/>
      <c r="M163" s="547"/>
      <c r="N163" s="547"/>
      <c r="O163" s="547"/>
      <c r="P163" s="547"/>
      <c r="Q163" s="547"/>
      <c r="R163" s="547"/>
      <c r="S163" s="534"/>
      <c r="T163" s="535"/>
      <c r="U163" s="548" t="s">
        <v>675</v>
      </c>
      <c r="V163" s="379"/>
    </row>
    <row r="164" spans="2:22" s="391" customFormat="1" ht="16.5" hidden="1" thickBot="1">
      <c r="B164" s="549"/>
      <c r="C164" s="550"/>
      <c r="D164" s="550"/>
      <c r="E164" s="550"/>
      <c r="F164" s="551" t="s">
        <v>807</v>
      </c>
      <c r="G164" s="551"/>
      <c r="H164" s="551"/>
      <c r="I164" s="551"/>
      <c r="J164" s="551"/>
      <c r="K164" s="551"/>
      <c r="L164" s="551"/>
      <c r="M164" s="551"/>
      <c r="N164" s="551"/>
      <c r="O164" s="551"/>
      <c r="P164" s="551"/>
      <c r="Q164" s="551"/>
      <c r="R164" s="551"/>
      <c r="S164" s="512"/>
      <c r="T164" s="512"/>
      <c r="V164" s="382"/>
    </row>
    <row r="165" spans="2:22" s="391" customFormat="1" ht="16.5" hidden="1" thickBot="1">
      <c r="B165" s="549"/>
      <c r="C165" s="550"/>
      <c r="D165" s="550"/>
      <c r="E165" s="550"/>
      <c r="F165" s="544"/>
      <c r="G165" s="543"/>
      <c r="H165" s="544"/>
      <c r="I165" s="544"/>
      <c r="J165" s="544"/>
      <c r="K165" s="544"/>
      <c r="L165" s="544"/>
      <c r="M165" s="544"/>
      <c r="N165" s="544"/>
      <c r="O165" s="544"/>
      <c r="P165" s="544"/>
      <c r="Q165" s="544"/>
      <c r="R165" s="544"/>
      <c r="S165" s="512"/>
      <c r="T165" s="512"/>
      <c r="V165" s="382"/>
    </row>
    <row r="166" spans="2:22" s="391" customFormat="1" ht="16.5" hidden="1" thickBot="1">
      <c r="B166" s="552" t="s">
        <v>808</v>
      </c>
      <c r="C166" s="553" t="s">
        <v>809</v>
      </c>
      <c r="D166" s="553"/>
      <c r="E166" s="553"/>
      <c r="F166" s="553"/>
      <c r="G166" s="553"/>
      <c r="H166" s="553"/>
      <c r="I166" s="553"/>
      <c r="J166" s="553"/>
      <c r="K166" s="553"/>
      <c r="L166" s="553"/>
      <c r="M166" s="553"/>
      <c r="N166" s="553"/>
      <c r="O166" s="553"/>
      <c r="P166" s="553"/>
      <c r="Q166" s="553"/>
      <c r="R166" s="554"/>
      <c r="S166" s="555"/>
      <c r="T166" s="555"/>
      <c r="U166" s="556"/>
      <c r="V166" s="382"/>
    </row>
    <row r="167" spans="2:22" s="391" customFormat="1" ht="16.5" hidden="1" thickBot="1">
      <c r="B167" s="552" t="s">
        <v>810</v>
      </c>
      <c r="C167" s="553" t="s">
        <v>811</v>
      </c>
      <c r="D167" s="553"/>
      <c r="E167" s="553"/>
      <c r="F167" s="553"/>
      <c r="G167" s="553"/>
      <c r="H167" s="553"/>
      <c r="I167" s="553"/>
      <c r="J167" s="553"/>
      <c r="K167" s="553"/>
      <c r="L167" s="553"/>
      <c r="M167" s="553"/>
      <c r="N167" s="553"/>
      <c r="O167" s="553"/>
      <c r="P167" s="553"/>
      <c r="Q167" s="553"/>
      <c r="R167" s="557"/>
      <c r="S167" s="555"/>
      <c r="T167" s="555"/>
      <c r="U167" s="556"/>
      <c r="V167" s="382"/>
    </row>
    <row r="168" spans="2:22" s="391" customFormat="1" ht="16.5" hidden="1" thickBot="1">
      <c r="B168" s="558"/>
      <c r="C168" s="559" t="s">
        <v>812</v>
      </c>
      <c r="D168" s="559"/>
      <c r="E168" s="559"/>
      <c r="F168" s="559"/>
      <c r="G168" s="559"/>
      <c r="H168" s="559"/>
      <c r="I168" s="559"/>
      <c r="J168" s="559"/>
      <c r="K168" s="559"/>
      <c r="L168" s="559"/>
      <c r="M168" s="559"/>
      <c r="N168" s="559"/>
      <c r="O168" s="559"/>
      <c r="P168" s="559"/>
      <c r="Q168" s="559"/>
      <c r="R168" s="560"/>
      <c r="S168" s="555"/>
      <c r="T168" s="555"/>
      <c r="U168" s="556"/>
      <c r="V168" s="382"/>
    </row>
    <row r="169" spans="2:22" s="391" customFormat="1" ht="16.5" hidden="1" thickBot="1">
      <c r="B169" s="558"/>
      <c r="C169" s="559" t="s">
        <v>813</v>
      </c>
      <c r="D169" s="559"/>
      <c r="E169" s="559"/>
      <c r="F169" s="559"/>
      <c r="G169" s="559"/>
      <c r="H169" s="559"/>
      <c r="I169" s="559"/>
      <c r="J169" s="559"/>
      <c r="K169" s="559"/>
      <c r="L169" s="559"/>
      <c r="M169" s="559"/>
      <c r="N169" s="559"/>
      <c r="O169" s="559"/>
      <c r="P169" s="559"/>
      <c r="Q169" s="559"/>
      <c r="R169" s="561"/>
      <c r="S169" s="562"/>
      <c r="T169" s="562"/>
      <c r="U169" s="556"/>
      <c r="V169" s="382"/>
    </row>
    <row r="170" spans="2:22" s="391" customFormat="1" ht="16.5" hidden="1" thickBot="1">
      <c r="B170" s="558"/>
      <c r="C170" s="563" t="s">
        <v>814</v>
      </c>
      <c r="D170" s="563"/>
      <c r="E170" s="563"/>
      <c r="F170" s="563"/>
      <c r="G170" s="564"/>
      <c r="H170" s="563"/>
      <c r="I170" s="563"/>
      <c r="J170" s="563"/>
      <c r="K170" s="563"/>
      <c r="L170" s="563"/>
      <c r="M170" s="563"/>
      <c r="N170" s="563"/>
      <c r="O170" s="563"/>
      <c r="P170" s="563"/>
      <c r="Q170" s="563"/>
      <c r="R170" s="563"/>
      <c r="S170" s="555"/>
      <c r="T170" s="555"/>
      <c r="U170" s="556"/>
      <c r="V170" s="382"/>
    </row>
    <row r="171" spans="2:22" s="391" customFormat="1" ht="16.5" hidden="1" thickBot="1">
      <c r="B171" s="565"/>
      <c r="C171" s="566" t="s">
        <v>815</v>
      </c>
      <c r="D171" s="566"/>
      <c r="E171" s="566"/>
      <c r="F171" s="566"/>
      <c r="G171" s="567"/>
      <c r="H171" s="566"/>
      <c r="I171" s="566"/>
      <c r="J171" s="566"/>
      <c r="K171" s="566"/>
      <c r="L171" s="566"/>
      <c r="M171" s="566"/>
      <c r="N171" s="566"/>
      <c r="O171" s="566"/>
      <c r="P171" s="566"/>
      <c r="Q171" s="566"/>
      <c r="R171" s="568"/>
      <c r="S171" s="555"/>
      <c r="T171" s="555"/>
      <c r="U171" s="556"/>
      <c r="V171" s="382"/>
    </row>
    <row r="172" spans="2:22" s="391" customFormat="1" ht="16.5" hidden="1" thickBot="1">
      <c r="B172" s="565"/>
      <c r="C172" s="566" t="s">
        <v>816</v>
      </c>
      <c r="D172" s="569"/>
      <c r="E172" s="569"/>
      <c r="F172" s="568"/>
      <c r="G172" s="570"/>
      <c r="H172" s="568"/>
      <c r="I172" s="568"/>
      <c r="J172" s="560"/>
      <c r="K172" s="560"/>
      <c r="L172" s="560"/>
      <c r="M172" s="560"/>
      <c r="N172" s="560"/>
      <c r="O172" s="560"/>
      <c r="P172" s="560"/>
      <c r="Q172" s="560"/>
      <c r="R172" s="560"/>
      <c r="S172" s="555"/>
      <c r="T172" s="555"/>
      <c r="U172" s="556"/>
      <c r="V172" s="382"/>
    </row>
    <row r="173" spans="2:22" s="391" customFormat="1" ht="16.5" hidden="1" thickBot="1">
      <c r="B173" s="565"/>
      <c r="C173" s="571" t="s">
        <v>817</v>
      </c>
      <c r="D173" s="571"/>
      <c r="E173" s="571"/>
      <c r="F173" s="571"/>
      <c r="G173" s="571"/>
      <c r="H173" s="571"/>
      <c r="I173" s="571"/>
      <c r="J173" s="571"/>
      <c r="K173" s="571"/>
      <c r="L173" s="571"/>
      <c r="M173" s="571"/>
      <c r="N173" s="571"/>
      <c r="O173" s="571"/>
      <c r="P173" s="571"/>
      <c r="Q173" s="571"/>
      <c r="R173" s="571"/>
      <c r="S173" s="571"/>
      <c r="T173" s="571"/>
      <c r="U173" s="571"/>
      <c r="V173" s="382"/>
    </row>
    <row r="174" spans="2:22" s="391" customFormat="1" ht="16.5" hidden="1" thickBot="1">
      <c r="B174" s="558"/>
      <c r="C174" s="559" t="s">
        <v>818</v>
      </c>
      <c r="D174" s="559"/>
      <c r="E174" s="559"/>
      <c r="F174" s="559"/>
      <c r="G174" s="559"/>
      <c r="H174" s="559"/>
      <c r="I174" s="559"/>
      <c r="J174" s="559"/>
      <c r="K174" s="559"/>
      <c r="L174" s="559"/>
      <c r="M174" s="559"/>
      <c r="N174" s="559"/>
      <c r="O174" s="559"/>
      <c r="P174" s="559"/>
      <c r="Q174" s="559"/>
      <c r="R174" s="560"/>
      <c r="S174" s="555"/>
      <c r="T174" s="555"/>
      <c r="U174" s="556"/>
      <c r="V174" s="382"/>
    </row>
    <row r="175" spans="2:22" s="391" customFormat="1" ht="16.5" hidden="1" thickBot="1">
      <c r="B175" s="558"/>
      <c r="C175" s="572" t="s">
        <v>819</v>
      </c>
      <c r="D175" s="572"/>
      <c r="E175" s="572"/>
      <c r="F175" s="572"/>
      <c r="G175" s="573"/>
      <c r="H175" s="572"/>
      <c r="I175" s="572"/>
      <c r="J175" s="572"/>
      <c r="K175" s="572"/>
      <c r="L175" s="572"/>
      <c r="M175" s="572"/>
      <c r="N175" s="572"/>
      <c r="O175" s="572"/>
      <c r="P175" s="572"/>
      <c r="Q175" s="572"/>
      <c r="R175" s="560"/>
      <c r="S175" s="555"/>
      <c r="T175" s="555"/>
      <c r="U175" s="556"/>
      <c r="V175" s="382"/>
    </row>
    <row r="176" spans="2:22" s="391" customFormat="1" ht="16.5" hidden="1" thickBot="1">
      <c r="B176" s="574"/>
      <c r="C176" s="575"/>
      <c r="D176" s="575"/>
      <c r="E176" s="575"/>
      <c r="F176" s="575"/>
      <c r="G176" s="575"/>
      <c r="H176" s="575"/>
      <c r="I176" s="575"/>
      <c r="J176" s="575"/>
      <c r="K176" s="575"/>
      <c r="L176" s="575"/>
      <c r="M176" s="575"/>
      <c r="N176" s="575"/>
      <c r="O176" s="575"/>
      <c r="P176" s="575"/>
      <c r="Q176" s="575"/>
      <c r="R176" s="576"/>
      <c r="S176" s="577"/>
      <c r="T176" s="578"/>
      <c r="U176" s="579"/>
      <c r="V176" s="532"/>
    </row>
    <row r="177" spans="2:20" s="391" customFormat="1">
      <c r="B177" s="374"/>
      <c r="G177" s="402"/>
      <c r="H177" s="390"/>
      <c r="I177" s="390"/>
      <c r="J177" s="418"/>
      <c r="K177" s="418"/>
      <c r="L177" s="418"/>
      <c r="M177" s="418"/>
      <c r="N177" s="418"/>
      <c r="O177" s="418"/>
      <c r="P177" s="418"/>
      <c r="Q177" s="418"/>
      <c r="R177" s="580"/>
      <c r="S177" s="418"/>
      <c r="T177" s="581"/>
    </row>
    <row r="178" spans="2:20" s="391" customFormat="1">
      <c r="F178" s="582"/>
      <c r="G178" s="402"/>
      <c r="H178" s="390"/>
      <c r="I178" s="390"/>
      <c r="J178" s="512"/>
      <c r="K178" s="512"/>
      <c r="L178" s="512"/>
      <c r="M178" s="512"/>
      <c r="N178" s="512"/>
      <c r="O178" s="512"/>
      <c r="P178" s="512"/>
      <c r="Q178" s="512"/>
      <c r="R178" s="533"/>
      <c r="S178" s="512"/>
      <c r="T178" s="513"/>
    </row>
    <row r="179" spans="2:20" s="391" customFormat="1">
      <c r="F179" s="583"/>
      <c r="G179" s="402"/>
      <c r="H179" s="390"/>
      <c r="I179" s="390"/>
      <c r="J179" s="584"/>
      <c r="K179" s="584"/>
      <c r="L179" s="584"/>
      <c r="M179" s="584"/>
      <c r="N179" s="584"/>
      <c r="O179" s="584"/>
      <c r="P179" s="584"/>
      <c r="Q179" s="584"/>
      <c r="R179" s="585"/>
      <c r="S179" s="584"/>
      <c r="T179" s="419"/>
    </row>
    <row r="180" spans="2:20" s="391" customFormat="1" ht="22.5">
      <c r="C180" s="586"/>
      <c r="F180" s="582"/>
      <c r="G180" s="402"/>
      <c r="H180" s="390"/>
      <c r="I180" s="390"/>
      <c r="J180" s="512"/>
      <c r="K180" s="512"/>
      <c r="L180" s="512"/>
      <c r="M180" s="512"/>
      <c r="N180" s="512"/>
      <c r="O180" s="512"/>
      <c r="P180" s="512"/>
      <c r="Q180" s="512"/>
      <c r="R180" s="533"/>
      <c r="S180" s="512"/>
      <c r="T180" s="513"/>
    </row>
    <row r="181" spans="2:20" s="391" customFormat="1">
      <c r="F181" s="582"/>
      <c r="G181" s="402"/>
      <c r="H181" s="390"/>
      <c r="I181" s="390"/>
      <c r="J181" s="512"/>
      <c r="K181" s="512"/>
      <c r="L181" s="512"/>
      <c r="M181" s="512"/>
      <c r="N181" s="512"/>
      <c r="O181" s="512"/>
      <c r="P181" s="512"/>
      <c r="Q181" s="512"/>
      <c r="R181" s="533"/>
      <c r="S181" s="512"/>
      <c r="T181" s="513"/>
    </row>
    <row r="182" spans="2:20" s="391" customFormat="1">
      <c r="D182" s="587"/>
      <c r="F182" s="583"/>
      <c r="H182" s="588"/>
      <c r="I182" s="390"/>
      <c r="J182" s="584"/>
      <c r="K182" s="584"/>
      <c r="L182" s="584"/>
      <c r="M182" s="584"/>
      <c r="N182" s="584"/>
      <c r="O182" s="584"/>
      <c r="P182" s="584"/>
      <c r="Q182" s="584"/>
      <c r="R182" s="585"/>
      <c r="S182" s="584"/>
      <c r="T182" s="419"/>
    </row>
    <row r="183" spans="2:20" s="391" customFormat="1">
      <c r="D183" s="587"/>
      <c r="F183" s="582"/>
      <c r="H183" s="588"/>
      <c r="I183" s="390"/>
      <c r="J183" s="512"/>
      <c r="K183" s="512"/>
      <c r="L183" s="512"/>
      <c r="M183" s="512"/>
      <c r="N183" s="512"/>
      <c r="O183" s="512"/>
      <c r="P183" s="512"/>
      <c r="Q183" s="512"/>
      <c r="R183" s="533"/>
      <c r="S183" s="512"/>
      <c r="T183" s="513"/>
    </row>
    <row r="184" spans="2:20" s="391" customFormat="1">
      <c r="D184" s="587"/>
      <c r="F184" s="582"/>
      <c r="H184" s="588"/>
      <c r="I184" s="390"/>
      <c r="J184" s="512"/>
      <c r="K184" s="512"/>
      <c r="L184" s="512"/>
      <c r="M184" s="512"/>
      <c r="N184" s="512"/>
      <c r="O184" s="512"/>
      <c r="P184" s="512"/>
      <c r="Q184" s="512"/>
      <c r="R184" s="533"/>
      <c r="S184" s="512"/>
      <c r="T184" s="513"/>
    </row>
    <row r="185" spans="2:20" s="391" customFormat="1">
      <c r="D185" s="587"/>
      <c r="F185" s="582"/>
      <c r="H185" s="588"/>
      <c r="I185" s="589"/>
      <c r="J185" s="512"/>
      <c r="K185" s="512"/>
      <c r="L185" s="512"/>
      <c r="M185" s="512"/>
      <c r="N185" s="512"/>
      <c r="O185" s="512"/>
      <c r="P185" s="512"/>
      <c r="Q185" s="512"/>
      <c r="R185" s="533"/>
      <c r="S185" s="512"/>
      <c r="T185" s="513"/>
    </row>
    <row r="186" spans="2:20" s="391" customFormat="1">
      <c r="D186" s="587"/>
      <c r="F186" s="582"/>
      <c r="H186" s="588"/>
      <c r="I186" s="390"/>
      <c r="J186" s="512"/>
      <c r="K186" s="512"/>
      <c r="L186" s="512"/>
      <c r="M186" s="512"/>
      <c r="N186" s="512"/>
      <c r="O186" s="512"/>
      <c r="P186" s="512"/>
      <c r="Q186" s="512"/>
      <c r="R186" s="533"/>
      <c r="S186" s="512"/>
      <c r="T186" s="513"/>
    </row>
    <row r="187" spans="2:20" s="391" customFormat="1">
      <c r="D187" s="587"/>
      <c r="F187" s="582"/>
      <c r="H187" s="588"/>
      <c r="I187" s="390"/>
      <c r="J187" s="512"/>
      <c r="K187" s="512"/>
      <c r="L187" s="512"/>
      <c r="M187" s="512"/>
      <c r="N187" s="512"/>
      <c r="O187" s="512"/>
      <c r="P187" s="512"/>
      <c r="Q187" s="512"/>
      <c r="R187" s="533"/>
      <c r="S187" s="512"/>
      <c r="T187" s="513"/>
    </row>
    <row r="188" spans="2:20" s="391" customFormat="1">
      <c r="F188" s="582"/>
      <c r="H188" s="588"/>
      <c r="I188" s="390"/>
      <c r="J188" s="512"/>
      <c r="K188" s="512"/>
      <c r="L188" s="512"/>
      <c r="M188" s="512"/>
      <c r="N188" s="512"/>
      <c r="O188" s="512"/>
      <c r="P188" s="512"/>
      <c r="Q188" s="512"/>
      <c r="R188" s="533"/>
      <c r="S188" s="512"/>
      <c r="T188" s="513"/>
    </row>
    <row r="189" spans="2:20" s="391" customFormat="1">
      <c r="F189" s="582"/>
      <c r="H189" s="588"/>
      <c r="I189" s="390"/>
      <c r="J189" s="512"/>
      <c r="K189" s="512"/>
      <c r="L189" s="512"/>
      <c r="M189" s="512"/>
      <c r="N189" s="512"/>
      <c r="O189" s="512"/>
      <c r="P189" s="512"/>
      <c r="Q189" s="512"/>
      <c r="R189" s="533"/>
      <c r="S189" s="512"/>
      <c r="T189" s="513"/>
    </row>
    <row r="190" spans="2:20" s="391" customFormat="1">
      <c r="F190" s="582"/>
      <c r="H190" s="588"/>
      <c r="I190" s="390"/>
      <c r="J190" s="512"/>
      <c r="K190" s="512"/>
      <c r="L190" s="512"/>
      <c r="M190" s="512"/>
      <c r="N190" s="512"/>
      <c r="O190" s="512"/>
      <c r="P190" s="512"/>
      <c r="Q190" s="512"/>
      <c r="R190" s="533"/>
      <c r="S190" s="512"/>
      <c r="T190" s="513"/>
    </row>
    <row r="191" spans="2:20" s="391" customFormat="1">
      <c r="F191" s="582"/>
      <c r="G191" s="402"/>
      <c r="H191" s="390"/>
      <c r="I191" s="390"/>
      <c r="J191" s="512"/>
      <c r="K191" s="512"/>
      <c r="L191" s="512"/>
      <c r="M191" s="512"/>
      <c r="N191" s="512"/>
      <c r="O191" s="512"/>
      <c r="P191" s="512"/>
      <c r="Q191" s="512"/>
      <c r="R191" s="533"/>
      <c r="S191" s="512"/>
      <c r="T191" s="513"/>
    </row>
    <row r="192" spans="2:20" s="391" customFormat="1">
      <c r="F192" s="582"/>
      <c r="G192" s="402"/>
      <c r="H192" s="390"/>
      <c r="I192" s="390"/>
      <c r="J192" s="512"/>
      <c r="K192" s="512"/>
      <c r="L192" s="512"/>
      <c r="M192" s="512"/>
      <c r="N192" s="512"/>
      <c r="O192" s="512"/>
      <c r="P192" s="512"/>
      <c r="Q192" s="512"/>
      <c r="R192" s="533"/>
      <c r="S192" s="512"/>
      <c r="T192" s="513"/>
    </row>
    <row r="193" spans="6:20" s="391" customFormat="1">
      <c r="F193" s="582"/>
      <c r="G193" s="402"/>
      <c r="H193" s="390"/>
      <c r="I193" s="390"/>
      <c r="J193" s="512"/>
      <c r="K193" s="512"/>
      <c r="L193" s="512"/>
      <c r="M193" s="512"/>
      <c r="N193" s="512"/>
      <c r="O193" s="512"/>
      <c r="P193" s="512"/>
      <c r="Q193" s="512"/>
      <c r="R193" s="533"/>
      <c r="S193" s="512"/>
      <c r="T193" s="513"/>
    </row>
    <row r="194" spans="6:20" s="391" customFormat="1">
      <c r="F194" s="583"/>
      <c r="G194" s="402"/>
      <c r="H194" s="390"/>
      <c r="I194" s="390"/>
      <c r="J194" s="584"/>
      <c r="K194" s="584"/>
      <c r="L194" s="584"/>
      <c r="M194" s="584"/>
      <c r="N194" s="584"/>
      <c r="O194" s="584"/>
      <c r="P194" s="584"/>
      <c r="Q194" s="584"/>
      <c r="R194" s="585"/>
      <c r="S194" s="584"/>
      <c r="T194" s="419"/>
    </row>
    <row r="195" spans="6:20" s="391" customFormat="1">
      <c r="F195" s="582"/>
      <c r="G195" s="402"/>
      <c r="H195" s="390"/>
      <c r="I195" s="390"/>
      <c r="J195" s="512"/>
      <c r="K195" s="512"/>
      <c r="L195" s="512"/>
      <c r="M195" s="512"/>
      <c r="N195" s="512"/>
      <c r="O195" s="512"/>
      <c r="P195" s="512"/>
      <c r="Q195" s="512"/>
      <c r="R195" s="533"/>
      <c r="S195" s="512"/>
      <c r="T195" s="513"/>
    </row>
    <row r="196" spans="6:20" s="391" customFormat="1">
      <c r="F196" s="582"/>
      <c r="G196" s="402"/>
      <c r="H196" s="390"/>
      <c r="I196" s="390"/>
      <c r="J196" s="512"/>
      <c r="K196" s="512"/>
      <c r="L196" s="512"/>
      <c r="M196" s="512"/>
      <c r="N196" s="512"/>
      <c r="O196" s="512"/>
      <c r="P196" s="512"/>
      <c r="Q196" s="512"/>
      <c r="R196" s="533"/>
      <c r="S196" s="512"/>
      <c r="T196" s="513"/>
    </row>
    <row r="197" spans="6:20" s="391" customFormat="1">
      <c r="F197" s="582"/>
      <c r="G197" s="402"/>
      <c r="H197" s="390"/>
      <c r="I197" s="390"/>
      <c r="J197" s="512"/>
      <c r="K197" s="512"/>
      <c r="L197" s="512"/>
      <c r="M197" s="512"/>
      <c r="N197" s="512"/>
      <c r="O197" s="512"/>
      <c r="P197" s="512"/>
      <c r="Q197" s="512"/>
      <c r="R197" s="533"/>
      <c r="S197" s="512"/>
      <c r="T197" s="513"/>
    </row>
    <row r="198" spans="6:20" s="391" customFormat="1">
      <c r="F198" s="583"/>
      <c r="G198" s="402"/>
      <c r="H198" s="390"/>
      <c r="I198" s="390"/>
      <c r="J198" s="584"/>
      <c r="K198" s="584"/>
      <c r="L198" s="584"/>
      <c r="M198" s="584"/>
      <c r="N198" s="584"/>
      <c r="O198" s="584"/>
      <c r="P198" s="584"/>
      <c r="Q198" s="584"/>
      <c r="R198" s="585"/>
      <c r="S198" s="584"/>
      <c r="T198" s="419"/>
    </row>
    <row r="199" spans="6:20" s="391" customFormat="1">
      <c r="F199" s="582"/>
      <c r="G199" s="402"/>
      <c r="H199" s="390"/>
      <c r="I199" s="390"/>
      <c r="J199" s="512"/>
      <c r="K199" s="512"/>
      <c r="L199" s="512"/>
      <c r="M199" s="512"/>
      <c r="N199" s="512"/>
      <c r="O199" s="512"/>
      <c r="P199" s="512"/>
      <c r="Q199" s="512"/>
      <c r="R199" s="533"/>
      <c r="S199" s="512"/>
      <c r="T199" s="513"/>
    </row>
    <row r="200" spans="6:20" s="391" customFormat="1">
      <c r="F200" s="582"/>
      <c r="G200" s="402"/>
      <c r="H200" s="390"/>
      <c r="I200" s="390"/>
      <c r="J200" s="512"/>
      <c r="K200" s="512"/>
      <c r="L200" s="512"/>
      <c r="M200" s="512"/>
      <c r="N200" s="512"/>
      <c r="O200" s="512"/>
      <c r="P200" s="512"/>
      <c r="Q200" s="512"/>
      <c r="R200" s="533"/>
      <c r="S200" s="512"/>
      <c r="T200" s="513"/>
    </row>
    <row r="201" spans="6:20" s="391" customFormat="1">
      <c r="F201" s="582"/>
      <c r="G201" s="402"/>
      <c r="H201" s="390"/>
      <c r="I201" s="390"/>
      <c r="J201" s="512"/>
      <c r="K201" s="512"/>
      <c r="L201" s="512"/>
      <c r="M201" s="512"/>
      <c r="N201" s="512"/>
      <c r="O201" s="512"/>
      <c r="P201" s="512"/>
      <c r="Q201" s="512"/>
      <c r="R201" s="533"/>
      <c r="S201" s="512"/>
      <c r="T201" s="513"/>
    </row>
    <row r="202" spans="6:20" s="391" customFormat="1">
      <c r="F202" s="582"/>
      <c r="G202" s="402"/>
      <c r="H202" s="390"/>
      <c r="I202" s="390"/>
      <c r="J202" s="512"/>
      <c r="K202" s="512"/>
      <c r="L202" s="512"/>
      <c r="M202" s="512"/>
      <c r="N202" s="512"/>
      <c r="O202" s="512"/>
      <c r="P202" s="512"/>
      <c r="Q202" s="512"/>
      <c r="R202" s="533"/>
      <c r="S202" s="512"/>
      <c r="T202" s="513"/>
    </row>
    <row r="203" spans="6:20" s="391" customFormat="1">
      <c r="F203" s="582"/>
      <c r="G203" s="402"/>
      <c r="H203" s="390"/>
      <c r="I203" s="390"/>
      <c r="J203" s="512"/>
      <c r="K203" s="512"/>
      <c r="L203" s="512"/>
      <c r="M203" s="512"/>
      <c r="N203" s="512"/>
      <c r="O203" s="512"/>
      <c r="P203" s="512"/>
      <c r="Q203" s="512"/>
      <c r="R203" s="533"/>
      <c r="S203" s="512"/>
      <c r="T203" s="513"/>
    </row>
    <row r="204" spans="6:20" s="391" customFormat="1">
      <c r="F204" s="583"/>
      <c r="G204" s="402"/>
      <c r="H204" s="390"/>
      <c r="I204" s="390"/>
      <c r="J204" s="590"/>
      <c r="K204" s="590"/>
      <c r="L204" s="590"/>
      <c r="M204" s="590"/>
      <c r="N204" s="590"/>
      <c r="O204" s="590"/>
      <c r="P204" s="590"/>
      <c r="Q204" s="590"/>
      <c r="R204" s="591"/>
      <c r="S204" s="590"/>
      <c r="T204" s="513"/>
    </row>
    <row r="205" spans="6:20" s="391" customFormat="1">
      <c r="F205" s="583"/>
      <c r="G205" s="402"/>
      <c r="H205" s="390"/>
      <c r="I205" s="390"/>
      <c r="J205" s="590"/>
      <c r="K205" s="590"/>
      <c r="L205" s="590"/>
      <c r="M205" s="590"/>
      <c r="N205" s="590"/>
      <c r="O205" s="590"/>
      <c r="P205" s="590"/>
      <c r="Q205" s="590"/>
      <c r="R205" s="591"/>
      <c r="S205" s="590"/>
      <c r="T205" s="513"/>
    </row>
    <row r="206" spans="6:20" s="391" customFormat="1">
      <c r="F206" s="583"/>
      <c r="G206" s="402"/>
      <c r="H206" s="390"/>
      <c r="I206" s="390"/>
      <c r="J206" s="590"/>
      <c r="K206" s="590"/>
      <c r="L206" s="590"/>
      <c r="M206" s="590"/>
      <c r="N206" s="590"/>
      <c r="O206" s="590"/>
      <c r="P206" s="590"/>
      <c r="Q206" s="590"/>
      <c r="R206" s="591"/>
      <c r="S206" s="590"/>
      <c r="T206" s="513"/>
    </row>
    <row r="207" spans="6:20" s="391" customFormat="1">
      <c r="F207" s="583"/>
      <c r="G207" s="402"/>
      <c r="H207" s="390"/>
      <c r="I207" s="390"/>
      <c r="J207" s="590"/>
      <c r="K207" s="590"/>
      <c r="L207" s="590"/>
      <c r="M207" s="590"/>
      <c r="N207" s="590"/>
      <c r="O207" s="590"/>
      <c r="P207" s="590"/>
      <c r="Q207" s="590"/>
      <c r="R207" s="591"/>
      <c r="S207" s="590"/>
      <c r="T207" s="513"/>
    </row>
    <row r="208" spans="6:20" s="391" customFormat="1">
      <c r="F208" s="583"/>
      <c r="G208" s="402"/>
      <c r="H208" s="390"/>
      <c r="I208" s="390"/>
      <c r="J208" s="590"/>
      <c r="K208" s="590"/>
      <c r="L208" s="590"/>
      <c r="M208" s="590"/>
      <c r="N208" s="590"/>
      <c r="O208" s="590"/>
      <c r="P208" s="590"/>
      <c r="Q208" s="590"/>
      <c r="R208" s="591"/>
      <c r="S208" s="590"/>
      <c r="T208" s="513"/>
    </row>
    <row r="209" spans="6:20" s="391" customFormat="1">
      <c r="F209" s="583"/>
      <c r="G209" s="402"/>
      <c r="H209" s="390"/>
      <c r="I209" s="390"/>
      <c r="J209" s="590"/>
      <c r="K209" s="590"/>
      <c r="L209" s="590"/>
      <c r="M209" s="590"/>
      <c r="N209" s="590"/>
      <c r="O209" s="590"/>
      <c r="P209" s="590"/>
      <c r="Q209" s="590"/>
      <c r="R209" s="591"/>
      <c r="S209" s="590"/>
      <c r="T209" s="513"/>
    </row>
    <row r="210" spans="6:20" s="391" customFormat="1">
      <c r="F210" s="583"/>
      <c r="G210" s="402"/>
      <c r="H210" s="390"/>
      <c r="I210" s="390"/>
      <c r="J210" s="590"/>
      <c r="K210" s="590"/>
      <c r="L210" s="590"/>
      <c r="M210" s="590"/>
      <c r="N210" s="590"/>
      <c r="O210" s="590"/>
      <c r="P210" s="590"/>
      <c r="Q210" s="590"/>
      <c r="R210" s="591"/>
      <c r="S210" s="590"/>
      <c r="T210" s="513"/>
    </row>
    <row r="211" spans="6:20" s="391" customFormat="1">
      <c r="F211" s="583"/>
      <c r="G211" s="402"/>
      <c r="H211" s="390"/>
      <c r="I211" s="390"/>
      <c r="J211" s="590"/>
      <c r="K211" s="590"/>
      <c r="L211" s="590"/>
      <c r="M211" s="590"/>
      <c r="N211" s="590"/>
      <c r="O211" s="590"/>
      <c r="P211" s="590"/>
      <c r="Q211" s="590"/>
      <c r="R211" s="591"/>
      <c r="S211" s="590"/>
      <c r="T211" s="513"/>
    </row>
    <row r="212" spans="6:20" s="391" customFormat="1">
      <c r="F212" s="583"/>
      <c r="G212" s="402"/>
      <c r="H212" s="390"/>
      <c r="I212" s="390"/>
      <c r="J212" s="590"/>
      <c r="K212" s="590"/>
      <c r="L212" s="590"/>
      <c r="M212" s="590"/>
      <c r="N212" s="590"/>
      <c r="O212" s="590"/>
      <c r="P212" s="590"/>
      <c r="Q212" s="590"/>
      <c r="R212" s="591"/>
      <c r="S212" s="590"/>
      <c r="T212" s="513"/>
    </row>
    <row r="213" spans="6:20" s="391" customFormat="1">
      <c r="F213" s="583"/>
      <c r="G213" s="402"/>
      <c r="H213" s="390"/>
      <c r="I213" s="390"/>
      <c r="J213" s="590"/>
      <c r="K213" s="590"/>
      <c r="L213" s="590"/>
      <c r="M213" s="590"/>
      <c r="N213" s="590"/>
      <c r="O213" s="590"/>
      <c r="P213" s="590"/>
      <c r="Q213" s="590"/>
      <c r="R213" s="591"/>
      <c r="S213" s="590"/>
      <c r="T213" s="513"/>
    </row>
    <row r="214" spans="6:20" s="391" customFormat="1">
      <c r="F214" s="583"/>
      <c r="G214" s="402"/>
      <c r="H214" s="390"/>
      <c r="I214" s="390"/>
      <c r="J214" s="590"/>
      <c r="K214" s="590"/>
      <c r="L214" s="590"/>
      <c r="M214" s="590"/>
      <c r="N214" s="590"/>
      <c r="O214" s="590"/>
      <c r="P214" s="590"/>
      <c r="Q214" s="590"/>
      <c r="R214" s="591"/>
      <c r="S214" s="590"/>
      <c r="T214" s="513"/>
    </row>
    <row r="215" spans="6:20" s="391" customFormat="1">
      <c r="F215" s="583"/>
      <c r="G215" s="402"/>
      <c r="H215" s="390"/>
      <c r="I215" s="390"/>
      <c r="J215" s="584"/>
      <c r="K215" s="584"/>
      <c r="L215" s="584"/>
      <c r="M215" s="584"/>
      <c r="N215" s="584"/>
      <c r="O215" s="584"/>
      <c r="P215" s="584"/>
      <c r="Q215" s="584"/>
      <c r="R215" s="585"/>
      <c r="S215" s="584"/>
      <c r="T215" s="419"/>
    </row>
    <row r="216" spans="6:20" s="391" customFormat="1">
      <c r="F216" s="582"/>
      <c r="G216" s="402"/>
      <c r="H216" s="390"/>
      <c r="I216" s="390"/>
      <c r="J216" s="512"/>
      <c r="K216" s="512"/>
      <c r="L216" s="512"/>
      <c r="M216" s="512"/>
      <c r="N216" s="512"/>
      <c r="O216" s="512"/>
      <c r="P216" s="512"/>
      <c r="Q216" s="512"/>
      <c r="R216" s="533"/>
      <c r="S216" s="512"/>
      <c r="T216" s="513"/>
    </row>
    <row r="217" spans="6:20" s="391" customFormat="1">
      <c r="F217" s="582"/>
      <c r="G217" s="402"/>
      <c r="H217" s="390"/>
      <c r="I217" s="390"/>
      <c r="J217" s="512"/>
      <c r="K217" s="512"/>
      <c r="L217" s="512"/>
      <c r="M217" s="512"/>
      <c r="N217" s="512"/>
      <c r="O217" s="512"/>
      <c r="P217" s="512"/>
      <c r="Q217" s="512"/>
      <c r="R217" s="533"/>
      <c r="S217" s="512"/>
      <c r="T217" s="513"/>
    </row>
    <row r="218" spans="6:20" s="391" customFormat="1">
      <c r="F218" s="582"/>
      <c r="G218" s="402"/>
      <c r="H218" s="390"/>
      <c r="I218" s="390"/>
      <c r="J218" s="512"/>
      <c r="K218" s="512"/>
      <c r="L218" s="512"/>
      <c r="M218" s="512"/>
      <c r="N218" s="512"/>
      <c r="O218" s="512"/>
      <c r="P218" s="512"/>
      <c r="Q218" s="512"/>
      <c r="R218" s="533"/>
      <c r="S218" s="512"/>
      <c r="T218" s="513"/>
    </row>
    <row r="219" spans="6:20" s="391" customFormat="1">
      <c r="F219" s="582"/>
      <c r="G219" s="402"/>
      <c r="H219" s="390"/>
      <c r="I219" s="390"/>
      <c r="J219" s="512"/>
      <c r="K219" s="512"/>
      <c r="L219" s="512"/>
      <c r="M219" s="512"/>
      <c r="N219" s="512"/>
      <c r="O219" s="512"/>
      <c r="P219" s="512"/>
      <c r="Q219" s="512"/>
      <c r="R219" s="533"/>
      <c r="S219" s="512"/>
      <c r="T219" s="513"/>
    </row>
    <row r="220" spans="6:20" s="391" customFormat="1">
      <c r="F220" s="582"/>
      <c r="G220" s="402"/>
      <c r="H220" s="390"/>
      <c r="I220" s="390"/>
      <c r="J220" s="512"/>
      <c r="K220" s="512"/>
      <c r="L220" s="512"/>
      <c r="M220" s="512"/>
      <c r="N220" s="512"/>
      <c r="O220" s="512"/>
      <c r="P220" s="512"/>
      <c r="Q220" s="512"/>
      <c r="R220" s="533"/>
      <c r="S220" s="512"/>
      <c r="T220" s="513"/>
    </row>
    <row r="221" spans="6:20" s="391" customFormat="1">
      <c r="F221" s="582"/>
      <c r="G221" s="402"/>
      <c r="H221" s="390"/>
      <c r="I221" s="390"/>
      <c r="J221" s="512"/>
      <c r="K221" s="512"/>
      <c r="L221" s="512"/>
      <c r="M221" s="512"/>
      <c r="N221" s="512"/>
      <c r="O221" s="512"/>
      <c r="P221" s="512"/>
      <c r="Q221" s="512"/>
      <c r="R221" s="533"/>
      <c r="S221" s="512"/>
      <c r="T221" s="513"/>
    </row>
    <row r="222" spans="6:20" s="391" customFormat="1">
      <c r="F222" s="582"/>
      <c r="G222" s="402"/>
      <c r="H222" s="390"/>
      <c r="I222" s="390"/>
      <c r="J222" s="512"/>
      <c r="K222" s="512"/>
      <c r="L222" s="512"/>
      <c r="M222" s="512"/>
      <c r="N222" s="512"/>
      <c r="O222" s="512"/>
      <c r="P222" s="512"/>
      <c r="Q222" s="512"/>
      <c r="R222" s="533"/>
      <c r="S222" s="512"/>
      <c r="T222" s="513"/>
    </row>
    <row r="223" spans="6:20" s="391" customFormat="1">
      <c r="F223" s="583"/>
      <c r="G223" s="402"/>
      <c r="H223" s="390"/>
      <c r="I223" s="390"/>
      <c r="J223" s="584"/>
      <c r="K223" s="584"/>
      <c r="L223" s="584"/>
      <c r="M223" s="584"/>
      <c r="N223" s="584"/>
      <c r="O223" s="584"/>
      <c r="P223" s="584"/>
      <c r="Q223" s="584"/>
      <c r="R223" s="585"/>
      <c r="S223" s="584"/>
      <c r="T223" s="419"/>
    </row>
    <row r="224" spans="6:20" s="391" customFormat="1">
      <c r="F224" s="582"/>
      <c r="G224" s="402"/>
      <c r="H224" s="390"/>
      <c r="I224" s="390"/>
      <c r="J224" s="512"/>
      <c r="K224" s="512"/>
      <c r="L224" s="512"/>
      <c r="M224" s="512"/>
      <c r="N224" s="512"/>
      <c r="O224" s="512"/>
      <c r="P224" s="512"/>
      <c r="Q224" s="512"/>
      <c r="R224" s="533"/>
      <c r="S224" s="512"/>
      <c r="T224" s="513"/>
    </row>
    <row r="225" spans="3:20" s="391" customFormat="1">
      <c r="F225" s="582"/>
      <c r="G225" s="402"/>
      <c r="H225" s="390"/>
      <c r="I225" s="390"/>
      <c r="J225" s="512"/>
      <c r="K225" s="512"/>
      <c r="L225" s="512"/>
      <c r="M225" s="512"/>
      <c r="N225" s="512"/>
      <c r="O225" s="512"/>
      <c r="P225" s="512"/>
      <c r="Q225" s="512"/>
      <c r="R225" s="533"/>
      <c r="S225" s="512"/>
      <c r="T225" s="513"/>
    </row>
    <row r="226" spans="3:20" s="391" customFormat="1">
      <c r="F226" s="582"/>
      <c r="G226" s="402"/>
      <c r="H226" s="390"/>
      <c r="I226" s="390"/>
      <c r="J226" s="512"/>
      <c r="K226" s="512"/>
      <c r="L226" s="512"/>
      <c r="M226" s="512"/>
      <c r="N226" s="512"/>
      <c r="O226" s="512"/>
      <c r="P226" s="512"/>
      <c r="Q226" s="512"/>
      <c r="R226" s="533"/>
      <c r="S226" s="512"/>
      <c r="T226" s="513"/>
    </row>
    <row r="227" spans="3:20" s="391" customFormat="1">
      <c r="F227" s="582"/>
      <c r="G227" s="402"/>
      <c r="H227" s="390"/>
      <c r="I227" s="390"/>
      <c r="J227" s="512"/>
      <c r="K227" s="512"/>
      <c r="L227" s="512"/>
      <c r="M227" s="512"/>
      <c r="N227" s="512"/>
      <c r="O227" s="512"/>
      <c r="P227" s="512"/>
      <c r="Q227" s="512"/>
      <c r="R227" s="533"/>
      <c r="S227" s="512"/>
      <c r="T227" s="513"/>
    </row>
    <row r="228" spans="3:20" s="391" customFormat="1">
      <c r="F228" s="583"/>
      <c r="G228" s="402"/>
      <c r="H228" s="390"/>
      <c r="I228" s="390"/>
      <c r="J228" s="584"/>
      <c r="K228" s="584"/>
      <c r="L228" s="584"/>
      <c r="M228" s="584"/>
      <c r="N228" s="584"/>
      <c r="O228" s="584"/>
      <c r="P228" s="584"/>
      <c r="Q228" s="584"/>
      <c r="R228" s="585"/>
      <c r="S228" s="584"/>
      <c r="T228" s="419"/>
    </row>
    <row r="229" spans="3:20" s="391" customFormat="1">
      <c r="F229" s="582"/>
      <c r="G229" s="402"/>
      <c r="H229" s="390"/>
      <c r="I229" s="390"/>
      <c r="J229" s="512"/>
      <c r="K229" s="512"/>
      <c r="L229" s="512"/>
      <c r="M229" s="512"/>
      <c r="N229" s="512"/>
      <c r="O229" s="512"/>
      <c r="P229" s="512"/>
      <c r="Q229" s="512"/>
      <c r="R229" s="533"/>
      <c r="S229" s="512"/>
      <c r="T229" s="513"/>
    </row>
    <row r="230" spans="3:20" s="391" customFormat="1">
      <c r="F230" s="582"/>
      <c r="G230" s="402"/>
      <c r="H230" s="390"/>
      <c r="I230" s="390"/>
      <c r="J230" s="512"/>
      <c r="K230" s="512"/>
      <c r="L230" s="512"/>
      <c r="M230" s="512"/>
      <c r="N230" s="512"/>
      <c r="O230" s="512"/>
      <c r="P230" s="512"/>
      <c r="Q230" s="512"/>
      <c r="R230" s="533"/>
      <c r="S230" s="512"/>
      <c r="T230" s="513"/>
    </row>
    <row r="231" spans="3:20" s="391" customFormat="1">
      <c r="F231" s="582"/>
      <c r="G231" s="402"/>
      <c r="H231" s="390"/>
      <c r="I231" s="390"/>
      <c r="J231" s="512"/>
      <c r="K231" s="512"/>
      <c r="L231" s="512"/>
      <c r="M231" s="512"/>
      <c r="N231" s="512"/>
      <c r="O231" s="512"/>
      <c r="P231" s="512"/>
      <c r="Q231" s="512"/>
      <c r="R231" s="533"/>
      <c r="S231" s="512"/>
      <c r="T231" s="513"/>
    </row>
    <row r="232" spans="3:20" s="391" customFormat="1">
      <c r="F232" s="582"/>
      <c r="G232" s="402"/>
      <c r="H232" s="390"/>
      <c r="I232" s="390"/>
      <c r="J232" s="512"/>
      <c r="K232" s="512"/>
      <c r="L232" s="512"/>
      <c r="M232" s="512"/>
      <c r="N232" s="512"/>
      <c r="O232" s="512"/>
      <c r="P232" s="512"/>
      <c r="Q232" s="512"/>
      <c r="R232" s="533"/>
      <c r="S232" s="512"/>
      <c r="T232" s="513"/>
    </row>
    <row r="233" spans="3:20" s="391" customFormat="1">
      <c r="J233" s="512"/>
      <c r="K233" s="512"/>
      <c r="L233" s="512"/>
      <c r="M233" s="512"/>
      <c r="N233" s="512"/>
      <c r="O233" s="512"/>
      <c r="P233" s="512"/>
      <c r="Q233" s="512"/>
      <c r="R233" s="533"/>
      <c r="S233" s="512"/>
      <c r="T233" s="513"/>
    </row>
    <row r="234" spans="3:20" s="391" customFormat="1">
      <c r="C234" s="583"/>
      <c r="G234" s="402"/>
      <c r="H234" s="390"/>
      <c r="I234" s="390"/>
      <c r="J234" s="584"/>
      <c r="K234" s="584"/>
      <c r="L234" s="584"/>
      <c r="M234" s="584"/>
      <c r="N234" s="584"/>
      <c r="O234" s="584"/>
      <c r="P234" s="584"/>
      <c r="Q234" s="584"/>
      <c r="R234" s="585"/>
      <c r="S234" s="584"/>
      <c r="T234" s="419"/>
    </row>
    <row r="235" spans="3:20" s="391" customFormat="1">
      <c r="C235" s="582"/>
      <c r="G235" s="402"/>
      <c r="H235" s="390"/>
      <c r="I235" s="390"/>
      <c r="J235" s="512"/>
      <c r="K235" s="512"/>
      <c r="L235" s="512"/>
      <c r="M235" s="512"/>
      <c r="N235" s="512"/>
      <c r="O235" s="512"/>
      <c r="P235" s="512"/>
      <c r="Q235" s="512"/>
      <c r="R235" s="533"/>
      <c r="S235" s="512"/>
      <c r="T235" s="513"/>
    </row>
    <row r="236" spans="3:20" s="391" customFormat="1">
      <c r="C236" s="582"/>
      <c r="G236" s="402"/>
      <c r="H236" s="390"/>
      <c r="I236" s="390"/>
      <c r="J236" s="512"/>
      <c r="K236" s="512"/>
      <c r="L236" s="512"/>
      <c r="M236" s="512"/>
      <c r="N236" s="512"/>
      <c r="O236" s="512"/>
      <c r="P236" s="512"/>
      <c r="Q236" s="512"/>
      <c r="R236" s="533"/>
      <c r="S236" s="512"/>
      <c r="T236" s="513"/>
    </row>
    <row r="237" spans="3:20" s="391" customFormat="1">
      <c r="C237" s="582"/>
      <c r="G237" s="402"/>
      <c r="H237" s="390"/>
      <c r="I237" s="390"/>
      <c r="J237" s="512"/>
      <c r="K237" s="512"/>
      <c r="L237" s="512"/>
      <c r="M237" s="512"/>
      <c r="N237" s="512"/>
      <c r="O237" s="512"/>
      <c r="P237" s="512"/>
      <c r="Q237" s="512"/>
      <c r="R237" s="533"/>
      <c r="S237" s="512"/>
      <c r="T237" s="513"/>
    </row>
    <row r="238" spans="3:20" s="391" customFormat="1">
      <c r="C238" s="583"/>
      <c r="I238" s="390"/>
      <c r="J238" s="584"/>
      <c r="L238" s="584"/>
      <c r="M238" s="584"/>
      <c r="N238" s="584"/>
      <c r="O238" s="584"/>
      <c r="P238" s="584"/>
      <c r="Q238" s="584"/>
      <c r="R238" s="585"/>
      <c r="S238" s="584"/>
      <c r="T238" s="419"/>
    </row>
    <row r="239" spans="3:20" s="391" customFormat="1">
      <c r="C239" s="582"/>
      <c r="G239" s="402"/>
      <c r="H239" s="390"/>
      <c r="J239" s="512"/>
      <c r="K239" s="390"/>
      <c r="L239" s="512"/>
      <c r="M239" s="512"/>
      <c r="N239" s="512"/>
      <c r="O239" s="512"/>
      <c r="P239" s="512"/>
      <c r="Q239" s="512"/>
      <c r="R239" s="533"/>
      <c r="S239" s="512"/>
      <c r="T239" s="513"/>
    </row>
    <row r="240" spans="3:20" s="391" customFormat="1">
      <c r="C240" s="582"/>
      <c r="G240" s="402"/>
      <c r="H240" s="390"/>
      <c r="J240" s="512"/>
      <c r="K240" s="390"/>
      <c r="L240" s="512"/>
      <c r="M240" s="512"/>
      <c r="N240" s="512"/>
      <c r="O240" s="512"/>
      <c r="P240" s="512"/>
      <c r="Q240" s="512"/>
      <c r="R240" s="533"/>
      <c r="S240" s="512"/>
      <c r="T240" s="513"/>
    </row>
    <row r="241" spans="3:20" s="391" customFormat="1">
      <c r="C241" s="582"/>
      <c r="G241" s="402"/>
      <c r="H241" s="390"/>
      <c r="J241" s="512"/>
      <c r="K241" s="390"/>
      <c r="L241" s="512"/>
      <c r="M241" s="512"/>
      <c r="N241" s="512"/>
      <c r="O241" s="512"/>
      <c r="P241" s="512"/>
      <c r="Q241" s="512"/>
      <c r="R241" s="533"/>
      <c r="S241" s="512"/>
      <c r="T241" s="513"/>
    </row>
    <row r="242" spans="3:20" s="391" customFormat="1">
      <c r="C242" s="582"/>
      <c r="G242" s="402"/>
      <c r="H242" s="390"/>
      <c r="J242" s="584"/>
      <c r="K242" s="390"/>
      <c r="L242" s="584"/>
      <c r="M242" s="584"/>
      <c r="N242" s="584"/>
      <c r="O242" s="584"/>
      <c r="P242" s="584"/>
      <c r="Q242" s="584"/>
      <c r="R242" s="585"/>
      <c r="S242" s="584"/>
      <c r="T242" s="419"/>
    </row>
    <row r="243" spans="3:20" s="391" customFormat="1">
      <c r="F243" s="582"/>
      <c r="G243" s="402"/>
      <c r="H243" s="390"/>
      <c r="J243" s="512"/>
      <c r="K243" s="390"/>
      <c r="L243" s="512"/>
      <c r="M243" s="512"/>
      <c r="N243" s="512"/>
      <c r="O243" s="512"/>
      <c r="P243" s="512"/>
      <c r="Q243" s="512"/>
      <c r="R243" s="533"/>
      <c r="S243" s="512"/>
      <c r="T243" s="513"/>
    </row>
    <row r="244" spans="3:20" s="391" customFormat="1">
      <c r="F244" s="582"/>
      <c r="G244" s="402"/>
      <c r="H244" s="390"/>
      <c r="I244" s="390"/>
      <c r="J244" s="512"/>
      <c r="K244" s="512"/>
      <c r="L244" s="512"/>
      <c r="M244" s="512"/>
      <c r="N244" s="512"/>
      <c r="O244" s="512"/>
      <c r="P244" s="512"/>
      <c r="Q244" s="512"/>
      <c r="R244" s="533"/>
      <c r="S244" s="512"/>
      <c r="T244" s="513"/>
    </row>
    <row r="245" spans="3:20" s="391" customFormat="1">
      <c r="F245" s="582"/>
      <c r="G245" s="402"/>
      <c r="H245" s="390"/>
      <c r="I245" s="390"/>
      <c r="J245" s="512"/>
      <c r="K245" s="512"/>
      <c r="L245" s="512"/>
      <c r="M245" s="512"/>
      <c r="N245" s="512"/>
      <c r="O245" s="512"/>
      <c r="P245" s="512"/>
      <c r="Q245" s="512"/>
      <c r="R245" s="533"/>
      <c r="S245" s="512"/>
      <c r="T245" s="513"/>
    </row>
    <row r="246" spans="3:20" s="391" customFormat="1">
      <c r="F246" s="582"/>
      <c r="G246" s="402"/>
      <c r="H246" s="390"/>
      <c r="I246" s="390"/>
      <c r="J246" s="512"/>
      <c r="K246" s="512"/>
      <c r="L246" s="512"/>
      <c r="M246" s="512"/>
      <c r="N246" s="512"/>
      <c r="O246" s="512"/>
      <c r="P246" s="512"/>
      <c r="Q246" s="512"/>
      <c r="R246" s="533"/>
      <c r="S246" s="512"/>
      <c r="T246" s="513"/>
    </row>
    <row r="247" spans="3:20" s="391" customFormat="1">
      <c r="F247" s="582"/>
      <c r="G247" s="402"/>
      <c r="H247" s="390"/>
      <c r="I247" s="390"/>
      <c r="J247" s="512"/>
      <c r="K247" s="512"/>
      <c r="L247" s="512"/>
      <c r="M247" s="512"/>
      <c r="N247" s="512"/>
      <c r="O247" s="512"/>
      <c r="P247" s="512"/>
      <c r="Q247" s="512"/>
      <c r="R247" s="533"/>
      <c r="S247" s="512"/>
      <c r="T247" s="513"/>
    </row>
    <row r="248" spans="3:20" s="391" customFormat="1">
      <c r="F248" s="582"/>
      <c r="G248" s="402"/>
      <c r="H248" s="390"/>
      <c r="I248" s="390"/>
      <c r="J248" s="512"/>
      <c r="K248" s="512"/>
      <c r="L248" s="512"/>
      <c r="M248" s="512"/>
      <c r="N248" s="512"/>
      <c r="O248" s="512"/>
      <c r="P248" s="512"/>
      <c r="Q248" s="512"/>
      <c r="R248" s="533"/>
      <c r="S248" s="512"/>
      <c r="T248" s="513"/>
    </row>
    <row r="249" spans="3:20" s="391" customFormat="1">
      <c r="F249" s="582"/>
      <c r="G249" s="402"/>
      <c r="H249" s="390"/>
      <c r="I249" s="390"/>
      <c r="J249" s="512"/>
      <c r="K249" s="512"/>
      <c r="L249" s="512"/>
      <c r="M249" s="512"/>
      <c r="N249" s="512"/>
      <c r="O249" s="512"/>
      <c r="P249" s="512"/>
      <c r="Q249" s="512"/>
      <c r="R249" s="533"/>
      <c r="S249" s="512"/>
      <c r="T249" s="513"/>
    </row>
    <row r="250" spans="3:20" s="391" customFormat="1">
      <c r="F250" s="582"/>
      <c r="G250" s="402"/>
      <c r="H250" s="390"/>
      <c r="I250" s="390"/>
      <c r="J250" s="512"/>
      <c r="K250" s="512"/>
      <c r="L250" s="512"/>
      <c r="M250" s="512"/>
      <c r="N250" s="512"/>
      <c r="O250" s="512"/>
      <c r="P250" s="512"/>
      <c r="Q250" s="512"/>
      <c r="R250" s="533"/>
      <c r="S250" s="512"/>
      <c r="T250" s="513"/>
    </row>
    <row r="251" spans="3:20" s="391" customFormat="1">
      <c r="F251" s="582"/>
      <c r="G251" s="402"/>
      <c r="H251" s="390"/>
      <c r="I251" s="390"/>
      <c r="J251" s="512"/>
      <c r="K251" s="512"/>
      <c r="L251" s="512"/>
      <c r="M251" s="512"/>
      <c r="N251" s="512"/>
      <c r="O251" s="512"/>
      <c r="P251" s="512"/>
      <c r="Q251" s="512"/>
      <c r="R251" s="533"/>
      <c r="S251" s="512"/>
      <c r="T251" s="513"/>
    </row>
    <row r="252" spans="3:20" s="391" customFormat="1">
      <c r="F252" s="582"/>
      <c r="G252" s="402"/>
      <c r="H252" s="390"/>
      <c r="I252" s="390"/>
      <c r="J252" s="512"/>
      <c r="K252" s="512"/>
      <c r="L252" s="512"/>
      <c r="M252" s="512"/>
      <c r="N252" s="512"/>
      <c r="O252" s="512"/>
      <c r="P252" s="512"/>
      <c r="Q252" s="512"/>
      <c r="R252" s="533"/>
      <c r="S252" s="512"/>
      <c r="T252" s="513"/>
    </row>
    <row r="253" spans="3:20" s="391" customFormat="1">
      <c r="F253" s="582"/>
      <c r="G253" s="402"/>
      <c r="H253" s="390"/>
      <c r="I253" s="390"/>
      <c r="J253" s="512"/>
      <c r="K253" s="512"/>
      <c r="L253" s="512"/>
      <c r="M253" s="512"/>
      <c r="N253" s="512"/>
      <c r="O253" s="512"/>
      <c r="P253" s="512"/>
      <c r="Q253" s="512"/>
      <c r="R253" s="533"/>
      <c r="S253" s="512"/>
      <c r="T253" s="513"/>
    </row>
    <row r="254" spans="3:20" s="391" customFormat="1">
      <c r="F254" s="582"/>
      <c r="G254" s="402"/>
      <c r="H254" s="390"/>
      <c r="I254" s="390"/>
      <c r="J254" s="512"/>
      <c r="K254" s="512"/>
      <c r="L254" s="512"/>
      <c r="M254" s="512"/>
      <c r="N254" s="512"/>
      <c r="O254" s="512"/>
      <c r="P254" s="512"/>
      <c r="Q254" s="512"/>
      <c r="R254" s="533"/>
      <c r="S254" s="512"/>
      <c r="T254" s="513"/>
    </row>
    <row r="255" spans="3:20" s="391" customFormat="1">
      <c r="F255" s="583"/>
      <c r="G255" s="402"/>
      <c r="H255" s="390"/>
      <c r="I255" s="390"/>
      <c r="J255" s="584"/>
      <c r="K255" s="584"/>
      <c r="L255" s="584"/>
      <c r="M255" s="584"/>
      <c r="N255" s="584"/>
      <c r="O255" s="584"/>
      <c r="P255" s="584"/>
      <c r="Q255" s="584"/>
      <c r="R255" s="585"/>
      <c r="S255" s="584"/>
      <c r="T255" s="419"/>
    </row>
    <row r="256" spans="3:20" s="391" customFormat="1">
      <c r="F256" s="582"/>
      <c r="G256" s="402"/>
      <c r="H256" s="390"/>
      <c r="I256" s="390"/>
      <c r="J256" s="512"/>
      <c r="K256" s="512"/>
      <c r="L256" s="512"/>
      <c r="M256" s="512"/>
      <c r="N256" s="512"/>
      <c r="O256" s="512"/>
      <c r="P256" s="512"/>
      <c r="Q256" s="512"/>
      <c r="R256" s="533"/>
      <c r="S256" s="512"/>
      <c r="T256" s="513"/>
    </row>
    <row r="257" spans="6:20" s="391" customFormat="1">
      <c r="F257" s="582"/>
      <c r="G257" s="402"/>
      <c r="H257" s="390"/>
      <c r="I257" s="390"/>
      <c r="J257" s="512"/>
      <c r="K257" s="512"/>
      <c r="L257" s="512"/>
      <c r="M257" s="512"/>
      <c r="N257" s="512"/>
      <c r="O257" s="512"/>
      <c r="P257" s="512"/>
      <c r="Q257" s="512"/>
      <c r="R257" s="533"/>
      <c r="S257" s="512"/>
      <c r="T257" s="513"/>
    </row>
    <row r="258" spans="6:20" s="391" customFormat="1">
      <c r="F258" s="582"/>
      <c r="G258" s="402"/>
      <c r="H258" s="390"/>
      <c r="I258" s="390"/>
      <c r="J258" s="512"/>
      <c r="K258" s="512"/>
      <c r="L258" s="512"/>
      <c r="M258" s="512"/>
      <c r="N258" s="512"/>
      <c r="O258" s="512"/>
      <c r="P258" s="512"/>
      <c r="Q258" s="512"/>
      <c r="R258" s="533"/>
      <c r="S258" s="512"/>
      <c r="T258" s="513"/>
    </row>
    <row r="259" spans="6:20" s="391" customFormat="1">
      <c r="F259" s="582"/>
      <c r="G259" s="402"/>
      <c r="H259" s="390"/>
      <c r="I259" s="390"/>
      <c r="J259" s="512"/>
      <c r="K259" s="512"/>
      <c r="L259" s="512"/>
      <c r="M259" s="512"/>
      <c r="N259" s="512"/>
      <c r="O259" s="512"/>
      <c r="P259" s="512"/>
      <c r="Q259" s="512"/>
      <c r="R259" s="533"/>
      <c r="S259" s="512"/>
      <c r="T259" s="513"/>
    </row>
    <row r="260" spans="6:20" s="391" customFormat="1">
      <c r="F260" s="582"/>
      <c r="G260" s="402"/>
      <c r="H260" s="390"/>
      <c r="I260" s="390"/>
      <c r="J260" s="512"/>
      <c r="K260" s="512"/>
      <c r="L260" s="512"/>
      <c r="M260" s="512"/>
      <c r="N260" s="512"/>
      <c r="O260" s="512"/>
      <c r="P260" s="512"/>
      <c r="Q260" s="512"/>
      <c r="R260" s="533"/>
      <c r="S260" s="512"/>
      <c r="T260" s="513"/>
    </row>
    <row r="261" spans="6:20" s="391" customFormat="1">
      <c r="F261" s="583"/>
      <c r="G261" s="402"/>
      <c r="H261" s="390"/>
      <c r="I261" s="390"/>
      <c r="J261" s="590"/>
      <c r="K261" s="590"/>
      <c r="L261" s="590"/>
      <c r="M261" s="590"/>
      <c r="N261" s="512"/>
      <c r="O261" s="590"/>
      <c r="P261" s="590"/>
      <c r="Q261" s="590"/>
      <c r="R261" s="591"/>
      <c r="S261" s="512"/>
      <c r="T261" s="513"/>
    </row>
    <row r="262" spans="6:20" s="391" customFormat="1">
      <c r="F262" s="583"/>
      <c r="G262" s="402"/>
      <c r="H262" s="390"/>
      <c r="I262" s="390"/>
      <c r="J262" s="584"/>
      <c r="K262" s="584"/>
      <c r="L262" s="584"/>
      <c r="M262" s="584"/>
      <c r="N262" s="584"/>
      <c r="O262" s="584"/>
      <c r="P262" s="584"/>
      <c r="Q262" s="584"/>
      <c r="R262" s="585"/>
      <c r="S262" s="584"/>
      <c r="T262" s="419"/>
    </row>
    <row r="263" spans="6:20" s="391" customFormat="1">
      <c r="F263" s="582"/>
      <c r="G263" s="402"/>
      <c r="H263" s="390"/>
      <c r="I263" s="390"/>
      <c r="J263" s="512"/>
      <c r="K263" s="512"/>
      <c r="L263" s="512"/>
      <c r="M263" s="512"/>
      <c r="N263" s="512"/>
      <c r="O263" s="512"/>
      <c r="P263" s="512"/>
      <c r="Q263" s="512"/>
      <c r="R263" s="533"/>
      <c r="S263" s="512"/>
      <c r="T263" s="513"/>
    </row>
    <row r="264" spans="6:20" s="391" customFormat="1">
      <c r="F264" s="582"/>
      <c r="G264" s="402"/>
      <c r="H264" s="390"/>
      <c r="I264" s="390"/>
      <c r="J264" s="512"/>
      <c r="K264" s="512"/>
      <c r="L264" s="512"/>
      <c r="M264" s="512"/>
      <c r="N264" s="512"/>
      <c r="O264" s="512"/>
      <c r="P264" s="512"/>
      <c r="Q264" s="512"/>
      <c r="R264" s="533"/>
      <c r="S264" s="512"/>
      <c r="T264" s="513"/>
    </row>
    <row r="265" spans="6:20" s="391" customFormat="1">
      <c r="F265" s="582"/>
      <c r="G265" s="402"/>
      <c r="H265" s="390"/>
      <c r="I265" s="390"/>
      <c r="J265" s="512"/>
      <c r="K265" s="512"/>
      <c r="L265" s="512"/>
      <c r="M265" s="512"/>
      <c r="N265" s="512"/>
      <c r="O265" s="512"/>
      <c r="P265" s="512"/>
      <c r="Q265" s="512"/>
      <c r="R265" s="533"/>
      <c r="S265" s="512"/>
      <c r="T265" s="513"/>
    </row>
    <row r="266" spans="6:20" s="391" customFormat="1">
      <c r="F266" s="582"/>
      <c r="G266" s="402"/>
      <c r="H266" s="390"/>
      <c r="I266" s="390"/>
      <c r="J266" s="512"/>
      <c r="K266" s="512"/>
      <c r="L266" s="512"/>
      <c r="M266" s="512"/>
      <c r="N266" s="512"/>
      <c r="O266" s="512"/>
      <c r="P266" s="512"/>
      <c r="Q266" s="512"/>
      <c r="R266" s="533"/>
      <c r="S266" s="512"/>
      <c r="T266" s="513"/>
    </row>
    <row r="267" spans="6:20" s="391" customFormat="1">
      <c r="G267" s="402"/>
      <c r="H267" s="390"/>
      <c r="I267" s="390"/>
      <c r="J267" s="512"/>
      <c r="K267" s="512"/>
      <c r="L267" s="512"/>
      <c r="M267" s="512"/>
      <c r="N267" s="512"/>
      <c r="O267" s="512"/>
      <c r="P267" s="512"/>
      <c r="Q267" s="512"/>
      <c r="R267" s="533"/>
      <c r="S267" s="512"/>
      <c r="T267" s="513"/>
    </row>
    <row r="268" spans="6:20" s="391" customFormat="1">
      <c r="F268" s="582"/>
      <c r="G268" s="402"/>
      <c r="H268" s="390"/>
      <c r="I268" s="390"/>
      <c r="J268" s="512"/>
      <c r="K268" s="512"/>
      <c r="L268" s="512"/>
      <c r="M268" s="512"/>
      <c r="N268" s="512"/>
      <c r="O268" s="512"/>
      <c r="P268" s="512"/>
      <c r="Q268" s="512"/>
      <c r="R268" s="533"/>
      <c r="S268" s="512"/>
      <c r="T268" s="513"/>
    </row>
    <row r="269" spans="6:20" s="391" customFormat="1">
      <c r="F269" s="582"/>
      <c r="G269" s="402"/>
      <c r="H269" s="390"/>
      <c r="I269" s="390"/>
      <c r="J269" s="512"/>
      <c r="K269" s="512"/>
      <c r="L269" s="512"/>
      <c r="M269" s="512"/>
      <c r="N269" s="512"/>
      <c r="O269" s="512"/>
      <c r="P269" s="512"/>
      <c r="Q269" s="512"/>
      <c r="R269" s="533"/>
      <c r="S269" s="512"/>
      <c r="T269" s="513"/>
    </row>
    <row r="270" spans="6:20" s="391" customFormat="1">
      <c r="F270" s="582"/>
      <c r="G270" s="402"/>
      <c r="H270" s="390"/>
      <c r="I270" s="390"/>
      <c r="J270" s="512"/>
      <c r="K270" s="512"/>
      <c r="L270" s="512"/>
      <c r="M270" s="512"/>
      <c r="N270" s="512"/>
      <c r="O270" s="512"/>
      <c r="P270" s="512"/>
      <c r="Q270" s="512"/>
      <c r="R270" s="533"/>
      <c r="S270" s="512"/>
      <c r="T270" s="513"/>
    </row>
    <row r="271" spans="6:20" s="391" customFormat="1">
      <c r="F271" s="582"/>
      <c r="G271" s="402"/>
      <c r="H271" s="390"/>
      <c r="I271" s="390"/>
      <c r="J271" s="512"/>
      <c r="K271" s="512"/>
      <c r="L271" s="512"/>
      <c r="M271" s="512"/>
      <c r="N271" s="512"/>
      <c r="O271" s="512"/>
      <c r="P271" s="512"/>
      <c r="Q271" s="512"/>
      <c r="R271" s="533"/>
      <c r="S271" s="512"/>
      <c r="T271" s="513"/>
    </row>
    <row r="272" spans="6:20" s="391" customFormat="1">
      <c r="F272" s="582"/>
      <c r="G272" s="402"/>
      <c r="H272" s="390"/>
      <c r="I272" s="390"/>
      <c r="J272" s="512"/>
      <c r="K272" s="512"/>
      <c r="L272" s="512"/>
      <c r="M272" s="512"/>
      <c r="N272" s="512"/>
      <c r="O272" s="512"/>
      <c r="P272" s="512"/>
      <c r="Q272" s="512"/>
      <c r="R272" s="533"/>
      <c r="S272" s="512"/>
      <c r="T272" s="513"/>
    </row>
    <row r="273" spans="6:20" s="391" customFormat="1">
      <c r="F273" s="583"/>
      <c r="G273" s="402"/>
      <c r="H273" s="390"/>
      <c r="I273" s="390"/>
      <c r="J273" s="584"/>
      <c r="K273" s="584"/>
      <c r="L273" s="584"/>
      <c r="M273" s="584"/>
      <c r="N273" s="584"/>
      <c r="O273" s="584"/>
      <c r="P273" s="584"/>
      <c r="Q273" s="584"/>
      <c r="R273" s="585"/>
      <c r="S273" s="584"/>
      <c r="T273" s="419"/>
    </row>
    <row r="274" spans="6:20" s="391" customFormat="1">
      <c r="F274" s="582"/>
      <c r="G274" s="402"/>
      <c r="H274" s="390"/>
      <c r="I274" s="390"/>
      <c r="J274" s="512"/>
      <c r="K274" s="512"/>
      <c r="L274" s="512"/>
      <c r="M274" s="512"/>
      <c r="N274" s="512"/>
      <c r="O274" s="512"/>
      <c r="P274" s="512"/>
      <c r="Q274" s="512"/>
      <c r="R274" s="533"/>
      <c r="S274" s="512"/>
      <c r="T274" s="513"/>
    </row>
    <row r="275" spans="6:20" s="391" customFormat="1">
      <c r="F275" s="582"/>
      <c r="G275" s="402"/>
      <c r="H275" s="390"/>
      <c r="I275" s="390"/>
      <c r="J275" s="512"/>
      <c r="K275" s="512"/>
      <c r="L275" s="512"/>
      <c r="M275" s="512"/>
      <c r="N275" s="512"/>
      <c r="O275" s="512"/>
      <c r="P275" s="512"/>
      <c r="Q275" s="512"/>
      <c r="R275" s="533"/>
      <c r="S275" s="512"/>
      <c r="T275" s="513"/>
    </row>
    <row r="276" spans="6:20" s="391" customFormat="1">
      <c r="F276" s="583"/>
      <c r="G276" s="402"/>
      <c r="H276" s="390"/>
      <c r="I276" s="390"/>
      <c r="J276" s="584"/>
      <c r="K276" s="584"/>
      <c r="L276" s="584"/>
      <c r="M276" s="584"/>
      <c r="N276" s="584"/>
      <c r="O276" s="584"/>
      <c r="P276" s="584"/>
      <c r="Q276" s="584"/>
      <c r="R276" s="585"/>
      <c r="S276" s="584"/>
      <c r="T276" s="419"/>
    </row>
    <row r="277" spans="6:20" s="391" customFormat="1">
      <c r="F277" s="582"/>
      <c r="G277" s="402"/>
      <c r="H277" s="390"/>
      <c r="I277" s="390"/>
      <c r="J277" s="512"/>
      <c r="K277" s="512"/>
      <c r="L277" s="512"/>
      <c r="M277" s="512"/>
      <c r="N277" s="512"/>
      <c r="O277" s="512"/>
      <c r="P277" s="512"/>
      <c r="Q277" s="512"/>
      <c r="R277" s="533"/>
      <c r="S277" s="512"/>
      <c r="T277" s="513"/>
    </row>
    <row r="278" spans="6:20" s="391" customFormat="1">
      <c r="F278" s="582"/>
      <c r="G278" s="402"/>
      <c r="H278" s="390"/>
      <c r="I278" s="390"/>
      <c r="J278" s="512"/>
      <c r="K278" s="512"/>
      <c r="L278" s="512"/>
      <c r="M278" s="512"/>
      <c r="N278" s="512"/>
      <c r="O278" s="512"/>
      <c r="P278" s="512"/>
      <c r="Q278" s="512"/>
      <c r="R278" s="533"/>
      <c r="S278" s="512"/>
      <c r="T278" s="513"/>
    </row>
    <row r="279" spans="6:20" s="391" customFormat="1">
      <c r="F279" s="582"/>
      <c r="G279" s="402"/>
      <c r="H279" s="390"/>
      <c r="I279" s="390"/>
      <c r="J279" s="512"/>
      <c r="K279" s="512"/>
      <c r="L279" s="512"/>
      <c r="M279" s="512"/>
      <c r="N279" s="512"/>
      <c r="O279" s="512"/>
      <c r="P279" s="512"/>
      <c r="Q279" s="512"/>
      <c r="R279" s="533"/>
      <c r="S279" s="512"/>
      <c r="T279" s="513"/>
    </row>
    <row r="280" spans="6:20" s="391" customFormat="1">
      <c r="F280" s="582"/>
      <c r="G280" s="402"/>
      <c r="H280" s="390"/>
      <c r="I280" s="390"/>
      <c r="J280" s="512"/>
      <c r="K280" s="512"/>
      <c r="L280" s="512"/>
      <c r="M280" s="512"/>
      <c r="N280" s="512"/>
      <c r="O280" s="512"/>
      <c r="P280" s="512"/>
      <c r="Q280" s="512"/>
      <c r="R280" s="533"/>
      <c r="S280" s="512"/>
      <c r="T280" s="513"/>
    </row>
    <row r="281" spans="6:20" s="391" customFormat="1">
      <c r="F281" s="582"/>
      <c r="G281" s="402"/>
      <c r="H281" s="390"/>
      <c r="I281" s="390"/>
      <c r="J281" s="512"/>
      <c r="K281" s="512"/>
      <c r="L281" s="512"/>
      <c r="M281" s="512"/>
      <c r="N281" s="512"/>
      <c r="O281" s="512"/>
      <c r="P281" s="512"/>
      <c r="Q281" s="512"/>
      <c r="R281" s="533"/>
      <c r="S281" s="512"/>
      <c r="T281" s="513"/>
    </row>
    <row r="282" spans="6:20" s="391" customFormat="1">
      <c r="F282" s="582"/>
      <c r="G282" s="402"/>
      <c r="H282" s="390"/>
      <c r="I282" s="390"/>
      <c r="J282" s="512"/>
      <c r="K282" s="512"/>
      <c r="L282" s="512"/>
      <c r="M282" s="512"/>
      <c r="N282" s="512"/>
      <c r="O282" s="512"/>
      <c r="P282" s="512"/>
      <c r="Q282" s="512"/>
      <c r="R282" s="533"/>
      <c r="S282" s="512"/>
      <c r="T282" s="513"/>
    </row>
    <row r="283" spans="6:20" s="391" customFormat="1">
      <c r="F283" s="582"/>
      <c r="G283" s="402"/>
      <c r="H283" s="390"/>
      <c r="I283" s="390"/>
      <c r="J283" s="512"/>
      <c r="K283" s="512"/>
      <c r="L283" s="512"/>
      <c r="M283" s="512"/>
      <c r="N283" s="512"/>
      <c r="O283" s="512"/>
      <c r="P283" s="512"/>
      <c r="Q283" s="512"/>
      <c r="R283" s="533"/>
      <c r="S283" s="512"/>
      <c r="T283" s="513"/>
    </row>
    <row r="284" spans="6:20" s="391" customFormat="1">
      <c r="F284" s="582"/>
      <c r="G284" s="402"/>
      <c r="H284" s="390"/>
      <c r="I284" s="390"/>
      <c r="J284" s="512"/>
      <c r="K284" s="512"/>
      <c r="L284" s="512"/>
      <c r="M284" s="512"/>
      <c r="N284" s="512"/>
      <c r="O284" s="512"/>
      <c r="P284" s="512"/>
      <c r="Q284" s="512"/>
      <c r="R284" s="533"/>
      <c r="S284" s="512"/>
      <c r="T284" s="513"/>
    </row>
    <row r="285" spans="6:20">
      <c r="M285" s="391"/>
      <c r="N285" s="391"/>
      <c r="O285" s="391"/>
      <c r="P285" s="391"/>
    </row>
  </sheetData>
  <mergeCells count="70">
    <mergeCell ref="C174:Q174"/>
    <mergeCell ref="C176:Q176"/>
    <mergeCell ref="F164:R164"/>
    <mergeCell ref="C166:Q166"/>
    <mergeCell ref="C167:Q167"/>
    <mergeCell ref="C168:Q168"/>
    <mergeCell ref="C169:Q169"/>
    <mergeCell ref="C173:U173"/>
    <mergeCell ref="G151:H151"/>
    <mergeCell ref="G152:H152"/>
    <mergeCell ref="G153:H153"/>
    <mergeCell ref="G154:H154"/>
    <mergeCell ref="P161:Q161"/>
    <mergeCell ref="F163:R163"/>
    <mergeCell ref="C143:D143"/>
    <mergeCell ref="C144:D144"/>
    <mergeCell ref="C145:D145"/>
    <mergeCell ref="C146:D146"/>
    <mergeCell ref="C147:F147"/>
    <mergeCell ref="C148:F148"/>
    <mergeCell ref="C137:D137"/>
    <mergeCell ref="C138:D138"/>
    <mergeCell ref="C139:D139"/>
    <mergeCell ref="C140:D140"/>
    <mergeCell ref="C141:D141"/>
    <mergeCell ref="C142:D142"/>
    <mergeCell ref="C131:D131"/>
    <mergeCell ref="C132:D132"/>
    <mergeCell ref="C133:D133"/>
    <mergeCell ref="C134:D134"/>
    <mergeCell ref="C135:D135"/>
    <mergeCell ref="C136:D136"/>
    <mergeCell ref="C111:D111"/>
    <mergeCell ref="C112:D112"/>
    <mergeCell ref="C113:D113"/>
    <mergeCell ref="C128:D128"/>
    <mergeCell ref="C129:D129"/>
    <mergeCell ref="C130:D130"/>
    <mergeCell ref="C77:D77"/>
    <mergeCell ref="C78:D78"/>
    <mergeCell ref="C80:D80"/>
    <mergeCell ref="C81:D81"/>
    <mergeCell ref="C82:D82"/>
    <mergeCell ref="C110:D110"/>
    <mergeCell ref="C68:D68"/>
    <mergeCell ref="C71:D71"/>
    <mergeCell ref="C72:D72"/>
    <mergeCell ref="C74:D74"/>
    <mergeCell ref="C75:D75"/>
    <mergeCell ref="C76:D76"/>
    <mergeCell ref="C61:D61"/>
    <mergeCell ref="C62:D62"/>
    <mergeCell ref="C63:D63"/>
    <mergeCell ref="C64:D64"/>
    <mergeCell ref="C65:D65"/>
    <mergeCell ref="C66:D66"/>
    <mergeCell ref="C14:F14"/>
    <mergeCell ref="C15:F15"/>
    <mergeCell ref="C40:F40"/>
    <mergeCell ref="C47:D47"/>
    <mergeCell ref="C57:D57"/>
    <mergeCell ref="C59:D59"/>
    <mergeCell ref="T2:U2"/>
    <mergeCell ref="B3:U3"/>
    <mergeCell ref="B4:U4"/>
    <mergeCell ref="C13:G13"/>
    <mergeCell ref="H13:I13"/>
    <mergeCell ref="J13:M13"/>
    <mergeCell ref="N13:Q13"/>
    <mergeCell ref="R13:U13"/>
  </mergeCells>
  <pageMargins left="0.25" right="0.25" top="0.48" bottom="0.25" header="0.3" footer="0.3"/>
  <pageSetup paperSize="9" scale="60" orientation="landscape" horizontalDpi="4294967293" verticalDpi="4294967293" r:id="rId1"/>
</worksheet>
</file>

<file path=xl/worksheets/sheet6.xml><?xml version="1.0" encoding="utf-8"?>
<worksheet xmlns="http://schemas.openxmlformats.org/spreadsheetml/2006/main" xmlns:r="http://schemas.openxmlformats.org/officeDocument/2006/relationships">
  <dimension ref="A1:AR517"/>
  <sheetViews>
    <sheetView workbookViewId="0">
      <pane xSplit="9" ySplit="17" topLeftCell="J18" activePane="bottomRight" state="frozen"/>
      <selection pane="topRight" activeCell="J1" sqref="J1"/>
      <selection pane="bottomLeft" activeCell="A18" sqref="A18"/>
      <selection pane="bottomRight" activeCell="N6" sqref="N6"/>
    </sheetView>
  </sheetViews>
  <sheetFormatPr defaultRowHeight="12.75"/>
  <cols>
    <col min="1" max="1" width="7.7109375" style="1" customWidth="1"/>
    <col min="2" max="2" width="7.42578125" style="1" customWidth="1"/>
    <col min="3" max="3" width="4.140625" style="1" customWidth="1"/>
    <col min="4" max="4" width="5.5703125" style="1" customWidth="1"/>
    <col min="5" max="5" width="1" style="1" customWidth="1"/>
    <col min="6" max="6" width="20.140625" style="1" customWidth="1"/>
    <col min="7" max="7" width="14.7109375" style="1" customWidth="1"/>
    <col min="8" max="8" width="8.5703125" style="1" hidden="1" customWidth="1"/>
    <col min="9" max="9" width="7.85546875" style="1" hidden="1" customWidth="1"/>
    <col min="10" max="10" width="11.28515625" style="1" customWidth="1"/>
    <col min="11" max="13" width="11.28515625" style="2" hidden="1" customWidth="1"/>
    <col min="14" max="14" width="11.7109375" style="1" customWidth="1"/>
    <col min="15" max="17" width="11.7109375" style="1" hidden="1" customWidth="1"/>
    <col min="18" max="18" width="11.7109375" style="1" customWidth="1"/>
    <col min="19" max="21" width="11.7109375" style="1" hidden="1" customWidth="1"/>
    <col min="22" max="22" width="11.7109375" style="2" customWidth="1"/>
    <col min="23" max="25" width="11.7109375" style="2" hidden="1" customWidth="1"/>
    <col min="26" max="26" width="11.7109375" style="1" customWidth="1"/>
    <col min="27" max="27" width="12.7109375" style="1" customWidth="1"/>
    <col min="28" max="29" width="11.7109375" style="1" hidden="1" customWidth="1"/>
    <col min="30" max="30" width="11.7109375" style="2" hidden="1" customWidth="1"/>
    <col min="31" max="31" width="11.7109375" style="1" customWidth="1"/>
    <col min="32" max="34" width="11.7109375" style="1" hidden="1" customWidth="1"/>
    <col min="35" max="35" width="11.7109375" style="2" customWidth="1"/>
    <col min="36" max="38" width="11.7109375" style="1" hidden="1" customWidth="1"/>
    <col min="39" max="40" width="11.7109375" style="2" customWidth="1"/>
    <col min="41" max="41" width="12.7109375" style="2" customWidth="1"/>
    <col min="42" max="42" width="13.7109375" style="1" customWidth="1"/>
    <col min="43" max="43" width="10.7109375" style="1" customWidth="1"/>
    <col min="44" max="44" width="14.85546875" style="1" bestFit="1" customWidth="1"/>
    <col min="45" max="256" width="9.140625" style="4"/>
    <col min="257" max="257" width="7.7109375" style="4" customWidth="1"/>
    <col min="258" max="258" width="7.42578125" style="4" customWidth="1"/>
    <col min="259" max="259" width="4.140625" style="4" customWidth="1"/>
    <col min="260" max="260" width="5.5703125" style="4" customWidth="1"/>
    <col min="261" max="261" width="1" style="4" customWidth="1"/>
    <col min="262" max="262" width="20.140625" style="4" customWidth="1"/>
    <col min="263" max="263" width="14.7109375" style="4" customWidth="1"/>
    <col min="264" max="265" width="0" style="4" hidden="1" customWidth="1"/>
    <col min="266" max="266" width="11.28515625" style="4" customWidth="1"/>
    <col min="267" max="269" width="0" style="4" hidden="1" customWidth="1"/>
    <col min="270" max="270" width="11.7109375" style="4" customWidth="1"/>
    <col min="271" max="273" width="0" style="4" hidden="1" customWidth="1"/>
    <col min="274" max="274" width="11.7109375" style="4" customWidth="1"/>
    <col min="275" max="277" width="0" style="4" hidden="1" customWidth="1"/>
    <col min="278" max="278" width="11.7109375" style="4" customWidth="1"/>
    <col min="279" max="281" width="0" style="4" hidden="1" customWidth="1"/>
    <col min="282" max="282" width="11.7109375" style="4" customWidth="1"/>
    <col min="283" max="283" width="12.7109375" style="4" customWidth="1"/>
    <col min="284" max="286" width="0" style="4" hidden="1" customWidth="1"/>
    <col min="287" max="287" width="11.7109375" style="4" customWidth="1"/>
    <col min="288" max="290" width="0" style="4" hidden="1" customWidth="1"/>
    <col min="291" max="291" width="11.7109375" style="4" customWidth="1"/>
    <col min="292" max="294" width="0" style="4" hidden="1" customWidth="1"/>
    <col min="295" max="296" width="11.7109375" style="4" customWidth="1"/>
    <col min="297" max="297" width="12.7109375" style="4" customWidth="1"/>
    <col min="298" max="298" width="13.7109375" style="4" customWidth="1"/>
    <col min="299" max="299" width="10.7109375" style="4" customWidth="1"/>
    <col min="300" max="300" width="13.5703125" style="4" bestFit="1" customWidth="1"/>
    <col min="301" max="512" width="9.140625" style="4"/>
    <col min="513" max="513" width="7.7109375" style="4" customWidth="1"/>
    <col min="514" max="514" width="7.42578125" style="4" customWidth="1"/>
    <col min="515" max="515" width="4.140625" style="4" customWidth="1"/>
    <col min="516" max="516" width="5.5703125" style="4" customWidth="1"/>
    <col min="517" max="517" width="1" style="4" customWidth="1"/>
    <col min="518" max="518" width="20.140625" style="4" customWidth="1"/>
    <col min="519" max="519" width="14.7109375" style="4" customWidth="1"/>
    <col min="520" max="521" width="0" style="4" hidden="1" customWidth="1"/>
    <col min="522" max="522" width="11.28515625" style="4" customWidth="1"/>
    <col min="523" max="525" width="0" style="4" hidden="1" customWidth="1"/>
    <col min="526" max="526" width="11.7109375" style="4" customWidth="1"/>
    <col min="527" max="529" width="0" style="4" hidden="1" customWidth="1"/>
    <col min="530" max="530" width="11.7109375" style="4" customWidth="1"/>
    <col min="531" max="533" width="0" style="4" hidden="1" customWidth="1"/>
    <col min="534" max="534" width="11.7109375" style="4" customWidth="1"/>
    <col min="535" max="537" width="0" style="4" hidden="1" customWidth="1"/>
    <col min="538" max="538" width="11.7109375" style="4" customWidth="1"/>
    <col min="539" max="539" width="12.7109375" style="4" customWidth="1"/>
    <col min="540" max="542" width="0" style="4" hidden="1" customWidth="1"/>
    <col min="543" max="543" width="11.7109375" style="4" customWidth="1"/>
    <col min="544" max="546" width="0" style="4" hidden="1" customWidth="1"/>
    <col min="547" max="547" width="11.7109375" style="4" customWidth="1"/>
    <col min="548" max="550" width="0" style="4" hidden="1" customWidth="1"/>
    <col min="551" max="552" width="11.7109375" style="4" customWidth="1"/>
    <col min="553" max="553" width="12.7109375" style="4" customWidth="1"/>
    <col min="554" max="554" width="13.7109375" style="4" customWidth="1"/>
    <col min="555" max="555" width="10.7109375" style="4" customWidth="1"/>
    <col min="556" max="556" width="13.5703125" style="4" bestFit="1" customWidth="1"/>
    <col min="557" max="768" width="9.140625" style="4"/>
    <col min="769" max="769" width="7.7109375" style="4" customWidth="1"/>
    <col min="770" max="770" width="7.42578125" style="4" customWidth="1"/>
    <col min="771" max="771" width="4.140625" style="4" customWidth="1"/>
    <col min="772" max="772" width="5.5703125" style="4" customWidth="1"/>
    <col min="773" max="773" width="1" style="4" customWidth="1"/>
    <col min="774" max="774" width="20.140625" style="4" customWidth="1"/>
    <col min="775" max="775" width="14.7109375" style="4" customWidth="1"/>
    <col min="776" max="777" width="0" style="4" hidden="1" customWidth="1"/>
    <col min="778" max="778" width="11.28515625" style="4" customWidth="1"/>
    <col min="779" max="781" width="0" style="4" hidden="1" customWidth="1"/>
    <col min="782" max="782" width="11.7109375" style="4" customWidth="1"/>
    <col min="783" max="785" width="0" style="4" hidden="1" customWidth="1"/>
    <col min="786" max="786" width="11.7109375" style="4" customWidth="1"/>
    <col min="787" max="789" width="0" style="4" hidden="1" customWidth="1"/>
    <col min="790" max="790" width="11.7109375" style="4" customWidth="1"/>
    <col min="791" max="793" width="0" style="4" hidden="1" customWidth="1"/>
    <col min="794" max="794" width="11.7109375" style="4" customWidth="1"/>
    <col min="795" max="795" width="12.7109375" style="4" customWidth="1"/>
    <col min="796" max="798" width="0" style="4" hidden="1" customWidth="1"/>
    <col min="799" max="799" width="11.7109375" style="4" customWidth="1"/>
    <col min="800" max="802" width="0" style="4" hidden="1" customWidth="1"/>
    <col min="803" max="803" width="11.7109375" style="4" customWidth="1"/>
    <col min="804" max="806" width="0" style="4" hidden="1" customWidth="1"/>
    <col min="807" max="808" width="11.7109375" style="4" customWidth="1"/>
    <col min="809" max="809" width="12.7109375" style="4" customWidth="1"/>
    <col min="810" max="810" width="13.7109375" style="4" customWidth="1"/>
    <col min="811" max="811" width="10.7109375" style="4" customWidth="1"/>
    <col min="812" max="812" width="13.5703125" style="4" bestFit="1" customWidth="1"/>
    <col min="813" max="1024" width="9.140625" style="4"/>
    <col min="1025" max="1025" width="7.7109375" style="4" customWidth="1"/>
    <col min="1026" max="1026" width="7.42578125" style="4" customWidth="1"/>
    <col min="1027" max="1027" width="4.140625" style="4" customWidth="1"/>
    <col min="1028" max="1028" width="5.5703125" style="4" customWidth="1"/>
    <col min="1029" max="1029" width="1" style="4" customWidth="1"/>
    <col min="1030" max="1030" width="20.140625" style="4" customWidth="1"/>
    <col min="1031" max="1031" width="14.7109375" style="4" customWidth="1"/>
    <col min="1032" max="1033" width="0" style="4" hidden="1" customWidth="1"/>
    <col min="1034" max="1034" width="11.28515625" style="4" customWidth="1"/>
    <col min="1035" max="1037" width="0" style="4" hidden="1" customWidth="1"/>
    <col min="1038" max="1038" width="11.7109375" style="4" customWidth="1"/>
    <col min="1039" max="1041" width="0" style="4" hidden="1" customWidth="1"/>
    <col min="1042" max="1042" width="11.7109375" style="4" customWidth="1"/>
    <col min="1043" max="1045" width="0" style="4" hidden="1" customWidth="1"/>
    <col min="1046" max="1046" width="11.7109375" style="4" customWidth="1"/>
    <col min="1047" max="1049" width="0" style="4" hidden="1" customWidth="1"/>
    <col min="1050" max="1050" width="11.7109375" style="4" customWidth="1"/>
    <col min="1051" max="1051" width="12.7109375" style="4" customWidth="1"/>
    <col min="1052" max="1054" width="0" style="4" hidden="1" customWidth="1"/>
    <col min="1055" max="1055" width="11.7109375" style="4" customWidth="1"/>
    <col min="1056" max="1058" width="0" style="4" hidden="1" customWidth="1"/>
    <col min="1059" max="1059" width="11.7109375" style="4" customWidth="1"/>
    <col min="1060" max="1062" width="0" style="4" hidden="1" customWidth="1"/>
    <col min="1063" max="1064" width="11.7109375" style="4" customWidth="1"/>
    <col min="1065" max="1065" width="12.7109375" style="4" customWidth="1"/>
    <col min="1066" max="1066" width="13.7109375" style="4" customWidth="1"/>
    <col min="1067" max="1067" width="10.7109375" style="4" customWidth="1"/>
    <col min="1068" max="1068" width="13.5703125" style="4" bestFit="1" customWidth="1"/>
    <col min="1069" max="1280" width="9.140625" style="4"/>
    <col min="1281" max="1281" width="7.7109375" style="4" customWidth="1"/>
    <col min="1282" max="1282" width="7.42578125" style="4" customWidth="1"/>
    <col min="1283" max="1283" width="4.140625" style="4" customWidth="1"/>
    <col min="1284" max="1284" width="5.5703125" style="4" customWidth="1"/>
    <col min="1285" max="1285" width="1" style="4" customWidth="1"/>
    <col min="1286" max="1286" width="20.140625" style="4" customWidth="1"/>
    <col min="1287" max="1287" width="14.7109375" style="4" customWidth="1"/>
    <col min="1288" max="1289" width="0" style="4" hidden="1" customWidth="1"/>
    <col min="1290" max="1290" width="11.28515625" style="4" customWidth="1"/>
    <col min="1291" max="1293" width="0" style="4" hidden="1" customWidth="1"/>
    <col min="1294" max="1294" width="11.7109375" style="4" customWidth="1"/>
    <col min="1295" max="1297" width="0" style="4" hidden="1" customWidth="1"/>
    <col min="1298" max="1298" width="11.7109375" style="4" customWidth="1"/>
    <col min="1299" max="1301" width="0" style="4" hidden="1" customWidth="1"/>
    <col min="1302" max="1302" width="11.7109375" style="4" customWidth="1"/>
    <col min="1303" max="1305" width="0" style="4" hidden="1" customWidth="1"/>
    <col min="1306" max="1306" width="11.7109375" style="4" customWidth="1"/>
    <col min="1307" max="1307" width="12.7109375" style="4" customWidth="1"/>
    <col min="1308" max="1310" width="0" style="4" hidden="1" customWidth="1"/>
    <col min="1311" max="1311" width="11.7109375" style="4" customWidth="1"/>
    <col min="1312" max="1314" width="0" style="4" hidden="1" customWidth="1"/>
    <col min="1315" max="1315" width="11.7109375" style="4" customWidth="1"/>
    <col min="1316" max="1318" width="0" style="4" hidden="1" customWidth="1"/>
    <col min="1319" max="1320" width="11.7109375" style="4" customWidth="1"/>
    <col min="1321" max="1321" width="12.7109375" style="4" customWidth="1"/>
    <col min="1322" max="1322" width="13.7109375" style="4" customWidth="1"/>
    <col min="1323" max="1323" width="10.7109375" style="4" customWidth="1"/>
    <col min="1324" max="1324" width="13.5703125" style="4" bestFit="1" customWidth="1"/>
    <col min="1325" max="1536" width="9.140625" style="4"/>
    <col min="1537" max="1537" width="7.7109375" style="4" customWidth="1"/>
    <col min="1538" max="1538" width="7.42578125" style="4" customWidth="1"/>
    <col min="1539" max="1539" width="4.140625" style="4" customWidth="1"/>
    <col min="1540" max="1540" width="5.5703125" style="4" customWidth="1"/>
    <col min="1541" max="1541" width="1" style="4" customWidth="1"/>
    <col min="1542" max="1542" width="20.140625" style="4" customWidth="1"/>
    <col min="1543" max="1543" width="14.7109375" style="4" customWidth="1"/>
    <col min="1544" max="1545" width="0" style="4" hidden="1" customWidth="1"/>
    <col min="1546" max="1546" width="11.28515625" style="4" customWidth="1"/>
    <col min="1547" max="1549" width="0" style="4" hidden="1" customWidth="1"/>
    <col min="1550" max="1550" width="11.7109375" style="4" customWidth="1"/>
    <col min="1551" max="1553" width="0" style="4" hidden="1" customWidth="1"/>
    <col min="1554" max="1554" width="11.7109375" style="4" customWidth="1"/>
    <col min="1555" max="1557" width="0" style="4" hidden="1" customWidth="1"/>
    <col min="1558" max="1558" width="11.7109375" style="4" customWidth="1"/>
    <col min="1559" max="1561" width="0" style="4" hidden="1" customWidth="1"/>
    <col min="1562" max="1562" width="11.7109375" style="4" customWidth="1"/>
    <col min="1563" max="1563" width="12.7109375" style="4" customWidth="1"/>
    <col min="1564" max="1566" width="0" style="4" hidden="1" customWidth="1"/>
    <col min="1567" max="1567" width="11.7109375" style="4" customWidth="1"/>
    <col min="1568" max="1570" width="0" style="4" hidden="1" customWidth="1"/>
    <col min="1571" max="1571" width="11.7109375" style="4" customWidth="1"/>
    <col min="1572" max="1574" width="0" style="4" hidden="1" customWidth="1"/>
    <col min="1575" max="1576" width="11.7109375" style="4" customWidth="1"/>
    <col min="1577" max="1577" width="12.7109375" style="4" customWidth="1"/>
    <col min="1578" max="1578" width="13.7109375" style="4" customWidth="1"/>
    <col min="1579" max="1579" width="10.7109375" style="4" customWidth="1"/>
    <col min="1580" max="1580" width="13.5703125" style="4" bestFit="1" customWidth="1"/>
    <col min="1581" max="1792" width="9.140625" style="4"/>
    <col min="1793" max="1793" width="7.7109375" style="4" customWidth="1"/>
    <col min="1794" max="1794" width="7.42578125" style="4" customWidth="1"/>
    <col min="1795" max="1795" width="4.140625" style="4" customWidth="1"/>
    <col min="1796" max="1796" width="5.5703125" style="4" customWidth="1"/>
    <col min="1797" max="1797" width="1" style="4" customWidth="1"/>
    <col min="1798" max="1798" width="20.140625" style="4" customWidth="1"/>
    <col min="1799" max="1799" width="14.7109375" style="4" customWidth="1"/>
    <col min="1800" max="1801" width="0" style="4" hidden="1" customWidth="1"/>
    <col min="1802" max="1802" width="11.28515625" style="4" customWidth="1"/>
    <col min="1803" max="1805" width="0" style="4" hidden="1" customWidth="1"/>
    <col min="1806" max="1806" width="11.7109375" style="4" customWidth="1"/>
    <col min="1807" max="1809" width="0" style="4" hidden="1" customWidth="1"/>
    <col min="1810" max="1810" width="11.7109375" style="4" customWidth="1"/>
    <col min="1811" max="1813" width="0" style="4" hidden="1" customWidth="1"/>
    <col min="1814" max="1814" width="11.7109375" style="4" customWidth="1"/>
    <col min="1815" max="1817" width="0" style="4" hidden="1" customWidth="1"/>
    <col min="1818" max="1818" width="11.7109375" style="4" customWidth="1"/>
    <col min="1819" max="1819" width="12.7109375" style="4" customWidth="1"/>
    <col min="1820" max="1822" width="0" style="4" hidden="1" customWidth="1"/>
    <col min="1823" max="1823" width="11.7109375" style="4" customWidth="1"/>
    <col min="1824" max="1826" width="0" style="4" hidden="1" customWidth="1"/>
    <col min="1827" max="1827" width="11.7109375" style="4" customWidth="1"/>
    <col min="1828" max="1830" width="0" style="4" hidden="1" customWidth="1"/>
    <col min="1831" max="1832" width="11.7109375" style="4" customWidth="1"/>
    <col min="1833" max="1833" width="12.7109375" style="4" customWidth="1"/>
    <col min="1834" max="1834" width="13.7109375" style="4" customWidth="1"/>
    <col min="1835" max="1835" width="10.7109375" style="4" customWidth="1"/>
    <col min="1836" max="1836" width="13.5703125" style="4" bestFit="1" customWidth="1"/>
    <col min="1837" max="2048" width="9.140625" style="4"/>
    <col min="2049" max="2049" width="7.7109375" style="4" customWidth="1"/>
    <col min="2050" max="2050" width="7.42578125" style="4" customWidth="1"/>
    <col min="2051" max="2051" width="4.140625" style="4" customWidth="1"/>
    <col min="2052" max="2052" width="5.5703125" style="4" customWidth="1"/>
    <col min="2053" max="2053" width="1" style="4" customWidth="1"/>
    <col min="2054" max="2054" width="20.140625" style="4" customWidth="1"/>
    <col min="2055" max="2055" width="14.7109375" style="4" customWidth="1"/>
    <col min="2056" max="2057" width="0" style="4" hidden="1" customWidth="1"/>
    <col min="2058" max="2058" width="11.28515625" style="4" customWidth="1"/>
    <col min="2059" max="2061" width="0" style="4" hidden="1" customWidth="1"/>
    <col min="2062" max="2062" width="11.7109375" style="4" customWidth="1"/>
    <col min="2063" max="2065" width="0" style="4" hidden="1" customWidth="1"/>
    <col min="2066" max="2066" width="11.7109375" style="4" customWidth="1"/>
    <col min="2067" max="2069" width="0" style="4" hidden="1" customWidth="1"/>
    <col min="2070" max="2070" width="11.7109375" style="4" customWidth="1"/>
    <col min="2071" max="2073" width="0" style="4" hidden="1" customWidth="1"/>
    <col min="2074" max="2074" width="11.7109375" style="4" customWidth="1"/>
    <col min="2075" max="2075" width="12.7109375" style="4" customWidth="1"/>
    <col min="2076" max="2078" width="0" style="4" hidden="1" customWidth="1"/>
    <col min="2079" max="2079" width="11.7109375" style="4" customWidth="1"/>
    <col min="2080" max="2082" width="0" style="4" hidden="1" customWidth="1"/>
    <col min="2083" max="2083" width="11.7109375" style="4" customWidth="1"/>
    <col min="2084" max="2086" width="0" style="4" hidden="1" customWidth="1"/>
    <col min="2087" max="2088" width="11.7109375" style="4" customWidth="1"/>
    <col min="2089" max="2089" width="12.7109375" style="4" customWidth="1"/>
    <col min="2090" max="2090" width="13.7109375" style="4" customWidth="1"/>
    <col min="2091" max="2091" width="10.7109375" style="4" customWidth="1"/>
    <col min="2092" max="2092" width="13.5703125" style="4" bestFit="1" customWidth="1"/>
    <col min="2093" max="2304" width="9.140625" style="4"/>
    <col min="2305" max="2305" width="7.7109375" style="4" customWidth="1"/>
    <col min="2306" max="2306" width="7.42578125" style="4" customWidth="1"/>
    <col min="2307" max="2307" width="4.140625" style="4" customWidth="1"/>
    <col min="2308" max="2308" width="5.5703125" style="4" customWidth="1"/>
    <col min="2309" max="2309" width="1" style="4" customWidth="1"/>
    <col min="2310" max="2310" width="20.140625" style="4" customWidth="1"/>
    <col min="2311" max="2311" width="14.7109375" style="4" customWidth="1"/>
    <col min="2312" max="2313" width="0" style="4" hidden="1" customWidth="1"/>
    <col min="2314" max="2314" width="11.28515625" style="4" customWidth="1"/>
    <col min="2315" max="2317" width="0" style="4" hidden="1" customWidth="1"/>
    <col min="2318" max="2318" width="11.7109375" style="4" customWidth="1"/>
    <col min="2319" max="2321" width="0" style="4" hidden="1" customWidth="1"/>
    <col min="2322" max="2322" width="11.7109375" style="4" customWidth="1"/>
    <col min="2323" max="2325" width="0" style="4" hidden="1" customWidth="1"/>
    <col min="2326" max="2326" width="11.7109375" style="4" customWidth="1"/>
    <col min="2327" max="2329" width="0" style="4" hidden="1" customWidth="1"/>
    <col min="2330" max="2330" width="11.7109375" style="4" customWidth="1"/>
    <col min="2331" max="2331" width="12.7109375" style="4" customWidth="1"/>
    <col min="2332" max="2334" width="0" style="4" hidden="1" customWidth="1"/>
    <col min="2335" max="2335" width="11.7109375" style="4" customWidth="1"/>
    <col min="2336" max="2338" width="0" style="4" hidden="1" customWidth="1"/>
    <col min="2339" max="2339" width="11.7109375" style="4" customWidth="1"/>
    <col min="2340" max="2342" width="0" style="4" hidden="1" customWidth="1"/>
    <col min="2343" max="2344" width="11.7109375" style="4" customWidth="1"/>
    <col min="2345" max="2345" width="12.7109375" style="4" customWidth="1"/>
    <col min="2346" max="2346" width="13.7109375" style="4" customWidth="1"/>
    <col min="2347" max="2347" width="10.7109375" style="4" customWidth="1"/>
    <col min="2348" max="2348" width="13.5703125" style="4" bestFit="1" customWidth="1"/>
    <col min="2349" max="2560" width="9.140625" style="4"/>
    <col min="2561" max="2561" width="7.7109375" style="4" customWidth="1"/>
    <col min="2562" max="2562" width="7.42578125" style="4" customWidth="1"/>
    <col min="2563" max="2563" width="4.140625" style="4" customWidth="1"/>
    <col min="2564" max="2564" width="5.5703125" style="4" customWidth="1"/>
    <col min="2565" max="2565" width="1" style="4" customWidth="1"/>
    <col min="2566" max="2566" width="20.140625" style="4" customWidth="1"/>
    <col min="2567" max="2567" width="14.7109375" style="4" customWidth="1"/>
    <col min="2568" max="2569" width="0" style="4" hidden="1" customWidth="1"/>
    <col min="2570" max="2570" width="11.28515625" style="4" customWidth="1"/>
    <col min="2571" max="2573" width="0" style="4" hidden="1" customWidth="1"/>
    <col min="2574" max="2574" width="11.7109375" style="4" customWidth="1"/>
    <col min="2575" max="2577" width="0" style="4" hidden="1" customWidth="1"/>
    <col min="2578" max="2578" width="11.7109375" style="4" customWidth="1"/>
    <col min="2579" max="2581" width="0" style="4" hidden="1" customWidth="1"/>
    <col min="2582" max="2582" width="11.7109375" style="4" customWidth="1"/>
    <col min="2583" max="2585" width="0" style="4" hidden="1" customWidth="1"/>
    <col min="2586" max="2586" width="11.7109375" style="4" customWidth="1"/>
    <col min="2587" max="2587" width="12.7109375" style="4" customWidth="1"/>
    <col min="2588" max="2590" width="0" style="4" hidden="1" customWidth="1"/>
    <col min="2591" max="2591" width="11.7109375" style="4" customWidth="1"/>
    <col min="2592" max="2594" width="0" style="4" hidden="1" customWidth="1"/>
    <col min="2595" max="2595" width="11.7109375" style="4" customWidth="1"/>
    <col min="2596" max="2598" width="0" style="4" hidden="1" customWidth="1"/>
    <col min="2599" max="2600" width="11.7109375" style="4" customWidth="1"/>
    <col min="2601" max="2601" width="12.7109375" style="4" customWidth="1"/>
    <col min="2602" max="2602" width="13.7109375" style="4" customWidth="1"/>
    <col min="2603" max="2603" width="10.7109375" style="4" customWidth="1"/>
    <col min="2604" max="2604" width="13.5703125" style="4" bestFit="1" customWidth="1"/>
    <col min="2605" max="2816" width="9.140625" style="4"/>
    <col min="2817" max="2817" width="7.7109375" style="4" customWidth="1"/>
    <col min="2818" max="2818" width="7.42578125" style="4" customWidth="1"/>
    <col min="2819" max="2819" width="4.140625" style="4" customWidth="1"/>
    <col min="2820" max="2820" width="5.5703125" style="4" customWidth="1"/>
    <col min="2821" max="2821" width="1" style="4" customWidth="1"/>
    <col min="2822" max="2822" width="20.140625" style="4" customWidth="1"/>
    <col min="2823" max="2823" width="14.7109375" style="4" customWidth="1"/>
    <col min="2824" max="2825" width="0" style="4" hidden="1" customWidth="1"/>
    <col min="2826" max="2826" width="11.28515625" style="4" customWidth="1"/>
    <col min="2827" max="2829" width="0" style="4" hidden="1" customWidth="1"/>
    <col min="2830" max="2830" width="11.7109375" style="4" customWidth="1"/>
    <col min="2831" max="2833" width="0" style="4" hidden="1" customWidth="1"/>
    <col min="2834" max="2834" width="11.7109375" style="4" customWidth="1"/>
    <col min="2835" max="2837" width="0" style="4" hidden="1" customWidth="1"/>
    <col min="2838" max="2838" width="11.7109375" style="4" customWidth="1"/>
    <col min="2839" max="2841" width="0" style="4" hidden="1" customWidth="1"/>
    <col min="2842" max="2842" width="11.7109375" style="4" customWidth="1"/>
    <col min="2843" max="2843" width="12.7109375" style="4" customWidth="1"/>
    <col min="2844" max="2846" width="0" style="4" hidden="1" customWidth="1"/>
    <col min="2847" max="2847" width="11.7109375" style="4" customWidth="1"/>
    <col min="2848" max="2850" width="0" style="4" hidden="1" customWidth="1"/>
    <col min="2851" max="2851" width="11.7109375" style="4" customWidth="1"/>
    <col min="2852" max="2854" width="0" style="4" hidden="1" customWidth="1"/>
    <col min="2855" max="2856" width="11.7109375" style="4" customWidth="1"/>
    <col min="2857" max="2857" width="12.7109375" style="4" customWidth="1"/>
    <col min="2858" max="2858" width="13.7109375" style="4" customWidth="1"/>
    <col min="2859" max="2859" width="10.7109375" style="4" customWidth="1"/>
    <col min="2860" max="2860" width="13.5703125" style="4" bestFit="1" customWidth="1"/>
    <col min="2861" max="3072" width="9.140625" style="4"/>
    <col min="3073" max="3073" width="7.7109375" style="4" customWidth="1"/>
    <col min="3074" max="3074" width="7.42578125" style="4" customWidth="1"/>
    <col min="3075" max="3075" width="4.140625" style="4" customWidth="1"/>
    <col min="3076" max="3076" width="5.5703125" style="4" customWidth="1"/>
    <col min="3077" max="3077" width="1" style="4" customWidth="1"/>
    <col min="3078" max="3078" width="20.140625" style="4" customWidth="1"/>
    <col min="3079" max="3079" width="14.7109375" style="4" customWidth="1"/>
    <col min="3080" max="3081" width="0" style="4" hidden="1" customWidth="1"/>
    <col min="3082" max="3082" width="11.28515625" style="4" customWidth="1"/>
    <col min="3083" max="3085" width="0" style="4" hidden="1" customWidth="1"/>
    <col min="3086" max="3086" width="11.7109375" style="4" customWidth="1"/>
    <col min="3087" max="3089" width="0" style="4" hidden="1" customWidth="1"/>
    <col min="3090" max="3090" width="11.7109375" style="4" customWidth="1"/>
    <col min="3091" max="3093" width="0" style="4" hidden="1" customWidth="1"/>
    <col min="3094" max="3094" width="11.7109375" style="4" customWidth="1"/>
    <col min="3095" max="3097" width="0" style="4" hidden="1" customWidth="1"/>
    <col min="3098" max="3098" width="11.7109375" style="4" customWidth="1"/>
    <col min="3099" max="3099" width="12.7109375" style="4" customWidth="1"/>
    <col min="3100" max="3102" width="0" style="4" hidden="1" customWidth="1"/>
    <col min="3103" max="3103" width="11.7109375" style="4" customWidth="1"/>
    <col min="3104" max="3106" width="0" style="4" hidden="1" customWidth="1"/>
    <col min="3107" max="3107" width="11.7109375" style="4" customWidth="1"/>
    <col min="3108" max="3110" width="0" style="4" hidden="1" customWidth="1"/>
    <col min="3111" max="3112" width="11.7109375" style="4" customWidth="1"/>
    <col min="3113" max="3113" width="12.7109375" style="4" customWidth="1"/>
    <col min="3114" max="3114" width="13.7109375" style="4" customWidth="1"/>
    <col min="3115" max="3115" width="10.7109375" style="4" customWidth="1"/>
    <col min="3116" max="3116" width="13.5703125" style="4" bestFit="1" customWidth="1"/>
    <col min="3117" max="3328" width="9.140625" style="4"/>
    <col min="3329" max="3329" width="7.7109375" style="4" customWidth="1"/>
    <col min="3330" max="3330" width="7.42578125" style="4" customWidth="1"/>
    <col min="3331" max="3331" width="4.140625" style="4" customWidth="1"/>
    <col min="3332" max="3332" width="5.5703125" style="4" customWidth="1"/>
    <col min="3333" max="3333" width="1" style="4" customWidth="1"/>
    <col min="3334" max="3334" width="20.140625" style="4" customWidth="1"/>
    <col min="3335" max="3335" width="14.7109375" style="4" customWidth="1"/>
    <col min="3336" max="3337" width="0" style="4" hidden="1" customWidth="1"/>
    <col min="3338" max="3338" width="11.28515625" style="4" customWidth="1"/>
    <col min="3339" max="3341" width="0" style="4" hidden="1" customWidth="1"/>
    <col min="3342" max="3342" width="11.7109375" style="4" customWidth="1"/>
    <col min="3343" max="3345" width="0" style="4" hidden="1" customWidth="1"/>
    <col min="3346" max="3346" width="11.7109375" style="4" customWidth="1"/>
    <col min="3347" max="3349" width="0" style="4" hidden="1" customWidth="1"/>
    <col min="3350" max="3350" width="11.7109375" style="4" customWidth="1"/>
    <col min="3351" max="3353" width="0" style="4" hidden="1" customWidth="1"/>
    <col min="3354" max="3354" width="11.7109375" style="4" customWidth="1"/>
    <col min="3355" max="3355" width="12.7109375" style="4" customWidth="1"/>
    <col min="3356" max="3358" width="0" style="4" hidden="1" customWidth="1"/>
    <col min="3359" max="3359" width="11.7109375" style="4" customWidth="1"/>
    <col min="3360" max="3362" width="0" style="4" hidden="1" customWidth="1"/>
    <col min="3363" max="3363" width="11.7109375" style="4" customWidth="1"/>
    <col min="3364" max="3366" width="0" style="4" hidden="1" customWidth="1"/>
    <col min="3367" max="3368" width="11.7109375" style="4" customWidth="1"/>
    <col min="3369" max="3369" width="12.7109375" style="4" customWidth="1"/>
    <col min="3370" max="3370" width="13.7109375" style="4" customWidth="1"/>
    <col min="3371" max="3371" width="10.7109375" style="4" customWidth="1"/>
    <col min="3372" max="3372" width="13.5703125" style="4" bestFit="1" customWidth="1"/>
    <col min="3373" max="3584" width="9.140625" style="4"/>
    <col min="3585" max="3585" width="7.7109375" style="4" customWidth="1"/>
    <col min="3586" max="3586" width="7.42578125" style="4" customWidth="1"/>
    <col min="3587" max="3587" width="4.140625" style="4" customWidth="1"/>
    <col min="3588" max="3588" width="5.5703125" style="4" customWidth="1"/>
    <col min="3589" max="3589" width="1" style="4" customWidth="1"/>
    <col min="3590" max="3590" width="20.140625" style="4" customWidth="1"/>
    <col min="3591" max="3591" width="14.7109375" style="4" customWidth="1"/>
    <col min="3592" max="3593" width="0" style="4" hidden="1" customWidth="1"/>
    <col min="3594" max="3594" width="11.28515625" style="4" customWidth="1"/>
    <col min="3595" max="3597" width="0" style="4" hidden="1" customWidth="1"/>
    <col min="3598" max="3598" width="11.7109375" style="4" customWidth="1"/>
    <col min="3599" max="3601" width="0" style="4" hidden="1" customWidth="1"/>
    <col min="3602" max="3602" width="11.7109375" style="4" customWidth="1"/>
    <col min="3603" max="3605" width="0" style="4" hidden="1" customWidth="1"/>
    <col min="3606" max="3606" width="11.7109375" style="4" customWidth="1"/>
    <col min="3607" max="3609" width="0" style="4" hidden="1" customWidth="1"/>
    <col min="3610" max="3610" width="11.7109375" style="4" customWidth="1"/>
    <col min="3611" max="3611" width="12.7109375" style="4" customWidth="1"/>
    <col min="3612" max="3614" width="0" style="4" hidden="1" customWidth="1"/>
    <col min="3615" max="3615" width="11.7109375" style="4" customWidth="1"/>
    <col min="3616" max="3618" width="0" style="4" hidden="1" customWidth="1"/>
    <col min="3619" max="3619" width="11.7109375" style="4" customWidth="1"/>
    <col min="3620" max="3622" width="0" style="4" hidden="1" customWidth="1"/>
    <col min="3623" max="3624" width="11.7109375" style="4" customWidth="1"/>
    <col min="3625" max="3625" width="12.7109375" style="4" customWidth="1"/>
    <col min="3626" max="3626" width="13.7109375" style="4" customWidth="1"/>
    <col min="3627" max="3627" width="10.7109375" style="4" customWidth="1"/>
    <col min="3628" max="3628" width="13.5703125" style="4" bestFit="1" customWidth="1"/>
    <col min="3629" max="3840" width="9.140625" style="4"/>
    <col min="3841" max="3841" width="7.7109375" style="4" customWidth="1"/>
    <col min="3842" max="3842" width="7.42578125" style="4" customWidth="1"/>
    <col min="3843" max="3843" width="4.140625" style="4" customWidth="1"/>
    <col min="3844" max="3844" width="5.5703125" style="4" customWidth="1"/>
    <col min="3845" max="3845" width="1" style="4" customWidth="1"/>
    <col min="3846" max="3846" width="20.140625" style="4" customWidth="1"/>
    <col min="3847" max="3847" width="14.7109375" style="4" customWidth="1"/>
    <col min="3848" max="3849" width="0" style="4" hidden="1" customWidth="1"/>
    <col min="3850" max="3850" width="11.28515625" style="4" customWidth="1"/>
    <col min="3851" max="3853" width="0" style="4" hidden="1" customWidth="1"/>
    <col min="3854" max="3854" width="11.7109375" style="4" customWidth="1"/>
    <col min="3855" max="3857" width="0" style="4" hidden="1" customWidth="1"/>
    <col min="3858" max="3858" width="11.7109375" style="4" customWidth="1"/>
    <col min="3859" max="3861" width="0" style="4" hidden="1" customWidth="1"/>
    <col min="3862" max="3862" width="11.7109375" style="4" customWidth="1"/>
    <col min="3863" max="3865" width="0" style="4" hidden="1" customWidth="1"/>
    <col min="3866" max="3866" width="11.7109375" style="4" customWidth="1"/>
    <col min="3867" max="3867" width="12.7109375" style="4" customWidth="1"/>
    <col min="3868" max="3870" width="0" style="4" hidden="1" customWidth="1"/>
    <col min="3871" max="3871" width="11.7109375" style="4" customWidth="1"/>
    <col min="3872" max="3874" width="0" style="4" hidden="1" customWidth="1"/>
    <col min="3875" max="3875" width="11.7109375" style="4" customWidth="1"/>
    <col min="3876" max="3878" width="0" style="4" hidden="1" customWidth="1"/>
    <col min="3879" max="3880" width="11.7109375" style="4" customWidth="1"/>
    <col min="3881" max="3881" width="12.7109375" style="4" customWidth="1"/>
    <col min="3882" max="3882" width="13.7109375" style="4" customWidth="1"/>
    <col min="3883" max="3883" width="10.7109375" style="4" customWidth="1"/>
    <col min="3884" max="3884" width="13.5703125" style="4" bestFit="1" customWidth="1"/>
    <col min="3885" max="4096" width="9.140625" style="4"/>
    <col min="4097" max="4097" width="7.7109375" style="4" customWidth="1"/>
    <col min="4098" max="4098" width="7.42578125" style="4" customWidth="1"/>
    <col min="4099" max="4099" width="4.140625" style="4" customWidth="1"/>
    <col min="4100" max="4100" width="5.5703125" style="4" customWidth="1"/>
    <col min="4101" max="4101" width="1" style="4" customWidth="1"/>
    <col min="4102" max="4102" width="20.140625" style="4" customWidth="1"/>
    <col min="4103" max="4103" width="14.7109375" style="4" customWidth="1"/>
    <col min="4104" max="4105" width="0" style="4" hidden="1" customWidth="1"/>
    <col min="4106" max="4106" width="11.28515625" style="4" customWidth="1"/>
    <col min="4107" max="4109" width="0" style="4" hidden="1" customWidth="1"/>
    <col min="4110" max="4110" width="11.7109375" style="4" customWidth="1"/>
    <col min="4111" max="4113" width="0" style="4" hidden="1" customWidth="1"/>
    <col min="4114" max="4114" width="11.7109375" style="4" customWidth="1"/>
    <col min="4115" max="4117" width="0" style="4" hidden="1" customWidth="1"/>
    <col min="4118" max="4118" width="11.7109375" style="4" customWidth="1"/>
    <col min="4119" max="4121" width="0" style="4" hidden="1" customWidth="1"/>
    <col min="4122" max="4122" width="11.7109375" style="4" customWidth="1"/>
    <col min="4123" max="4123" width="12.7109375" style="4" customWidth="1"/>
    <col min="4124" max="4126" width="0" style="4" hidden="1" customWidth="1"/>
    <col min="4127" max="4127" width="11.7109375" style="4" customWidth="1"/>
    <col min="4128" max="4130" width="0" style="4" hidden="1" customWidth="1"/>
    <col min="4131" max="4131" width="11.7109375" style="4" customWidth="1"/>
    <col min="4132" max="4134" width="0" style="4" hidden="1" customWidth="1"/>
    <col min="4135" max="4136" width="11.7109375" style="4" customWidth="1"/>
    <col min="4137" max="4137" width="12.7109375" style="4" customWidth="1"/>
    <col min="4138" max="4138" width="13.7109375" style="4" customWidth="1"/>
    <col min="4139" max="4139" width="10.7109375" style="4" customWidth="1"/>
    <col min="4140" max="4140" width="13.5703125" style="4" bestFit="1" customWidth="1"/>
    <col min="4141" max="4352" width="9.140625" style="4"/>
    <col min="4353" max="4353" width="7.7109375" style="4" customWidth="1"/>
    <col min="4354" max="4354" width="7.42578125" style="4" customWidth="1"/>
    <col min="4355" max="4355" width="4.140625" style="4" customWidth="1"/>
    <col min="4356" max="4356" width="5.5703125" style="4" customWidth="1"/>
    <col min="4357" max="4357" width="1" style="4" customWidth="1"/>
    <col min="4358" max="4358" width="20.140625" style="4" customWidth="1"/>
    <col min="4359" max="4359" width="14.7109375" style="4" customWidth="1"/>
    <col min="4360" max="4361" width="0" style="4" hidden="1" customWidth="1"/>
    <col min="4362" max="4362" width="11.28515625" style="4" customWidth="1"/>
    <col min="4363" max="4365" width="0" style="4" hidden="1" customWidth="1"/>
    <col min="4366" max="4366" width="11.7109375" style="4" customWidth="1"/>
    <col min="4367" max="4369" width="0" style="4" hidden="1" customWidth="1"/>
    <col min="4370" max="4370" width="11.7109375" style="4" customWidth="1"/>
    <col min="4371" max="4373" width="0" style="4" hidden="1" customWidth="1"/>
    <col min="4374" max="4374" width="11.7109375" style="4" customWidth="1"/>
    <col min="4375" max="4377" width="0" style="4" hidden="1" customWidth="1"/>
    <col min="4378" max="4378" width="11.7109375" style="4" customWidth="1"/>
    <col min="4379" max="4379" width="12.7109375" style="4" customWidth="1"/>
    <col min="4380" max="4382" width="0" style="4" hidden="1" customWidth="1"/>
    <col min="4383" max="4383" width="11.7109375" style="4" customWidth="1"/>
    <col min="4384" max="4386" width="0" style="4" hidden="1" customWidth="1"/>
    <col min="4387" max="4387" width="11.7109375" style="4" customWidth="1"/>
    <col min="4388" max="4390" width="0" style="4" hidden="1" customWidth="1"/>
    <col min="4391" max="4392" width="11.7109375" style="4" customWidth="1"/>
    <col min="4393" max="4393" width="12.7109375" style="4" customWidth="1"/>
    <col min="4394" max="4394" width="13.7109375" style="4" customWidth="1"/>
    <col min="4395" max="4395" width="10.7109375" style="4" customWidth="1"/>
    <col min="4396" max="4396" width="13.5703125" style="4" bestFit="1" customWidth="1"/>
    <col min="4397" max="4608" width="9.140625" style="4"/>
    <col min="4609" max="4609" width="7.7109375" style="4" customWidth="1"/>
    <col min="4610" max="4610" width="7.42578125" style="4" customWidth="1"/>
    <col min="4611" max="4611" width="4.140625" style="4" customWidth="1"/>
    <col min="4612" max="4612" width="5.5703125" style="4" customWidth="1"/>
    <col min="4613" max="4613" width="1" style="4" customWidth="1"/>
    <col min="4614" max="4614" width="20.140625" style="4" customWidth="1"/>
    <col min="4615" max="4615" width="14.7109375" style="4" customWidth="1"/>
    <col min="4616" max="4617" width="0" style="4" hidden="1" customWidth="1"/>
    <col min="4618" max="4618" width="11.28515625" style="4" customWidth="1"/>
    <col min="4619" max="4621" width="0" style="4" hidden="1" customWidth="1"/>
    <col min="4622" max="4622" width="11.7109375" style="4" customWidth="1"/>
    <col min="4623" max="4625" width="0" style="4" hidden="1" customWidth="1"/>
    <col min="4626" max="4626" width="11.7109375" style="4" customWidth="1"/>
    <col min="4627" max="4629" width="0" style="4" hidden="1" customWidth="1"/>
    <col min="4630" max="4630" width="11.7109375" style="4" customWidth="1"/>
    <col min="4631" max="4633" width="0" style="4" hidden="1" customWidth="1"/>
    <col min="4634" max="4634" width="11.7109375" style="4" customWidth="1"/>
    <col min="4635" max="4635" width="12.7109375" style="4" customWidth="1"/>
    <col min="4636" max="4638" width="0" style="4" hidden="1" customWidth="1"/>
    <col min="4639" max="4639" width="11.7109375" style="4" customWidth="1"/>
    <col min="4640" max="4642" width="0" style="4" hidden="1" customWidth="1"/>
    <col min="4643" max="4643" width="11.7109375" style="4" customWidth="1"/>
    <col min="4644" max="4646" width="0" style="4" hidden="1" customWidth="1"/>
    <col min="4647" max="4648" width="11.7109375" style="4" customWidth="1"/>
    <col min="4649" max="4649" width="12.7109375" style="4" customWidth="1"/>
    <col min="4650" max="4650" width="13.7109375" style="4" customWidth="1"/>
    <col min="4651" max="4651" width="10.7109375" style="4" customWidth="1"/>
    <col min="4652" max="4652" width="13.5703125" style="4" bestFit="1" customWidth="1"/>
    <col min="4653" max="4864" width="9.140625" style="4"/>
    <col min="4865" max="4865" width="7.7109375" style="4" customWidth="1"/>
    <col min="4866" max="4866" width="7.42578125" style="4" customWidth="1"/>
    <col min="4867" max="4867" width="4.140625" style="4" customWidth="1"/>
    <col min="4868" max="4868" width="5.5703125" style="4" customWidth="1"/>
    <col min="4869" max="4869" width="1" style="4" customWidth="1"/>
    <col min="4870" max="4870" width="20.140625" style="4" customWidth="1"/>
    <col min="4871" max="4871" width="14.7109375" style="4" customWidth="1"/>
    <col min="4872" max="4873" width="0" style="4" hidden="1" customWidth="1"/>
    <col min="4874" max="4874" width="11.28515625" style="4" customWidth="1"/>
    <col min="4875" max="4877" width="0" style="4" hidden="1" customWidth="1"/>
    <col min="4878" max="4878" width="11.7109375" style="4" customWidth="1"/>
    <col min="4879" max="4881" width="0" style="4" hidden="1" customWidth="1"/>
    <col min="4882" max="4882" width="11.7109375" style="4" customWidth="1"/>
    <col min="4883" max="4885" width="0" style="4" hidden="1" customWidth="1"/>
    <col min="4886" max="4886" width="11.7109375" style="4" customWidth="1"/>
    <col min="4887" max="4889" width="0" style="4" hidden="1" customWidth="1"/>
    <col min="4890" max="4890" width="11.7109375" style="4" customWidth="1"/>
    <col min="4891" max="4891" width="12.7109375" style="4" customWidth="1"/>
    <col min="4892" max="4894" width="0" style="4" hidden="1" customWidth="1"/>
    <col min="4895" max="4895" width="11.7109375" style="4" customWidth="1"/>
    <col min="4896" max="4898" width="0" style="4" hidden="1" customWidth="1"/>
    <col min="4899" max="4899" width="11.7109375" style="4" customWidth="1"/>
    <col min="4900" max="4902" width="0" style="4" hidden="1" customWidth="1"/>
    <col min="4903" max="4904" width="11.7109375" style="4" customWidth="1"/>
    <col min="4905" max="4905" width="12.7109375" style="4" customWidth="1"/>
    <col min="4906" max="4906" width="13.7109375" style="4" customWidth="1"/>
    <col min="4907" max="4907" width="10.7109375" style="4" customWidth="1"/>
    <col min="4908" max="4908" width="13.5703125" style="4" bestFit="1" customWidth="1"/>
    <col min="4909" max="5120" width="9.140625" style="4"/>
    <col min="5121" max="5121" width="7.7109375" style="4" customWidth="1"/>
    <col min="5122" max="5122" width="7.42578125" style="4" customWidth="1"/>
    <col min="5123" max="5123" width="4.140625" style="4" customWidth="1"/>
    <col min="5124" max="5124" width="5.5703125" style="4" customWidth="1"/>
    <col min="5125" max="5125" width="1" style="4" customWidth="1"/>
    <col min="5126" max="5126" width="20.140625" style="4" customWidth="1"/>
    <col min="5127" max="5127" width="14.7109375" style="4" customWidth="1"/>
    <col min="5128" max="5129" width="0" style="4" hidden="1" customWidth="1"/>
    <col min="5130" max="5130" width="11.28515625" style="4" customWidth="1"/>
    <col min="5131" max="5133" width="0" style="4" hidden="1" customWidth="1"/>
    <col min="5134" max="5134" width="11.7109375" style="4" customWidth="1"/>
    <col min="5135" max="5137" width="0" style="4" hidden="1" customWidth="1"/>
    <col min="5138" max="5138" width="11.7109375" style="4" customWidth="1"/>
    <col min="5139" max="5141" width="0" style="4" hidden="1" customWidth="1"/>
    <col min="5142" max="5142" width="11.7109375" style="4" customWidth="1"/>
    <col min="5143" max="5145" width="0" style="4" hidden="1" customWidth="1"/>
    <col min="5146" max="5146" width="11.7109375" style="4" customWidth="1"/>
    <col min="5147" max="5147" width="12.7109375" style="4" customWidth="1"/>
    <col min="5148" max="5150" width="0" style="4" hidden="1" customWidth="1"/>
    <col min="5151" max="5151" width="11.7109375" style="4" customWidth="1"/>
    <col min="5152" max="5154" width="0" style="4" hidden="1" customWidth="1"/>
    <col min="5155" max="5155" width="11.7109375" style="4" customWidth="1"/>
    <col min="5156" max="5158" width="0" style="4" hidden="1" customWidth="1"/>
    <col min="5159" max="5160" width="11.7109375" style="4" customWidth="1"/>
    <col min="5161" max="5161" width="12.7109375" style="4" customWidth="1"/>
    <col min="5162" max="5162" width="13.7109375" style="4" customWidth="1"/>
    <col min="5163" max="5163" width="10.7109375" style="4" customWidth="1"/>
    <col min="5164" max="5164" width="13.5703125" style="4" bestFit="1" customWidth="1"/>
    <col min="5165" max="5376" width="9.140625" style="4"/>
    <col min="5377" max="5377" width="7.7109375" style="4" customWidth="1"/>
    <col min="5378" max="5378" width="7.42578125" style="4" customWidth="1"/>
    <col min="5379" max="5379" width="4.140625" style="4" customWidth="1"/>
    <col min="5380" max="5380" width="5.5703125" style="4" customWidth="1"/>
    <col min="5381" max="5381" width="1" style="4" customWidth="1"/>
    <col min="5382" max="5382" width="20.140625" style="4" customWidth="1"/>
    <col min="5383" max="5383" width="14.7109375" style="4" customWidth="1"/>
    <col min="5384" max="5385" width="0" style="4" hidden="1" customWidth="1"/>
    <col min="5386" max="5386" width="11.28515625" style="4" customWidth="1"/>
    <col min="5387" max="5389" width="0" style="4" hidden="1" customWidth="1"/>
    <col min="5390" max="5390" width="11.7109375" style="4" customWidth="1"/>
    <col min="5391" max="5393" width="0" style="4" hidden="1" customWidth="1"/>
    <col min="5394" max="5394" width="11.7109375" style="4" customWidth="1"/>
    <col min="5395" max="5397" width="0" style="4" hidden="1" customWidth="1"/>
    <col min="5398" max="5398" width="11.7109375" style="4" customWidth="1"/>
    <col min="5399" max="5401" width="0" style="4" hidden="1" customWidth="1"/>
    <col min="5402" max="5402" width="11.7109375" style="4" customWidth="1"/>
    <col min="5403" max="5403" width="12.7109375" style="4" customWidth="1"/>
    <col min="5404" max="5406" width="0" style="4" hidden="1" customWidth="1"/>
    <col min="5407" max="5407" width="11.7109375" style="4" customWidth="1"/>
    <col min="5408" max="5410" width="0" style="4" hidden="1" customWidth="1"/>
    <col min="5411" max="5411" width="11.7109375" style="4" customWidth="1"/>
    <col min="5412" max="5414" width="0" style="4" hidden="1" customWidth="1"/>
    <col min="5415" max="5416" width="11.7109375" style="4" customWidth="1"/>
    <col min="5417" max="5417" width="12.7109375" style="4" customWidth="1"/>
    <col min="5418" max="5418" width="13.7109375" style="4" customWidth="1"/>
    <col min="5419" max="5419" width="10.7109375" style="4" customWidth="1"/>
    <col min="5420" max="5420" width="13.5703125" style="4" bestFit="1" customWidth="1"/>
    <col min="5421" max="5632" width="9.140625" style="4"/>
    <col min="5633" max="5633" width="7.7109375" style="4" customWidth="1"/>
    <col min="5634" max="5634" width="7.42578125" style="4" customWidth="1"/>
    <col min="5635" max="5635" width="4.140625" style="4" customWidth="1"/>
    <col min="5636" max="5636" width="5.5703125" style="4" customWidth="1"/>
    <col min="5637" max="5637" width="1" style="4" customWidth="1"/>
    <col min="5638" max="5638" width="20.140625" style="4" customWidth="1"/>
    <col min="5639" max="5639" width="14.7109375" style="4" customWidth="1"/>
    <col min="5640" max="5641" width="0" style="4" hidden="1" customWidth="1"/>
    <col min="5642" max="5642" width="11.28515625" style="4" customWidth="1"/>
    <col min="5643" max="5645" width="0" style="4" hidden="1" customWidth="1"/>
    <col min="5646" max="5646" width="11.7109375" style="4" customWidth="1"/>
    <col min="5647" max="5649" width="0" style="4" hidden="1" customWidth="1"/>
    <col min="5650" max="5650" width="11.7109375" style="4" customWidth="1"/>
    <col min="5651" max="5653" width="0" style="4" hidden="1" customWidth="1"/>
    <col min="5654" max="5654" width="11.7109375" style="4" customWidth="1"/>
    <col min="5655" max="5657" width="0" style="4" hidden="1" customWidth="1"/>
    <col min="5658" max="5658" width="11.7109375" style="4" customWidth="1"/>
    <col min="5659" max="5659" width="12.7109375" style="4" customWidth="1"/>
    <col min="5660" max="5662" width="0" style="4" hidden="1" customWidth="1"/>
    <col min="5663" max="5663" width="11.7109375" style="4" customWidth="1"/>
    <col min="5664" max="5666" width="0" style="4" hidden="1" customWidth="1"/>
    <col min="5667" max="5667" width="11.7109375" style="4" customWidth="1"/>
    <col min="5668" max="5670" width="0" style="4" hidden="1" customWidth="1"/>
    <col min="5671" max="5672" width="11.7109375" style="4" customWidth="1"/>
    <col min="5673" max="5673" width="12.7109375" style="4" customWidth="1"/>
    <col min="5674" max="5674" width="13.7109375" style="4" customWidth="1"/>
    <col min="5675" max="5675" width="10.7109375" style="4" customWidth="1"/>
    <col min="5676" max="5676" width="13.5703125" style="4" bestFit="1" customWidth="1"/>
    <col min="5677" max="5888" width="9.140625" style="4"/>
    <col min="5889" max="5889" width="7.7109375" style="4" customWidth="1"/>
    <col min="5890" max="5890" width="7.42578125" style="4" customWidth="1"/>
    <col min="5891" max="5891" width="4.140625" style="4" customWidth="1"/>
    <col min="5892" max="5892" width="5.5703125" style="4" customWidth="1"/>
    <col min="5893" max="5893" width="1" style="4" customWidth="1"/>
    <col min="5894" max="5894" width="20.140625" style="4" customWidth="1"/>
    <col min="5895" max="5895" width="14.7109375" style="4" customWidth="1"/>
    <col min="5896" max="5897" width="0" style="4" hidden="1" customWidth="1"/>
    <col min="5898" max="5898" width="11.28515625" style="4" customWidth="1"/>
    <col min="5899" max="5901" width="0" style="4" hidden="1" customWidth="1"/>
    <col min="5902" max="5902" width="11.7109375" style="4" customWidth="1"/>
    <col min="5903" max="5905" width="0" style="4" hidden="1" customWidth="1"/>
    <col min="5906" max="5906" width="11.7109375" style="4" customWidth="1"/>
    <col min="5907" max="5909" width="0" style="4" hidden="1" customWidth="1"/>
    <col min="5910" max="5910" width="11.7109375" style="4" customWidth="1"/>
    <col min="5911" max="5913" width="0" style="4" hidden="1" customWidth="1"/>
    <col min="5914" max="5914" width="11.7109375" style="4" customWidth="1"/>
    <col min="5915" max="5915" width="12.7109375" style="4" customWidth="1"/>
    <col min="5916" max="5918" width="0" style="4" hidden="1" customWidth="1"/>
    <col min="5919" max="5919" width="11.7109375" style="4" customWidth="1"/>
    <col min="5920" max="5922" width="0" style="4" hidden="1" customWidth="1"/>
    <col min="5923" max="5923" width="11.7109375" style="4" customWidth="1"/>
    <col min="5924" max="5926" width="0" style="4" hidden="1" customWidth="1"/>
    <col min="5927" max="5928" width="11.7109375" style="4" customWidth="1"/>
    <col min="5929" max="5929" width="12.7109375" style="4" customWidth="1"/>
    <col min="5930" max="5930" width="13.7109375" style="4" customWidth="1"/>
    <col min="5931" max="5931" width="10.7109375" style="4" customWidth="1"/>
    <col min="5932" max="5932" width="13.5703125" style="4" bestFit="1" customWidth="1"/>
    <col min="5933" max="6144" width="9.140625" style="4"/>
    <col min="6145" max="6145" width="7.7109375" style="4" customWidth="1"/>
    <col min="6146" max="6146" width="7.42578125" style="4" customWidth="1"/>
    <col min="6147" max="6147" width="4.140625" style="4" customWidth="1"/>
    <col min="6148" max="6148" width="5.5703125" style="4" customWidth="1"/>
    <col min="6149" max="6149" width="1" style="4" customWidth="1"/>
    <col min="6150" max="6150" width="20.140625" style="4" customWidth="1"/>
    <col min="6151" max="6151" width="14.7109375" style="4" customWidth="1"/>
    <col min="6152" max="6153" width="0" style="4" hidden="1" customWidth="1"/>
    <col min="6154" max="6154" width="11.28515625" style="4" customWidth="1"/>
    <col min="6155" max="6157" width="0" style="4" hidden="1" customWidth="1"/>
    <col min="6158" max="6158" width="11.7109375" style="4" customWidth="1"/>
    <col min="6159" max="6161" width="0" style="4" hidden="1" customWidth="1"/>
    <col min="6162" max="6162" width="11.7109375" style="4" customWidth="1"/>
    <col min="6163" max="6165" width="0" style="4" hidden="1" customWidth="1"/>
    <col min="6166" max="6166" width="11.7109375" style="4" customWidth="1"/>
    <col min="6167" max="6169" width="0" style="4" hidden="1" customWidth="1"/>
    <col min="6170" max="6170" width="11.7109375" style="4" customWidth="1"/>
    <col min="6171" max="6171" width="12.7109375" style="4" customWidth="1"/>
    <col min="6172" max="6174" width="0" style="4" hidden="1" customWidth="1"/>
    <col min="6175" max="6175" width="11.7109375" style="4" customWidth="1"/>
    <col min="6176" max="6178" width="0" style="4" hidden="1" customWidth="1"/>
    <col min="6179" max="6179" width="11.7109375" style="4" customWidth="1"/>
    <col min="6180" max="6182" width="0" style="4" hidden="1" customWidth="1"/>
    <col min="6183" max="6184" width="11.7109375" style="4" customWidth="1"/>
    <col min="6185" max="6185" width="12.7109375" style="4" customWidth="1"/>
    <col min="6186" max="6186" width="13.7109375" style="4" customWidth="1"/>
    <col min="6187" max="6187" width="10.7109375" style="4" customWidth="1"/>
    <col min="6188" max="6188" width="13.5703125" style="4" bestFit="1" customWidth="1"/>
    <col min="6189" max="6400" width="9.140625" style="4"/>
    <col min="6401" max="6401" width="7.7109375" style="4" customWidth="1"/>
    <col min="6402" max="6402" width="7.42578125" style="4" customWidth="1"/>
    <col min="6403" max="6403" width="4.140625" style="4" customWidth="1"/>
    <col min="6404" max="6404" width="5.5703125" style="4" customWidth="1"/>
    <col min="6405" max="6405" width="1" style="4" customWidth="1"/>
    <col min="6406" max="6406" width="20.140625" style="4" customWidth="1"/>
    <col min="6407" max="6407" width="14.7109375" style="4" customWidth="1"/>
    <col min="6408" max="6409" width="0" style="4" hidden="1" customWidth="1"/>
    <col min="6410" max="6410" width="11.28515625" style="4" customWidth="1"/>
    <col min="6411" max="6413" width="0" style="4" hidden="1" customWidth="1"/>
    <col min="6414" max="6414" width="11.7109375" style="4" customWidth="1"/>
    <col min="6415" max="6417" width="0" style="4" hidden="1" customWidth="1"/>
    <col min="6418" max="6418" width="11.7109375" style="4" customWidth="1"/>
    <col min="6419" max="6421" width="0" style="4" hidden="1" customWidth="1"/>
    <col min="6422" max="6422" width="11.7109375" style="4" customWidth="1"/>
    <col min="6423" max="6425" width="0" style="4" hidden="1" customWidth="1"/>
    <col min="6426" max="6426" width="11.7109375" style="4" customWidth="1"/>
    <col min="6427" max="6427" width="12.7109375" style="4" customWidth="1"/>
    <col min="6428" max="6430" width="0" style="4" hidden="1" customWidth="1"/>
    <col min="6431" max="6431" width="11.7109375" style="4" customWidth="1"/>
    <col min="6432" max="6434" width="0" style="4" hidden="1" customWidth="1"/>
    <col min="6435" max="6435" width="11.7109375" style="4" customWidth="1"/>
    <col min="6436" max="6438" width="0" style="4" hidden="1" customWidth="1"/>
    <col min="6439" max="6440" width="11.7109375" style="4" customWidth="1"/>
    <col min="6441" max="6441" width="12.7109375" style="4" customWidth="1"/>
    <col min="6442" max="6442" width="13.7109375" style="4" customWidth="1"/>
    <col min="6443" max="6443" width="10.7109375" style="4" customWidth="1"/>
    <col min="6444" max="6444" width="13.5703125" style="4" bestFit="1" customWidth="1"/>
    <col min="6445" max="6656" width="9.140625" style="4"/>
    <col min="6657" max="6657" width="7.7109375" style="4" customWidth="1"/>
    <col min="6658" max="6658" width="7.42578125" style="4" customWidth="1"/>
    <col min="6659" max="6659" width="4.140625" style="4" customWidth="1"/>
    <col min="6660" max="6660" width="5.5703125" style="4" customWidth="1"/>
    <col min="6661" max="6661" width="1" style="4" customWidth="1"/>
    <col min="6662" max="6662" width="20.140625" style="4" customWidth="1"/>
    <col min="6663" max="6663" width="14.7109375" style="4" customWidth="1"/>
    <col min="6664" max="6665" width="0" style="4" hidden="1" customWidth="1"/>
    <col min="6666" max="6666" width="11.28515625" style="4" customWidth="1"/>
    <col min="6667" max="6669" width="0" style="4" hidden="1" customWidth="1"/>
    <col min="6670" max="6670" width="11.7109375" style="4" customWidth="1"/>
    <col min="6671" max="6673" width="0" style="4" hidden="1" customWidth="1"/>
    <col min="6674" max="6674" width="11.7109375" style="4" customWidth="1"/>
    <col min="6675" max="6677" width="0" style="4" hidden="1" customWidth="1"/>
    <col min="6678" max="6678" width="11.7109375" style="4" customWidth="1"/>
    <col min="6679" max="6681" width="0" style="4" hidden="1" customWidth="1"/>
    <col min="6682" max="6682" width="11.7109375" style="4" customWidth="1"/>
    <col min="6683" max="6683" width="12.7109375" style="4" customWidth="1"/>
    <col min="6684" max="6686" width="0" style="4" hidden="1" customWidth="1"/>
    <col min="6687" max="6687" width="11.7109375" style="4" customWidth="1"/>
    <col min="6688" max="6690" width="0" style="4" hidden="1" customWidth="1"/>
    <col min="6691" max="6691" width="11.7109375" style="4" customWidth="1"/>
    <col min="6692" max="6694" width="0" style="4" hidden="1" customWidth="1"/>
    <col min="6695" max="6696" width="11.7109375" style="4" customWidth="1"/>
    <col min="6697" max="6697" width="12.7109375" style="4" customWidth="1"/>
    <col min="6698" max="6698" width="13.7109375" style="4" customWidth="1"/>
    <col min="6699" max="6699" width="10.7109375" style="4" customWidth="1"/>
    <col min="6700" max="6700" width="13.5703125" style="4" bestFit="1" customWidth="1"/>
    <col min="6701" max="6912" width="9.140625" style="4"/>
    <col min="6913" max="6913" width="7.7109375" style="4" customWidth="1"/>
    <col min="6914" max="6914" width="7.42578125" style="4" customWidth="1"/>
    <col min="6915" max="6915" width="4.140625" style="4" customWidth="1"/>
    <col min="6916" max="6916" width="5.5703125" style="4" customWidth="1"/>
    <col min="6917" max="6917" width="1" style="4" customWidth="1"/>
    <col min="6918" max="6918" width="20.140625" style="4" customWidth="1"/>
    <col min="6919" max="6919" width="14.7109375" style="4" customWidth="1"/>
    <col min="6920" max="6921" width="0" style="4" hidden="1" customWidth="1"/>
    <col min="6922" max="6922" width="11.28515625" style="4" customWidth="1"/>
    <col min="6923" max="6925" width="0" style="4" hidden="1" customWidth="1"/>
    <col min="6926" max="6926" width="11.7109375" style="4" customWidth="1"/>
    <col min="6927" max="6929" width="0" style="4" hidden="1" customWidth="1"/>
    <col min="6930" max="6930" width="11.7109375" style="4" customWidth="1"/>
    <col min="6931" max="6933" width="0" style="4" hidden="1" customWidth="1"/>
    <col min="6934" max="6934" width="11.7109375" style="4" customWidth="1"/>
    <col min="6935" max="6937" width="0" style="4" hidden="1" customWidth="1"/>
    <col min="6938" max="6938" width="11.7109375" style="4" customWidth="1"/>
    <col min="6939" max="6939" width="12.7109375" style="4" customWidth="1"/>
    <col min="6940" max="6942" width="0" style="4" hidden="1" customWidth="1"/>
    <col min="6943" max="6943" width="11.7109375" style="4" customWidth="1"/>
    <col min="6944" max="6946" width="0" style="4" hidden="1" customWidth="1"/>
    <col min="6947" max="6947" width="11.7109375" style="4" customWidth="1"/>
    <col min="6948" max="6950" width="0" style="4" hidden="1" customWidth="1"/>
    <col min="6951" max="6952" width="11.7109375" style="4" customWidth="1"/>
    <col min="6953" max="6953" width="12.7109375" style="4" customWidth="1"/>
    <col min="6954" max="6954" width="13.7109375" style="4" customWidth="1"/>
    <col min="6955" max="6955" width="10.7109375" style="4" customWidth="1"/>
    <col min="6956" max="6956" width="13.5703125" style="4" bestFit="1" customWidth="1"/>
    <col min="6957" max="7168" width="9.140625" style="4"/>
    <col min="7169" max="7169" width="7.7109375" style="4" customWidth="1"/>
    <col min="7170" max="7170" width="7.42578125" style="4" customWidth="1"/>
    <col min="7171" max="7171" width="4.140625" style="4" customWidth="1"/>
    <col min="7172" max="7172" width="5.5703125" style="4" customWidth="1"/>
    <col min="7173" max="7173" width="1" style="4" customWidth="1"/>
    <col min="7174" max="7174" width="20.140625" style="4" customWidth="1"/>
    <col min="7175" max="7175" width="14.7109375" style="4" customWidth="1"/>
    <col min="7176" max="7177" width="0" style="4" hidden="1" customWidth="1"/>
    <col min="7178" max="7178" width="11.28515625" style="4" customWidth="1"/>
    <col min="7179" max="7181" width="0" style="4" hidden="1" customWidth="1"/>
    <col min="7182" max="7182" width="11.7109375" style="4" customWidth="1"/>
    <col min="7183" max="7185" width="0" style="4" hidden="1" customWidth="1"/>
    <col min="7186" max="7186" width="11.7109375" style="4" customWidth="1"/>
    <col min="7187" max="7189" width="0" style="4" hidden="1" customWidth="1"/>
    <col min="7190" max="7190" width="11.7109375" style="4" customWidth="1"/>
    <col min="7191" max="7193" width="0" style="4" hidden="1" customWidth="1"/>
    <col min="7194" max="7194" width="11.7109375" style="4" customWidth="1"/>
    <col min="7195" max="7195" width="12.7109375" style="4" customWidth="1"/>
    <col min="7196" max="7198" width="0" style="4" hidden="1" customWidth="1"/>
    <col min="7199" max="7199" width="11.7109375" style="4" customWidth="1"/>
    <col min="7200" max="7202" width="0" style="4" hidden="1" customWidth="1"/>
    <col min="7203" max="7203" width="11.7109375" style="4" customWidth="1"/>
    <col min="7204" max="7206" width="0" style="4" hidden="1" customWidth="1"/>
    <col min="7207" max="7208" width="11.7109375" style="4" customWidth="1"/>
    <col min="7209" max="7209" width="12.7109375" style="4" customWidth="1"/>
    <col min="7210" max="7210" width="13.7109375" style="4" customWidth="1"/>
    <col min="7211" max="7211" width="10.7109375" style="4" customWidth="1"/>
    <col min="7212" max="7212" width="13.5703125" style="4" bestFit="1" customWidth="1"/>
    <col min="7213" max="7424" width="9.140625" style="4"/>
    <col min="7425" max="7425" width="7.7109375" style="4" customWidth="1"/>
    <col min="7426" max="7426" width="7.42578125" style="4" customWidth="1"/>
    <col min="7427" max="7427" width="4.140625" style="4" customWidth="1"/>
    <col min="7428" max="7428" width="5.5703125" style="4" customWidth="1"/>
    <col min="7429" max="7429" width="1" style="4" customWidth="1"/>
    <col min="7430" max="7430" width="20.140625" style="4" customWidth="1"/>
    <col min="7431" max="7431" width="14.7109375" style="4" customWidth="1"/>
    <col min="7432" max="7433" width="0" style="4" hidden="1" customWidth="1"/>
    <col min="7434" max="7434" width="11.28515625" style="4" customWidth="1"/>
    <col min="7435" max="7437" width="0" style="4" hidden="1" customWidth="1"/>
    <col min="7438" max="7438" width="11.7109375" style="4" customWidth="1"/>
    <col min="7439" max="7441" width="0" style="4" hidden="1" customWidth="1"/>
    <col min="7442" max="7442" width="11.7109375" style="4" customWidth="1"/>
    <col min="7443" max="7445" width="0" style="4" hidden="1" customWidth="1"/>
    <col min="7446" max="7446" width="11.7109375" style="4" customWidth="1"/>
    <col min="7447" max="7449" width="0" style="4" hidden="1" customWidth="1"/>
    <col min="7450" max="7450" width="11.7109375" style="4" customWidth="1"/>
    <col min="7451" max="7451" width="12.7109375" style="4" customWidth="1"/>
    <col min="7452" max="7454" width="0" style="4" hidden="1" customWidth="1"/>
    <col min="7455" max="7455" width="11.7109375" style="4" customWidth="1"/>
    <col min="7456" max="7458" width="0" style="4" hidden="1" customWidth="1"/>
    <col min="7459" max="7459" width="11.7109375" style="4" customWidth="1"/>
    <col min="7460" max="7462" width="0" style="4" hidden="1" customWidth="1"/>
    <col min="7463" max="7464" width="11.7109375" style="4" customWidth="1"/>
    <col min="7465" max="7465" width="12.7109375" style="4" customWidth="1"/>
    <col min="7466" max="7466" width="13.7109375" style="4" customWidth="1"/>
    <col min="7467" max="7467" width="10.7109375" style="4" customWidth="1"/>
    <col min="7468" max="7468" width="13.5703125" style="4" bestFit="1" customWidth="1"/>
    <col min="7469" max="7680" width="9.140625" style="4"/>
    <col min="7681" max="7681" width="7.7109375" style="4" customWidth="1"/>
    <col min="7682" max="7682" width="7.42578125" style="4" customWidth="1"/>
    <col min="7683" max="7683" width="4.140625" style="4" customWidth="1"/>
    <col min="7684" max="7684" width="5.5703125" style="4" customWidth="1"/>
    <col min="7685" max="7685" width="1" style="4" customWidth="1"/>
    <col min="7686" max="7686" width="20.140625" style="4" customWidth="1"/>
    <col min="7687" max="7687" width="14.7109375" style="4" customWidth="1"/>
    <col min="7688" max="7689" width="0" style="4" hidden="1" customWidth="1"/>
    <col min="7690" max="7690" width="11.28515625" style="4" customWidth="1"/>
    <col min="7691" max="7693" width="0" style="4" hidden="1" customWidth="1"/>
    <col min="7694" max="7694" width="11.7109375" style="4" customWidth="1"/>
    <col min="7695" max="7697" width="0" style="4" hidden="1" customWidth="1"/>
    <col min="7698" max="7698" width="11.7109375" style="4" customWidth="1"/>
    <col min="7699" max="7701" width="0" style="4" hidden="1" customWidth="1"/>
    <col min="7702" max="7702" width="11.7109375" style="4" customWidth="1"/>
    <col min="7703" max="7705" width="0" style="4" hidden="1" customWidth="1"/>
    <col min="7706" max="7706" width="11.7109375" style="4" customWidth="1"/>
    <col min="7707" max="7707" width="12.7109375" style="4" customWidth="1"/>
    <col min="7708" max="7710" width="0" style="4" hidden="1" customWidth="1"/>
    <col min="7711" max="7711" width="11.7109375" style="4" customWidth="1"/>
    <col min="7712" max="7714" width="0" style="4" hidden="1" customWidth="1"/>
    <col min="7715" max="7715" width="11.7109375" style="4" customWidth="1"/>
    <col min="7716" max="7718" width="0" style="4" hidden="1" customWidth="1"/>
    <col min="7719" max="7720" width="11.7109375" style="4" customWidth="1"/>
    <col min="7721" max="7721" width="12.7109375" style="4" customWidth="1"/>
    <col min="7722" max="7722" width="13.7109375" style="4" customWidth="1"/>
    <col min="7723" max="7723" width="10.7109375" style="4" customWidth="1"/>
    <col min="7724" max="7724" width="13.5703125" style="4" bestFit="1" customWidth="1"/>
    <col min="7725" max="7936" width="9.140625" style="4"/>
    <col min="7937" max="7937" width="7.7109375" style="4" customWidth="1"/>
    <col min="7938" max="7938" width="7.42578125" style="4" customWidth="1"/>
    <col min="7939" max="7939" width="4.140625" style="4" customWidth="1"/>
    <col min="7940" max="7940" width="5.5703125" style="4" customWidth="1"/>
    <col min="7941" max="7941" width="1" style="4" customWidth="1"/>
    <col min="7942" max="7942" width="20.140625" style="4" customWidth="1"/>
    <col min="7943" max="7943" width="14.7109375" style="4" customWidth="1"/>
    <col min="7944" max="7945" width="0" style="4" hidden="1" customWidth="1"/>
    <col min="7946" max="7946" width="11.28515625" style="4" customWidth="1"/>
    <col min="7947" max="7949" width="0" style="4" hidden="1" customWidth="1"/>
    <col min="7950" max="7950" width="11.7109375" style="4" customWidth="1"/>
    <col min="7951" max="7953" width="0" style="4" hidden="1" customWidth="1"/>
    <col min="7954" max="7954" width="11.7109375" style="4" customWidth="1"/>
    <col min="7955" max="7957" width="0" style="4" hidden="1" customWidth="1"/>
    <col min="7958" max="7958" width="11.7109375" style="4" customWidth="1"/>
    <col min="7959" max="7961" width="0" style="4" hidden="1" customWidth="1"/>
    <col min="7962" max="7962" width="11.7109375" style="4" customWidth="1"/>
    <col min="7963" max="7963" width="12.7109375" style="4" customWidth="1"/>
    <col min="7964" max="7966" width="0" style="4" hidden="1" customWidth="1"/>
    <col min="7967" max="7967" width="11.7109375" style="4" customWidth="1"/>
    <col min="7968" max="7970" width="0" style="4" hidden="1" customWidth="1"/>
    <col min="7971" max="7971" width="11.7109375" style="4" customWidth="1"/>
    <col min="7972" max="7974" width="0" style="4" hidden="1" customWidth="1"/>
    <col min="7975" max="7976" width="11.7109375" style="4" customWidth="1"/>
    <col min="7977" max="7977" width="12.7109375" style="4" customWidth="1"/>
    <col min="7978" max="7978" width="13.7109375" style="4" customWidth="1"/>
    <col min="7979" max="7979" width="10.7109375" style="4" customWidth="1"/>
    <col min="7980" max="7980" width="13.5703125" style="4" bestFit="1" customWidth="1"/>
    <col min="7981" max="8192" width="9.140625" style="4"/>
    <col min="8193" max="8193" width="7.7109375" style="4" customWidth="1"/>
    <col min="8194" max="8194" width="7.42578125" style="4" customWidth="1"/>
    <col min="8195" max="8195" width="4.140625" style="4" customWidth="1"/>
    <col min="8196" max="8196" width="5.5703125" style="4" customWidth="1"/>
    <col min="8197" max="8197" width="1" style="4" customWidth="1"/>
    <col min="8198" max="8198" width="20.140625" style="4" customWidth="1"/>
    <col min="8199" max="8199" width="14.7109375" style="4" customWidth="1"/>
    <col min="8200" max="8201" width="0" style="4" hidden="1" customWidth="1"/>
    <col min="8202" max="8202" width="11.28515625" style="4" customWidth="1"/>
    <col min="8203" max="8205" width="0" style="4" hidden="1" customWidth="1"/>
    <col min="8206" max="8206" width="11.7109375" style="4" customWidth="1"/>
    <col min="8207" max="8209" width="0" style="4" hidden="1" customWidth="1"/>
    <col min="8210" max="8210" width="11.7109375" style="4" customWidth="1"/>
    <col min="8211" max="8213" width="0" style="4" hidden="1" customWidth="1"/>
    <col min="8214" max="8214" width="11.7109375" style="4" customWidth="1"/>
    <col min="8215" max="8217" width="0" style="4" hidden="1" customWidth="1"/>
    <col min="8218" max="8218" width="11.7109375" style="4" customWidth="1"/>
    <col min="8219" max="8219" width="12.7109375" style="4" customWidth="1"/>
    <col min="8220" max="8222" width="0" style="4" hidden="1" customWidth="1"/>
    <col min="8223" max="8223" width="11.7109375" style="4" customWidth="1"/>
    <col min="8224" max="8226" width="0" style="4" hidden="1" customWidth="1"/>
    <col min="8227" max="8227" width="11.7109375" style="4" customWidth="1"/>
    <col min="8228" max="8230" width="0" style="4" hidden="1" customWidth="1"/>
    <col min="8231" max="8232" width="11.7109375" style="4" customWidth="1"/>
    <col min="8233" max="8233" width="12.7109375" style="4" customWidth="1"/>
    <col min="8234" max="8234" width="13.7109375" style="4" customWidth="1"/>
    <col min="8235" max="8235" width="10.7109375" style="4" customWidth="1"/>
    <col min="8236" max="8236" width="13.5703125" style="4" bestFit="1" customWidth="1"/>
    <col min="8237" max="8448" width="9.140625" style="4"/>
    <col min="8449" max="8449" width="7.7109375" style="4" customWidth="1"/>
    <col min="8450" max="8450" width="7.42578125" style="4" customWidth="1"/>
    <col min="8451" max="8451" width="4.140625" style="4" customWidth="1"/>
    <col min="8452" max="8452" width="5.5703125" style="4" customWidth="1"/>
    <col min="8453" max="8453" width="1" style="4" customWidth="1"/>
    <col min="8454" max="8454" width="20.140625" style="4" customWidth="1"/>
    <col min="8455" max="8455" width="14.7109375" style="4" customWidth="1"/>
    <col min="8456" max="8457" width="0" style="4" hidden="1" customWidth="1"/>
    <col min="8458" max="8458" width="11.28515625" style="4" customWidth="1"/>
    <col min="8459" max="8461" width="0" style="4" hidden="1" customWidth="1"/>
    <col min="8462" max="8462" width="11.7109375" style="4" customWidth="1"/>
    <col min="8463" max="8465" width="0" style="4" hidden="1" customWidth="1"/>
    <col min="8466" max="8466" width="11.7109375" style="4" customWidth="1"/>
    <col min="8467" max="8469" width="0" style="4" hidden="1" customWidth="1"/>
    <col min="8470" max="8470" width="11.7109375" style="4" customWidth="1"/>
    <col min="8471" max="8473" width="0" style="4" hidden="1" customWidth="1"/>
    <col min="8474" max="8474" width="11.7109375" style="4" customWidth="1"/>
    <col min="8475" max="8475" width="12.7109375" style="4" customWidth="1"/>
    <col min="8476" max="8478" width="0" style="4" hidden="1" customWidth="1"/>
    <col min="8479" max="8479" width="11.7109375" style="4" customWidth="1"/>
    <col min="8480" max="8482" width="0" style="4" hidden="1" customWidth="1"/>
    <col min="8483" max="8483" width="11.7109375" style="4" customWidth="1"/>
    <col min="8484" max="8486" width="0" style="4" hidden="1" customWidth="1"/>
    <col min="8487" max="8488" width="11.7109375" style="4" customWidth="1"/>
    <col min="8489" max="8489" width="12.7109375" style="4" customWidth="1"/>
    <col min="8490" max="8490" width="13.7109375" style="4" customWidth="1"/>
    <col min="8491" max="8491" width="10.7109375" style="4" customWidth="1"/>
    <col min="8492" max="8492" width="13.5703125" style="4" bestFit="1" customWidth="1"/>
    <col min="8493" max="8704" width="9.140625" style="4"/>
    <col min="8705" max="8705" width="7.7109375" style="4" customWidth="1"/>
    <col min="8706" max="8706" width="7.42578125" style="4" customWidth="1"/>
    <col min="8707" max="8707" width="4.140625" style="4" customWidth="1"/>
    <col min="8708" max="8708" width="5.5703125" style="4" customWidth="1"/>
    <col min="8709" max="8709" width="1" style="4" customWidth="1"/>
    <col min="8710" max="8710" width="20.140625" style="4" customWidth="1"/>
    <col min="8711" max="8711" width="14.7109375" style="4" customWidth="1"/>
    <col min="8712" max="8713" width="0" style="4" hidden="1" customWidth="1"/>
    <col min="8714" max="8714" width="11.28515625" style="4" customWidth="1"/>
    <col min="8715" max="8717" width="0" style="4" hidden="1" customWidth="1"/>
    <col min="8718" max="8718" width="11.7109375" style="4" customWidth="1"/>
    <col min="8719" max="8721" width="0" style="4" hidden="1" customWidth="1"/>
    <col min="8722" max="8722" width="11.7109375" style="4" customWidth="1"/>
    <col min="8723" max="8725" width="0" style="4" hidden="1" customWidth="1"/>
    <col min="8726" max="8726" width="11.7109375" style="4" customWidth="1"/>
    <col min="8727" max="8729" width="0" style="4" hidden="1" customWidth="1"/>
    <col min="8730" max="8730" width="11.7109375" style="4" customWidth="1"/>
    <col min="8731" max="8731" width="12.7109375" style="4" customWidth="1"/>
    <col min="8732" max="8734" width="0" style="4" hidden="1" customWidth="1"/>
    <col min="8735" max="8735" width="11.7109375" style="4" customWidth="1"/>
    <col min="8736" max="8738" width="0" style="4" hidden="1" customWidth="1"/>
    <col min="8739" max="8739" width="11.7109375" style="4" customWidth="1"/>
    <col min="8740" max="8742" width="0" style="4" hidden="1" customWidth="1"/>
    <col min="8743" max="8744" width="11.7109375" style="4" customWidth="1"/>
    <col min="8745" max="8745" width="12.7109375" style="4" customWidth="1"/>
    <col min="8746" max="8746" width="13.7109375" style="4" customWidth="1"/>
    <col min="8747" max="8747" width="10.7109375" style="4" customWidth="1"/>
    <col min="8748" max="8748" width="13.5703125" style="4" bestFit="1" customWidth="1"/>
    <col min="8749" max="8960" width="9.140625" style="4"/>
    <col min="8961" max="8961" width="7.7109375" style="4" customWidth="1"/>
    <col min="8962" max="8962" width="7.42578125" style="4" customWidth="1"/>
    <col min="8963" max="8963" width="4.140625" style="4" customWidth="1"/>
    <col min="8964" max="8964" width="5.5703125" style="4" customWidth="1"/>
    <col min="8965" max="8965" width="1" style="4" customWidth="1"/>
    <col min="8966" max="8966" width="20.140625" style="4" customWidth="1"/>
    <col min="8967" max="8967" width="14.7109375" style="4" customWidth="1"/>
    <col min="8968" max="8969" width="0" style="4" hidden="1" customWidth="1"/>
    <col min="8970" max="8970" width="11.28515625" style="4" customWidth="1"/>
    <col min="8971" max="8973" width="0" style="4" hidden="1" customWidth="1"/>
    <col min="8974" max="8974" width="11.7109375" style="4" customWidth="1"/>
    <col min="8975" max="8977" width="0" style="4" hidden="1" customWidth="1"/>
    <col min="8978" max="8978" width="11.7109375" style="4" customWidth="1"/>
    <col min="8979" max="8981" width="0" style="4" hidden="1" customWidth="1"/>
    <col min="8982" max="8982" width="11.7109375" style="4" customWidth="1"/>
    <col min="8983" max="8985" width="0" style="4" hidden="1" customWidth="1"/>
    <col min="8986" max="8986" width="11.7109375" style="4" customWidth="1"/>
    <col min="8987" max="8987" width="12.7109375" style="4" customWidth="1"/>
    <col min="8988" max="8990" width="0" style="4" hidden="1" customWidth="1"/>
    <col min="8991" max="8991" width="11.7109375" style="4" customWidth="1"/>
    <col min="8992" max="8994" width="0" style="4" hidden="1" customWidth="1"/>
    <col min="8995" max="8995" width="11.7109375" style="4" customWidth="1"/>
    <col min="8996" max="8998" width="0" style="4" hidden="1" customWidth="1"/>
    <col min="8999" max="9000" width="11.7109375" style="4" customWidth="1"/>
    <col min="9001" max="9001" width="12.7109375" style="4" customWidth="1"/>
    <col min="9002" max="9002" width="13.7109375" style="4" customWidth="1"/>
    <col min="9003" max="9003" width="10.7109375" style="4" customWidth="1"/>
    <col min="9004" max="9004" width="13.5703125" style="4" bestFit="1" customWidth="1"/>
    <col min="9005" max="9216" width="9.140625" style="4"/>
    <col min="9217" max="9217" width="7.7109375" style="4" customWidth="1"/>
    <col min="9218" max="9218" width="7.42578125" style="4" customWidth="1"/>
    <col min="9219" max="9219" width="4.140625" style="4" customWidth="1"/>
    <col min="9220" max="9220" width="5.5703125" style="4" customWidth="1"/>
    <col min="9221" max="9221" width="1" style="4" customWidth="1"/>
    <col min="9222" max="9222" width="20.140625" style="4" customWidth="1"/>
    <col min="9223" max="9223" width="14.7109375" style="4" customWidth="1"/>
    <col min="9224" max="9225" width="0" style="4" hidden="1" customWidth="1"/>
    <col min="9226" max="9226" width="11.28515625" style="4" customWidth="1"/>
    <col min="9227" max="9229" width="0" style="4" hidden="1" customWidth="1"/>
    <col min="9230" max="9230" width="11.7109375" style="4" customWidth="1"/>
    <col min="9231" max="9233" width="0" style="4" hidden="1" customWidth="1"/>
    <col min="9234" max="9234" width="11.7109375" style="4" customWidth="1"/>
    <col min="9235" max="9237" width="0" style="4" hidden="1" customWidth="1"/>
    <col min="9238" max="9238" width="11.7109375" style="4" customWidth="1"/>
    <col min="9239" max="9241" width="0" style="4" hidden="1" customWidth="1"/>
    <col min="9242" max="9242" width="11.7109375" style="4" customWidth="1"/>
    <col min="9243" max="9243" width="12.7109375" style="4" customWidth="1"/>
    <col min="9244" max="9246" width="0" style="4" hidden="1" customWidth="1"/>
    <col min="9247" max="9247" width="11.7109375" style="4" customWidth="1"/>
    <col min="9248" max="9250" width="0" style="4" hidden="1" customWidth="1"/>
    <col min="9251" max="9251" width="11.7109375" style="4" customWidth="1"/>
    <col min="9252" max="9254" width="0" style="4" hidden="1" customWidth="1"/>
    <col min="9255" max="9256" width="11.7109375" style="4" customWidth="1"/>
    <col min="9257" max="9257" width="12.7109375" style="4" customWidth="1"/>
    <col min="9258" max="9258" width="13.7109375" style="4" customWidth="1"/>
    <col min="9259" max="9259" width="10.7109375" style="4" customWidth="1"/>
    <col min="9260" max="9260" width="13.5703125" style="4" bestFit="1" customWidth="1"/>
    <col min="9261" max="9472" width="9.140625" style="4"/>
    <col min="9473" max="9473" width="7.7109375" style="4" customWidth="1"/>
    <col min="9474" max="9474" width="7.42578125" style="4" customWidth="1"/>
    <col min="9475" max="9475" width="4.140625" style="4" customWidth="1"/>
    <col min="9476" max="9476" width="5.5703125" style="4" customWidth="1"/>
    <col min="9477" max="9477" width="1" style="4" customWidth="1"/>
    <col min="9478" max="9478" width="20.140625" style="4" customWidth="1"/>
    <col min="9479" max="9479" width="14.7109375" style="4" customWidth="1"/>
    <col min="9480" max="9481" width="0" style="4" hidden="1" customWidth="1"/>
    <col min="9482" max="9482" width="11.28515625" style="4" customWidth="1"/>
    <col min="9483" max="9485" width="0" style="4" hidden="1" customWidth="1"/>
    <col min="9486" max="9486" width="11.7109375" style="4" customWidth="1"/>
    <col min="9487" max="9489" width="0" style="4" hidden="1" customWidth="1"/>
    <col min="9490" max="9490" width="11.7109375" style="4" customWidth="1"/>
    <col min="9491" max="9493" width="0" style="4" hidden="1" customWidth="1"/>
    <col min="9494" max="9494" width="11.7109375" style="4" customWidth="1"/>
    <col min="9495" max="9497" width="0" style="4" hidden="1" customWidth="1"/>
    <col min="9498" max="9498" width="11.7109375" style="4" customWidth="1"/>
    <col min="9499" max="9499" width="12.7109375" style="4" customWidth="1"/>
    <col min="9500" max="9502" width="0" style="4" hidden="1" customWidth="1"/>
    <col min="9503" max="9503" width="11.7109375" style="4" customWidth="1"/>
    <col min="9504" max="9506" width="0" style="4" hidden="1" customWidth="1"/>
    <col min="9507" max="9507" width="11.7109375" style="4" customWidth="1"/>
    <col min="9508" max="9510" width="0" style="4" hidden="1" customWidth="1"/>
    <col min="9511" max="9512" width="11.7109375" style="4" customWidth="1"/>
    <col min="9513" max="9513" width="12.7109375" style="4" customWidth="1"/>
    <col min="9514" max="9514" width="13.7109375" style="4" customWidth="1"/>
    <col min="9515" max="9515" width="10.7109375" style="4" customWidth="1"/>
    <col min="9516" max="9516" width="13.5703125" style="4" bestFit="1" customWidth="1"/>
    <col min="9517" max="9728" width="9.140625" style="4"/>
    <col min="9729" max="9729" width="7.7109375" style="4" customWidth="1"/>
    <col min="9730" max="9730" width="7.42578125" style="4" customWidth="1"/>
    <col min="9731" max="9731" width="4.140625" style="4" customWidth="1"/>
    <col min="9732" max="9732" width="5.5703125" style="4" customWidth="1"/>
    <col min="9733" max="9733" width="1" style="4" customWidth="1"/>
    <col min="9734" max="9734" width="20.140625" style="4" customWidth="1"/>
    <col min="9735" max="9735" width="14.7109375" style="4" customWidth="1"/>
    <col min="9736" max="9737" width="0" style="4" hidden="1" customWidth="1"/>
    <col min="9738" max="9738" width="11.28515625" style="4" customWidth="1"/>
    <col min="9739" max="9741" width="0" style="4" hidden="1" customWidth="1"/>
    <col min="9742" max="9742" width="11.7109375" style="4" customWidth="1"/>
    <col min="9743" max="9745" width="0" style="4" hidden="1" customWidth="1"/>
    <col min="9746" max="9746" width="11.7109375" style="4" customWidth="1"/>
    <col min="9747" max="9749" width="0" style="4" hidden="1" customWidth="1"/>
    <col min="9750" max="9750" width="11.7109375" style="4" customWidth="1"/>
    <col min="9751" max="9753" width="0" style="4" hidden="1" customWidth="1"/>
    <col min="9754" max="9754" width="11.7109375" style="4" customWidth="1"/>
    <col min="9755" max="9755" width="12.7109375" style="4" customWidth="1"/>
    <col min="9756" max="9758" width="0" style="4" hidden="1" customWidth="1"/>
    <col min="9759" max="9759" width="11.7109375" style="4" customWidth="1"/>
    <col min="9760" max="9762" width="0" style="4" hidden="1" customWidth="1"/>
    <col min="9763" max="9763" width="11.7109375" style="4" customWidth="1"/>
    <col min="9764" max="9766" width="0" style="4" hidden="1" customWidth="1"/>
    <col min="9767" max="9768" width="11.7109375" style="4" customWidth="1"/>
    <col min="9769" max="9769" width="12.7109375" style="4" customWidth="1"/>
    <col min="9770" max="9770" width="13.7109375" style="4" customWidth="1"/>
    <col min="9771" max="9771" width="10.7109375" style="4" customWidth="1"/>
    <col min="9772" max="9772" width="13.5703125" style="4" bestFit="1" customWidth="1"/>
    <col min="9773" max="9984" width="9.140625" style="4"/>
    <col min="9985" max="9985" width="7.7109375" style="4" customWidth="1"/>
    <col min="9986" max="9986" width="7.42578125" style="4" customWidth="1"/>
    <col min="9987" max="9987" width="4.140625" style="4" customWidth="1"/>
    <col min="9988" max="9988" width="5.5703125" style="4" customWidth="1"/>
    <col min="9989" max="9989" width="1" style="4" customWidth="1"/>
    <col min="9990" max="9990" width="20.140625" style="4" customWidth="1"/>
    <col min="9991" max="9991" width="14.7109375" style="4" customWidth="1"/>
    <col min="9992" max="9993" width="0" style="4" hidden="1" customWidth="1"/>
    <col min="9994" max="9994" width="11.28515625" style="4" customWidth="1"/>
    <col min="9995" max="9997" width="0" style="4" hidden="1" customWidth="1"/>
    <col min="9998" max="9998" width="11.7109375" style="4" customWidth="1"/>
    <col min="9999" max="10001" width="0" style="4" hidden="1" customWidth="1"/>
    <col min="10002" max="10002" width="11.7109375" style="4" customWidth="1"/>
    <col min="10003" max="10005" width="0" style="4" hidden="1" customWidth="1"/>
    <col min="10006" max="10006" width="11.7109375" style="4" customWidth="1"/>
    <col min="10007" max="10009" width="0" style="4" hidden="1" customWidth="1"/>
    <col min="10010" max="10010" width="11.7109375" style="4" customWidth="1"/>
    <col min="10011" max="10011" width="12.7109375" style="4" customWidth="1"/>
    <col min="10012" max="10014" width="0" style="4" hidden="1" customWidth="1"/>
    <col min="10015" max="10015" width="11.7109375" style="4" customWidth="1"/>
    <col min="10016" max="10018" width="0" style="4" hidden="1" customWidth="1"/>
    <col min="10019" max="10019" width="11.7109375" style="4" customWidth="1"/>
    <col min="10020" max="10022" width="0" style="4" hidden="1" customWidth="1"/>
    <col min="10023" max="10024" width="11.7109375" style="4" customWidth="1"/>
    <col min="10025" max="10025" width="12.7109375" style="4" customWidth="1"/>
    <col min="10026" max="10026" width="13.7109375" style="4" customWidth="1"/>
    <col min="10027" max="10027" width="10.7109375" style="4" customWidth="1"/>
    <col min="10028" max="10028" width="13.5703125" style="4" bestFit="1" customWidth="1"/>
    <col min="10029" max="10240" width="9.140625" style="4"/>
    <col min="10241" max="10241" width="7.7109375" style="4" customWidth="1"/>
    <col min="10242" max="10242" width="7.42578125" style="4" customWidth="1"/>
    <col min="10243" max="10243" width="4.140625" style="4" customWidth="1"/>
    <col min="10244" max="10244" width="5.5703125" style="4" customWidth="1"/>
    <col min="10245" max="10245" width="1" style="4" customWidth="1"/>
    <col min="10246" max="10246" width="20.140625" style="4" customWidth="1"/>
    <col min="10247" max="10247" width="14.7109375" style="4" customWidth="1"/>
    <col min="10248" max="10249" width="0" style="4" hidden="1" customWidth="1"/>
    <col min="10250" max="10250" width="11.28515625" style="4" customWidth="1"/>
    <col min="10251" max="10253" width="0" style="4" hidden="1" customWidth="1"/>
    <col min="10254" max="10254" width="11.7109375" style="4" customWidth="1"/>
    <col min="10255" max="10257" width="0" style="4" hidden="1" customWidth="1"/>
    <col min="10258" max="10258" width="11.7109375" style="4" customWidth="1"/>
    <col min="10259" max="10261" width="0" style="4" hidden="1" customWidth="1"/>
    <col min="10262" max="10262" width="11.7109375" style="4" customWidth="1"/>
    <col min="10263" max="10265" width="0" style="4" hidden="1" customWidth="1"/>
    <col min="10266" max="10266" width="11.7109375" style="4" customWidth="1"/>
    <col min="10267" max="10267" width="12.7109375" style="4" customWidth="1"/>
    <col min="10268" max="10270" width="0" style="4" hidden="1" customWidth="1"/>
    <col min="10271" max="10271" width="11.7109375" style="4" customWidth="1"/>
    <col min="10272" max="10274" width="0" style="4" hidden="1" customWidth="1"/>
    <col min="10275" max="10275" width="11.7109375" style="4" customWidth="1"/>
    <col min="10276" max="10278" width="0" style="4" hidden="1" customWidth="1"/>
    <col min="10279" max="10280" width="11.7109375" style="4" customWidth="1"/>
    <col min="10281" max="10281" width="12.7109375" style="4" customWidth="1"/>
    <col min="10282" max="10282" width="13.7109375" style="4" customWidth="1"/>
    <col min="10283" max="10283" width="10.7109375" style="4" customWidth="1"/>
    <col min="10284" max="10284" width="13.5703125" style="4" bestFit="1" customWidth="1"/>
    <col min="10285" max="10496" width="9.140625" style="4"/>
    <col min="10497" max="10497" width="7.7109375" style="4" customWidth="1"/>
    <col min="10498" max="10498" width="7.42578125" style="4" customWidth="1"/>
    <col min="10499" max="10499" width="4.140625" style="4" customWidth="1"/>
    <col min="10500" max="10500" width="5.5703125" style="4" customWidth="1"/>
    <col min="10501" max="10501" width="1" style="4" customWidth="1"/>
    <col min="10502" max="10502" width="20.140625" style="4" customWidth="1"/>
    <col min="10503" max="10503" width="14.7109375" style="4" customWidth="1"/>
    <col min="10504" max="10505" width="0" style="4" hidden="1" customWidth="1"/>
    <col min="10506" max="10506" width="11.28515625" style="4" customWidth="1"/>
    <col min="10507" max="10509" width="0" style="4" hidden="1" customWidth="1"/>
    <col min="10510" max="10510" width="11.7109375" style="4" customWidth="1"/>
    <col min="10511" max="10513" width="0" style="4" hidden="1" customWidth="1"/>
    <col min="10514" max="10514" width="11.7109375" style="4" customWidth="1"/>
    <col min="10515" max="10517" width="0" style="4" hidden="1" customWidth="1"/>
    <col min="10518" max="10518" width="11.7109375" style="4" customWidth="1"/>
    <col min="10519" max="10521" width="0" style="4" hidden="1" customWidth="1"/>
    <col min="10522" max="10522" width="11.7109375" style="4" customWidth="1"/>
    <col min="10523" max="10523" width="12.7109375" style="4" customWidth="1"/>
    <col min="10524" max="10526" width="0" style="4" hidden="1" customWidth="1"/>
    <col min="10527" max="10527" width="11.7109375" style="4" customWidth="1"/>
    <col min="10528" max="10530" width="0" style="4" hidden="1" customWidth="1"/>
    <col min="10531" max="10531" width="11.7109375" style="4" customWidth="1"/>
    <col min="10532" max="10534" width="0" style="4" hidden="1" customWidth="1"/>
    <col min="10535" max="10536" width="11.7109375" style="4" customWidth="1"/>
    <col min="10537" max="10537" width="12.7109375" style="4" customWidth="1"/>
    <col min="10538" max="10538" width="13.7109375" style="4" customWidth="1"/>
    <col min="10539" max="10539" width="10.7109375" style="4" customWidth="1"/>
    <col min="10540" max="10540" width="13.5703125" style="4" bestFit="1" customWidth="1"/>
    <col min="10541" max="10752" width="9.140625" style="4"/>
    <col min="10753" max="10753" width="7.7109375" style="4" customWidth="1"/>
    <col min="10754" max="10754" width="7.42578125" style="4" customWidth="1"/>
    <col min="10755" max="10755" width="4.140625" style="4" customWidth="1"/>
    <col min="10756" max="10756" width="5.5703125" style="4" customWidth="1"/>
    <col min="10757" max="10757" width="1" style="4" customWidth="1"/>
    <col min="10758" max="10758" width="20.140625" style="4" customWidth="1"/>
    <col min="10759" max="10759" width="14.7109375" style="4" customWidth="1"/>
    <col min="10760" max="10761" width="0" style="4" hidden="1" customWidth="1"/>
    <col min="10762" max="10762" width="11.28515625" style="4" customWidth="1"/>
    <col min="10763" max="10765" width="0" style="4" hidden="1" customWidth="1"/>
    <col min="10766" max="10766" width="11.7109375" style="4" customWidth="1"/>
    <col min="10767" max="10769" width="0" style="4" hidden="1" customWidth="1"/>
    <col min="10770" max="10770" width="11.7109375" style="4" customWidth="1"/>
    <col min="10771" max="10773" width="0" style="4" hidden="1" customWidth="1"/>
    <col min="10774" max="10774" width="11.7109375" style="4" customWidth="1"/>
    <col min="10775" max="10777" width="0" style="4" hidden="1" customWidth="1"/>
    <col min="10778" max="10778" width="11.7109375" style="4" customWidth="1"/>
    <col min="10779" max="10779" width="12.7109375" style="4" customWidth="1"/>
    <col min="10780" max="10782" width="0" style="4" hidden="1" customWidth="1"/>
    <col min="10783" max="10783" width="11.7109375" style="4" customWidth="1"/>
    <col min="10784" max="10786" width="0" style="4" hidden="1" customWidth="1"/>
    <col min="10787" max="10787" width="11.7109375" style="4" customWidth="1"/>
    <col min="10788" max="10790" width="0" style="4" hidden="1" customWidth="1"/>
    <col min="10791" max="10792" width="11.7109375" style="4" customWidth="1"/>
    <col min="10793" max="10793" width="12.7109375" style="4" customWidth="1"/>
    <col min="10794" max="10794" width="13.7109375" style="4" customWidth="1"/>
    <col min="10795" max="10795" width="10.7109375" style="4" customWidth="1"/>
    <col min="10796" max="10796" width="13.5703125" style="4" bestFit="1" customWidth="1"/>
    <col min="10797" max="11008" width="9.140625" style="4"/>
    <col min="11009" max="11009" width="7.7109375" style="4" customWidth="1"/>
    <col min="11010" max="11010" width="7.42578125" style="4" customWidth="1"/>
    <col min="11011" max="11011" width="4.140625" style="4" customWidth="1"/>
    <col min="11012" max="11012" width="5.5703125" style="4" customWidth="1"/>
    <col min="11013" max="11013" width="1" style="4" customWidth="1"/>
    <col min="11014" max="11014" width="20.140625" style="4" customWidth="1"/>
    <col min="11015" max="11015" width="14.7109375" style="4" customWidth="1"/>
    <col min="11016" max="11017" width="0" style="4" hidden="1" customWidth="1"/>
    <col min="11018" max="11018" width="11.28515625" style="4" customWidth="1"/>
    <col min="11019" max="11021" width="0" style="4" hidden="1" customWidth="1"/>
    <col min="11022" max="11022" width="11.7109375" style="4" customWidth="1"/>
    <col min="11023" max="11025" width="0" style="4" hidden="1" customWidth="1"/>
    <col min="11026" max="11026" width="11.7109375" style="4" customWidth="1"/>
    <col min="11027" max="11029" width="0" style="4" hidden="1" customWidth="1"/>
    <col min="11030" max="11030" width="11.7109375" style="4" customWidth="1"/>
    <col min="11031" max="11033" width="0" style="4" hidden="1" customWidth="1"/>
    <col min="11034" max="11034" width="11.7109375" style="4" customWidth="1"/>
    <col min="11035" max="11035" width="12.7109375" style="4" customWidth="1"/>
    <col min="11036" max="11038" width="0" style="4" hidden="1" customWidth="1"/>
    <col min="11039" max="11039" width="11.7109375" style="4" customWidth="1"/>
    <col min="11040" max="11042" width="0" style="4" hidden="1" customWidth="1"/>
    <col min="11043" max="11043" width="11.7109375" style="4" customWidth="1"/>
    <col min="11044" max="11046" width="0" style="4" hidden="1" customWidth="1"/>
    <col min="11047" max="11048" width="11.7109375" style="4" customWidth="1"/>
    <col min="11049" max="11049" width="12.7109375" style="4" customWidth="1"/>
    <col min="11050" max="11050" width="13.7109375" style="4" customWidth="1"/>
    <col min="11051" max="11051" width="10.7109375" style="4" customWidth="1"/>
    <col min="11052" max="11052" width="13.5703125" style="4" bestFit="1" customWidth="1"/>
    <col min="11053" max="11264" width="9.140625" style="4"/>
    <col min="11265" max="11265" width="7.7109375" style="4" customWidth="1"/>
    <col min="11266" max="11266" width="7.42578125" style="4" customWidth="1"/>
    <col min="11267" max="11267" width="4.140625" style="4" customWidth="1"/>
    <col min="11268" max="11268" width="5.5703125" style="4" customWidth="1"/>
    <col min="11269" max="11269" width="1" style="4" customWidth="1"/>
    <col min="11270" max="11270" width="20.140625" style="4" customWidth="1"/>
    <col min="11271" max="11271" width="14.7109375" style="4" customWidth="1"/>
    <col min="11272" max="11273" width="0" style="4" hidden="1" customWidth="1"/>
    <col min="11274" max="11274" width="11.28515625" style="4" customWidth="1"/>
    <col min="11275" max="11277" width="0" style="4" hidden="1" customWidth="1"/>
    <col min="11278" max="11278" width="11.7109375" style="4" customWidth="1"/>
    <col min="11279" max="11281" width="0" style="4" hidden="1" customWidth="1"/>
    <col min="11282" max="11282" width="11.7109375" style="4" customWidth="1"/>
    <col min="11283" max="11285" width="0" style="4" hidden="1" customWidth="1"/>
    <col min="11286" max="11286" width="11.7109375" style="4" customWidth="1"/>
    <col min="11287" max="11289" width="0" style="4" hidden="1" customWidth="1"/>
    <col min="11290" max="11290" width="11.7109375" style="4" customWidth="1"/>
    <col min="11291" max="11291" width="12.7109375" style="4" customWidth="1"/>
    <col min="11292" max="11294" width="0" style="4" hidden="1" customWidth="1"/>
    <col min="11295" max="11295" width="11.7109375" style="4" customWidth="1"/>
    <col min="11296" max="11298" width="0" style="4" hidden="1" customWidth="1"/>
    <col min="11299" max="11299" width="11.7109375" style="4" customWidth="1"/>
    <col min="11300" max="11302" width="0" style="4" hidden="1" customWidth="1"/>
    <col min="11303" max="11304" width="11.7109375" style="4" customWidth="1"/>
    <col min="11305" max="11305" width="12.7109375" style="4" customWidth="1"/>
    <col min="11306" max="11306" width="13.7109375" style="4" customWidth="1"/>
    <col min="11307" max="11307" width="10.7109375" style="4" customWidth="1"/>
    <col min="11308" max="11308" width="13.5703125" style="4" bestFit="1" customWidth="1"/>
    <col min="11309" max="11520" width="9.140625" style="4"/>
    <col min="11521" max="11521" width="7.7109375" style="4" customWidth="1"/>
    <col min="11522" max="11522" width="7.42578125" style="4" customWidth="1"/>
    <col min="11523" max="11523" width="4.140625" style="4" customWidth="1"/>
    <col min="11524" max="11524" width="5.5703125" style="4" customWidth="1"/>
    <col min="11525" max="11525" width="1" style="4" customWidth="1"/>
    <col min="11526" max="11526" width="20.140625" style="4" customWidth="1"/>
    <col min="11527" max="11527" width="14.7109375" style="4" customWidth="1"/>
    <col min="11528" max="11529" width="0" style="4" hidden="1" customWidth="1"/>
    <col min="11530" max="11530" width="11.28515625" style="4" customWidth="1"/>
    <col min="11531" max="11533" width="0" style="4" hidden="1" customWidth="1"/>
    <col min="11534" max="11534" width="11.7109375" style="4" customWidth="1"/>
    <col min="11535" max="11537" width="0" style="4" hidden="1" customWidth="1"/>
    <col min="11538" max="11538" width="11.7109375" style="4" customWidth="1"/>
    <col min="11539" max="11541" width="0" style="4" hidden="1" customWidth="1"/>
    <col min="11542" max="11542" width="11.7109375" style="4" customWidth="1"/>
    <col min="11543" max="11545" width="0" style="4" hidden="1" customWidth="1"/>
    <col min="11546" max="11546" width="11.7109375" style="4" customWidth="1"/>
    <col min="11547" max="11547" width="12.7109375" style="4" customWidth="1"/>
    <col min="11548" max="11550" width="0" style="4" hidden="1" customWidth="1"/>
    <col min="11551" max="11551" width="11.7109375" style="4" customWidth="1"/>
    <col min="11552" max="11554" width="0" style="4" hidden="1" customWidth="1"/>
    <col min="11555" max="11555" width="11.7109375" style="4" customWidth="1"/>
    <col min="11556" max="11558" width="0" style="4" hidden="1" customWidth="1"/>
    <col min="11559" max="11560" width="11.7109375" style="4" customWidth="1"/>
    <col min="11561" max="11561" width="12.7109375" style="4" customWidth="1"/>
    <col min="11562" max="11562" width="13.7109375" style="4" customWidth="1"/>
    <col min="11563" max="11563" width="10.7109375" style="4" customWidth="1"/>
    <col min="11564" max="11564" width="13.5703125" style="4" bestFit="1" customWidth="1"/>
    <col min="11565" max="11776" width="9.140625" style="4"/>
    <col min="11777" max="11777" width="7.7109375" style="4" customWidth="1"/>
    <col min="11778" max="11778" width="7.42578125" style="4" customWidth="1"/>
    <col min="11779" max="11779" width="4.140625" style="4" customWidth="1"/>
    <col min="11780" max="11780" width="5.5703125" style="4" customWidth="1"/>
    <col min="11781" max="11781" width="1" style="4" customWidth="1"/>
    <col min="11782" max="11782" width="20.140625" style="4" customWidth="1"/>
    <col min="11783" max="11783" width="14.7109375" style="4" customWidth="1"/>
    <col min="11784" max="11785" width="0" style="4" hidden="1" customWidth="1"/>
    <col min="11786" max="11786" width="11.28515625" style="4" customWidth="1"/>
    <col min="11787" max="11789" width="0" style="4" hidden="1" customWidth="1"/>
    <col min="11790" max="11790" width="11.7109375" style="4" customWidth="1"/>
    <col min="11791" max="11793" width="0" style="4" hidden="1" customWidth="1"/>
    <col min="11794" max="11794" width="11.7109375" style="4" customWidth="1"/>
    <col min="11795" max="11797" width="0" style="4" hidden="1" customWidth="1"/>
    <col min="11798" max="11798" width="11.7109375" style="4" customWidth="1"/>
    <col min="11799" max="11801" width="0" style="4" hidden="1" customWidth="1"/>
    <col min="11802" max="11802" width="11.7109375" style="4" customWidth="1"/>
    <col min="11803" max="11803" width="12.7109375" style="4" customWidth="1"/>
    <col min="11804" max="11806" width="0" style="4" hidden="1" customWidth="1"/>
    <col min="11807" max="11807" width="11.7109375" style="4" customWidth="1"/>
    <col min="11808" max="11810" width="0" style="4" hidden="1" customWidth="1"/>
    <col min="11811" max="11811" width="11.7109375" style="4" customWidth="1"/>
    <col min="11812" max="11814" width="0" style="4" hidden="1" customWidth="1"/>
    <col min="11815" max="11816" width="11.7109375" style="4" customWidth="1"/>
    <col min="11817" max="11817" width="12.7109375" style="4" customWidth="1"/>
    <col min="11818" max="11818" width="13.7109375" style="4" customWidth="1"/>
    <col min="11819" max="11819" width="10.7109375" style="4" customWidth="1"/>
    <col min="11820" max="11820" width="13.5703125" style="4" bestFit="1" customWidth="1"/>
    <col min="11821" max="12032" width="9.140625" style="4"/>
    <col min="12033" max="12033" width="7.7109375" style="4" customWidth="1"/>
    <col min="12034" max="12034" width="7.42578125" style="4" customWidth="1"/>
    <col min="12035" max="12035" width="4.140625" style="4" customWidth="1"/>
    <col min="12036" max="12036" width="5.5703125" style="4" customWidth="1"/>
    <col min="12037" max="12037" width="1" style="4" customWidth="1"/>
    <col min="12038" max="12038" width="20.140625" style="4" customWidth="1"/>
    <col min="12039" max="12039" width="14.7109375" style="4" customWidth="1"/>
    <col min="12040" max="12041" width="0" style="4" hidden="1" customWidth="1"/>
    <col min="12042" max="12042" width="11.28515625" style="4" customWidth="1"/>
    <col min="12043" max="12045" width="0" style="4" hidden="1" customWidth="1"/>
    <col min="12046" max="12046" width="11.7109375" style="4" customWidth="1"/>
    <col min="12047" max="12049" width="0" style="4" hidden="1" customWidth="1"/>
    <col min="12050" max="12050" width="11.7109375" style="4" customWidth="1"/>
    <col min="12051" max="12053" width="0" style="4" hidden="1" customWidth="1"/>
    <col min="12054" max="12054" width="11.7109375" style="4" customWidth="1"/>
    <col min="12055" max="12057" width="0" style="4" hidden="1" customWidth="1"/>
    <col min="12058" max="12058" width="11.7109375" style="4" customWidth="1"/>
    <col min="12059" max="12059" width="12.7109375" style="4" customWidth="1"/>
    <col min="12060" max="12062" width="0" style="4" hidden="1" customWidth="1"/>
    <col min="12063" max="12063" width="11.7109375" style="4" customWidth="1"/>
    <col min="12064" max="12066" width="0" style="4" hidden="1" customWidth="1"/>
    <col min="12067" max="12067" width="11.7109375" style="4" customWidth="1"/>
    <col min="12068" max="12070" width="0" style="4" hidden="1" customWidth="1"/>
    <col min="12071" max="12072" width="11.7109375" style="4" customWidth="1"/>
    <col min="12073" max="12073" width="12.7109375" style="4" customWidth="1"/>
    <col min="12074" max="12074" width="13.7109375" style="4" customWidth="1"/>
    <col min="12075" max="12075" width="10.7109375" style="4" customWidth="1"/>
    <col min="12076" max="12076" width="13.5703125" style="4" bestFit="1" customWidth="1"/>
    <col min="12077" max="12288" width="9.140625" style="4"/>
    <col min="12289" max="12289" width="7.7109375" style="4" customWidth="1"/>
    <col min="12290" max="12290" width="7.42578125" style="4" customWidth="1"/>
    <col min="12291" max="12291" width="4.140625" style="4" customWidth="1"/>
    <col min="12292" max="12292" width="5.5703125" style="4" customWidth="1"/>
    <col min="12293" max="12293" width="1" style="4" customWidth="1"/>
    <col min="12294" max="12294" width="20.140625" style="4" customWidth="1"/>
    <col min="12295" max="12295" width="14.7109375" style="4" customWidth="1"/>
    <col min="12296" max="12297" width="0" style="4" hidden="1" customWidth="1"/>
    <col min="12298" max="12298" width="11.28515625" style="4" customWidth="1"/>
    <col min="12299" max="12301" width="0" style="4" hidden="1" customWidth="1"/>
    <col min="12302" max="12302" width="11.7109375" style="4" customWidth="1"/>
    <col min="12303" max="12305" width="0" style="4" hidden="1" customWidth="1"/>
    <col min="12306" max="12306" width="11.7109375" style="4" customWidth="1"/>
    <col min="12307" max="12309" width="0" style="4" hidden="1" customWidth="1"/>
    <col min="12310" max="12310" width="11.7109375" style="4" customWidth="1"/>
    <col min="12311" max="12313" width="0" style="4" hidden="1" customWidth="1"/>
    <col min="12314" max="12314" width="11.7109375" style="4" customWidth="1"/>
    <col min="12315" max="12315" width="12.7109375" style="4" customWidth="1"/>
    <col min="12316" max="12318" width="0" style="4" hidden="1" customWidth="1"/>
    <col min="12319" max="12319" width="11.7109375" style="4" customWidth="1"/>
    <col min="12320" max="12322" width="0" style="4" hidden="1" customWidth="1"/>
    <col min="12323" max="12323" width="11.7109375" style="4" customWidth="1"/>
    <col min="12324" max="12326" width="0" style="4" hidden="1" customWidth="1"/>
    <col min="12327" max="12328" width="11.7109375" style="4" customWidth="1"/>
    <col min="12329" max="12329" width="12.7109375" style="4" customWidth="1"/>
    <col min="12330" max="12330" width="13.7109375" style="4" customWidth="1"/>
    <col min="12331" max="12331" width="10.7109375" style="4" customWidth="1"/>
    <col min="12332" max="12332" width="13.5703125" style="4" bestFit="1" customWidth="1"/>
    <col min="12333" max="12544" width="9.140625" style="4"/>
    <col min="12545" max="12545" width="7.7109375" style="4" customWidth="1"/>
    <col min="12546" max="12546" width="7.42578125" style="4" customWidth="1"/>
    <col min="12547" max="12547" width="4.140625" style="4" customWidth="1"/>
    <col min="12548" max="12548" width="5.5703125" style="4" customWidth="1"/>
    <col min="12549" max="12549" width="1" style="4" customWidth="1"/>
    <col min="12550" max="12550" width="20.140625" style="4" customWidth="1"/>
    <col min="12551" max="12551" width="14.7109375" style="4" customWidth="1"/>
    <col min="12552" max="12553" width="0" style="4" hidden="1" customWidth="1"/>
    <col min="12554" max="12554" width="11.28515625" style="4" customWidth="1"/>
    <col min="12555" max="12557" width="0" style="4" hidden="1" customWidth="1"/>
    <col min="12558" max="12558" width="11.7109375" style="4" customWidth="1"/>
    <col min="12559" max="12561" width="0" style="4" hidden="1" customWidth="1"/>
    <col min="12562" max="12562" width="11.7109375" style="4" customWidth="1"/>
    <col min="12563" max="12565" width="0" style="4" hidden="1" customWidth="1"/>
    <col min="12566" max="12566" width="11.7109375" style="4" customWidth="1"/>
    <col min="12567" max="12569" width="0" style="4" hidden="1" customWidth="1"/>
    <col min="12570" max="12570" width="11.7109375" style="4" customWidth="1"/>
    <col min="12571" max="12571" width="12.7109375" style="4" customWidth="1"/>
    <col min="12572" max="12574" width="0" style="4" hidden="1" customWidth="1"/>
    <col min="12575" max="12575" width="11.7109375" style="4" customWidth="1"/>
    <col min="12576" max="12578" width="0" style="4" hidden="1" customWidth="1"/>
    <col min="12579" max="12579" width="11.7109375" style="4" customWidth="1"/>
    <col min="12580" max="12582" width="0" style="4" hidden="1" customWidth="1"/>
    <col min="12583" max="12584" width="11.7109375" style="4" customWidth="1"/>
    <col min="12585" max="12585" width="12.7109375" style="4" customWidth="1"/>
    <col min="12586" max="12586" width="13.7109375" style="4" customWidth="1"/>
    <col min="12587" max="12587" width="10.7109375" style="4" customWidth="1"/>
    <col min="12588" max="12588" width="13.5703125" style="4" bestFit="1" customWidth="1"/>
    <col min="12589" max="12800" width="9.140625" style="4"/>
    <col min="12801" max="12801" width="7.7109375" style="4" customWidth="1"/>
    <col min="12802" max="12802" width="7.42578125" style="4" customWidth="1"/>
    <col min="12803" max="12803" width="4.140625" style="4" customWidth="1"/>
    <col min="12804" max="12804" width="5.5703125" style="4" customWidth="1"/>
    <col min="12805" max="12805" width="1" style="4" customWidth="1"/>
    <col min="12806" max="12806" width="20.140625" style="4" customWidth="1"/>
    <col min="12807" max="12807" width="14.7109375" style="4" customWidth="1"/>
    <col min="12808" max="12809" width="0" style="4" hidden="1" customWidth="1"/>
    <col min="12810" max="12810" width="11.28515625" style="4" customWidth="1"/>
    <col min="12811" max="12813" width="0" style="4" hidden="1" customWidth="1"/>
    <col min="12814" max="12814" width="11.7109375" style="4" customWidth="1"/>
    <col min="12815" max="12817" width="0" style="4" hidden="1" customWidth="1"/>
    <col min="12818" max="12818" width="11.7109375" style="4" customWidth="1"/>
    <col min="12819" max="12821" width="0" style="4" hidden="1" customWidth="1"/>
    <col min="12822" max="12822" width="11.7109375" style="4" customWidth="1"/>
    <col min="12823" max="12825" width="0" style="4" hidden="1" customWidth="1"/>
    <col min="12826" max="12826" width="11.7109375" style="4" customWidth="1"/>
    <col min="12827" max="12827" width="12.7109375" style="4" customWidth="1"/>
    <col min="12828" max="12830" width="0" style="4" hidden="1" customWidth="1"/>
    <col min="12831" max="12831" width="11.7109375" style="4" customWidth="1"/>
    <col min="12832" max="12834" width="0" style="4" hidden="1" customWidth="1"/>
    <col min="12835" max="12835" width="11.7109375" style="4" customWidth="1"/>
    <col min="12836" max="12838" width="0" style="4" hidden="1" customWidth="1"/>
    <col min="12839" max="12840" width="11.7109375" style="4" customWidth="1"/>
    <col min="12841" max="12841" width="12.7109375" style="4" customWidth="1"/>
    <col min="12842" max="12842" width="13.7109375" style="4" customWidth="1"/>
    <col min="12843" max="12843" width="10.7109375" style="4" customWidth="1"/>
    <col min="12844" max="12844" width="13.5703125" style="4" bestFit="1" customWidth="1"/>
    <col min="12845" max="13056" width="9.140625" style="4"/>
    <col min="13057" max="13057" width="7.7109375" style="4" customWidth="1"/>
    <col min="13058" max="13058" width="7.42578125" style="4" customWidth="1"/>
    <col min="13059" max="13059" width="4.140625" style="4" customWidth="1"/>
    <col min="13060" max="13060" width="5.5703125" style="4" customWidth="1"/>
    <col min="13061" max="13061" width="1" style="4" customWidth="1"/>
    <col min="13062" max="13062" width="20.140625" style="4" customWidth="1"/>
    <col min="13063" max="13063" width="14.7109375" style="4" customWidth="1"/>
    <col min="13064" max="13065" width="0" style="4" hidden="1" customWidth="1"/>
    <col min="13066" max="13066" width="11.28515625" style="4" customWidth="1"/>
    <col min="13067" max="13069" width="0" style="4" hidden="1" customWidth="1"/>
    <col min="13070" max="13070" width="11.7109375" style="4" customWidth="1"/>
    <col min="13071" max="13073" width="0" style="4" hidden="1" customWidth="1"/>
    <col min="13074" max="13074" width="11.7109375" style="4" customWidth="1"/>
    <col min="13075" max="13077" width="0" style="4" hidden="1" customWidth="1"/>
    <col min="13078" max="13078" width="11.7109375" style="4" customWidth="1"/>
    <col min="13079" max="13081" width="0" style="4" hidden="1" customWidth="1"/>
    <col min="13082" max="13082" width="11.7109375" style="4" customWidth="1"/>
    <col min="13083" max="13083" width="12.7109375" style="4" customWidth="1"/>
    <col min="13084" max="13086" width="0" style="4" hidden="1" customWidth="1"/>
    <col min="13087" max="13087" width="11.7109375" style="4" customWidth="1"/>
    <col min="13088" max="13090" width="0" style="4" hidden="1" customWidth="1"/>
    <col min="13091" max="13091" width="11.7109375" style="4" customWidth="1"/>
    <col min="13092" max="13094" width="0" style="4" hidden="1" customWidth="1"/>
    <col min="13095" max="13096" width="11.7109375" style="4" customWidth="1"/>
    <col min="13097" max="13097" width="12.7109375" style="4" customWidth="1"/>
    <col min="13098" max="13098" width="13.7109375" style="4" customWidth="1"/>
    <col min="13099" max="13099" width="10.7109375" style="4" customWidth="1"/>
    <col min="13100" max="13100" width="13.5703125" style="4" bestFit="1" customWidth="1"/>
    <col min="13101" max="13312" width="9.140625" style="4"/>
    <col min="13313" max="13313" width="7.7109375" style="4" customWidth="1"/>
    <col min="13314" max="13314" width="7.42578125" style="4" customWidth="1"/>
    <col min="13315" max="13315" width="4.140625" style="4" customWidth="1"/>
    <col min="13316" max="13316" width="5.5703125" style="4" customWidth="1"/>
    <col min="13317" max="13317" width="1" style="4" customWidth="1"/>
    <col min="13318" max="13318" width="20.140625" style="4" customWidth="1"/>
    <col min="13319" max="13319" width="14.7109375" style="4" customWidth="1"/>
    <col min="13320" max="13321" width="0" style="4" hidden="1" customWidth="1"/>
    <col min="13322" max="13322" width="11.28515625" style="4" customWidth="1"/>
    <col min="13323" max="13325" width="0" style="4" hidden="1" customWidth="1"/>
    <col min="13326" max="13326" width="11.7109375" style="4" customWidth="1"/>
    <col min="13327" max="13329" width="0" style="4" hidden="1" customWidth="1"/>
    <col min="13330" max="13330" width="11.7109375" style="4" customWidth="1"/>
    <col min="13331" max="13333" width="0" style="4" hidden="1" customWidth="1"/>
    <col min="13334" max="13334" width="11.7109375" style="4" customWidth="1"/>
    <col min="13335" max="13337" width="0" style="4" hidden="1" customWidth="1"/>
    <col min="13338" max="13338" width="11.7109375" style="4" customWidth="1"/>
    <col min="13339" max="13339" width="12.7109375" style="4" customWidth="1"/>
    <col min="13340" max="13342" width="0" style="4" hidden="1" customWidth="1"/>
    <col min="13343" max="13343" width="11.7109375" style="4" customWidth="1"/>
    <col min="13344" max="13346" width="0" style="4" hidden="1" customWidth="1"/>
    <col min="13347" max="13347" width="11.7109375" style="4" customWidth="1"/>
    <col min="13348" max="13350" width="0" style="4" hidden="1" customWidth="1"/>
    <col min="13351" max="13352" width="11.7109375" style="4" customWidth="1"/>
    <col min="13353" max="13353" width="12.7109375" style="4" customWidth="1"/>
    <col min="13354" max="13354" width="13.7109375" style="4" customWidth="1"/>
    <col min="13355" max="13355" width="10.7109375" style="4" customWidth="1"/>
    <col min="13356" max="13356" width="13.5703125" style="4" bestFit="1" customWidth="1"/>
    <col min="13357" max="13568" width="9.140625" style="4"/>
    <col min="13569" max="13569" width="7.7109375" style="4" customWidth="1"/>
    <col min="13570" max="13570" width="7.42578125" style="4" customWidth="1"/>
    <col min="13571" max="13571" width="4.140625" style="4" customWidth="1"/>
    <col min="13572" max="13572" width="5.5703125" style="4" customWidth="1"/>
    <col min="13573" max="13573" width="1" style="4" customWidth="1"/>
    <col min="13574" max="13574" width="20.140625" style="4" customWidth="1"/>
    <col min="13575" max="13575" width="14.7109375" style="4" customWidth="1"/>
    <col min="13576" max="13577" width="0" style="4" hidden="1" customWidth="1"/>
    <col min="13578" max="13578" width="11.28515625" style="4" customWidth="1"/>
    <col min="13579" max="13581" width="0" style="4" hidden="1" customWidth="1"/>
    <col min="13582" max="13582" width="11.7109375" style="4" customWidth="1"/>
    <col min="13583" max="13585" width="0" style="4" hidden="1" customWidth="1"/>
    <col min="13586" max="13586" width="11.7109375" style="4" customWidth="1"/>
    <col min="13587" max="13589" width="0" style="4" hidden="1" customWidth="1"/>
    <col min="13590" max="13590" width="11.7109375" style="4" customWidth="1"/>
    <col min="13591" max="13593" width="0" style="4" hidden="1" customWidth="1"/>
    <col min="13594" max="13594" width="11.7109375" style="4" customWidth="1"/>
    <col min="13595" max="13595" width="12.7109375" style="4" customWidth="1"/>
    <col min="13596" max="13598" width="0" style="4" hidden="1" customWidth="1"/>
    <col min="13599" max="13599" width="11.7109375" style="4" customWidth="1"/>
    <col min="13600" max="13602" width="0" style="4" hidden="1" customWidth="1"/>
    <col min="13603" max="13603" width="11.7109375" style="4" customWidth="1"/>
    <col min="13604" max="13606" width="0" style="4" hidden="1" customWidth="1"/>
    <col min="13607" max="13608" width="11.7109375" style="4" customWidth="1"/>
    <col min="13609" max="13609" width="12.7109375" style="4" customWidth="1"/>
    <col min="13610" max="13610" width="13.7109375" style="4" customWidth="1"/>
    <col min="13611" max="13611" width="10.7109375" style="4" customWidth="1"/>
    <col min="13612" max="13612" width="13.5703125" style="4" bestFit="1" customWidth="1"/>
    <col min="13613" max="13824" width="9.140625" style="4"/>
    <col min="13825" max="13825" width="7.7109375" style="4" customWidth="1"/>
    <col min="13826" max="13826" width="7.42578125" style="4" customWidth="1"/>
    <col min="13827" max="13827" width="4.140625" style="4" customWidth="1"/>
    <col min="13828" max="13828" width="5.5703125" style="4" customWidth="1"/>
    <col min="13829" max="13829" width="1" style="4" customWidth="1"/>
    <col min="13830" max="13830" width="20.140625" style="4" customWidth="1"/>
    <col min="13831" max="13831" width="14.7109375" style="4" customWidth="1"/>
    <col min="13832" max="13833" width="0" style="4" hidden="1" customWidth="1"/>
    <col min="13834" max="13834" width="11.28515625" style="4" customWidth="1"/>
    <col min="13835" max="13837" width="0" style="4" hidden="1" customWidth="1"/>
    <col min="13838" max="13838" width="11.7109375" style="4" customWidth="1"/>
    <col min="13839" max="13841" width="0" style="4" hidden="1" customWidth="1"/>
    <col min="13842" max="13842" width="11.7109375" style="4" customWidth="1"/>
    <col min="13843" max="13845" width="0" style="4" hidden="1" customWidth="1"/>
    <col min="13846" max="13846" width="11.7109375" style="4" customWidth="1"/>
    <col min="13847" max="13849" width="0" style="4" hidden="1" customWidth="1"/>
    <col min="13850" max="13850" width="11.7109375" style="4" customWidth="1"/>
    <col min="13851" max="13851" width="12.7109375" style="4" customWidth="1"/>
    <col min="13852" max="13854" width="0" style="4" hidden="1" customWidth="1"/>
    <col min="13855" max="13855" width="11.7109375" style="4" customWidth="1"/>
    <col min="13856" max="13858" width="0" style="4" hidden="1" customWidth="1"/>
    <col min="13859" max="13859" width="11.7109375" style="4" customWidth="1"/>
    <col min="13860" max="13862" width="0" style="4" hidden="1" customWidth="1"/>
    <col min="13863" max="13864" width="11.7109375" style="4" customWidth="1"/>
    <col min="13865" max="13865" width="12.7109375" style="4" customWidth="1"/>
    <col min="13866" max="13866" width="13.7109375" style="4" customWidth="1"/>
    <col min="13867" max="13867" width="10.7109375" style="4" customWidth="1"/>
    <col min="13868" max="13868" width="13.5703125" style="4" bestFit="1" customWidth="1"/>
    <col min="13869" max="14080" width="9.140625" style="4"/>
    <col min="14081" max="14081" width="7.7109375" style="4" customWidth="1"/>
    <col min="14082" max="14082" width="7.42578125" style="4" customWidth="1"/>
    <col min="14083" max="14083" width="4.140625" style="4" customWidth="1"/>
    <col min="14084" max="14084" width="5.5703125" style="4" customWidth="1"/>
    <col min="14085" max="14085" width="1" style="4" customWidth="1"/>
    <col min="14086" max="14086" width="20.140625" style="4" customWidth="1"/>
    <col min="14087" max="14087" width="14.7109375" style="4" customWidth="1"/>
    <col min="14088" max="14089" width="0" style="4" hidden="1" customWidth="1"/>
    <col min="14090" max="14090" width="11.28515625" style="4" customWidth="1"/>
    <col min="14091" max="14093" width="0" style="4" hidden="1" customWidth="1"/>
    <col min="14094" max="14094" width="11.7109375" style="4" customWidth="1"/>
    <col min="14095" max="14097" width="0" style="4" hidden="1" customWidth="1"/>
    <col min="14098" max="14098" width="11.7109375" style="4" customWidth="1"/>
    <col min="14099" max="14101" width="0" style="4" hidden="1" customWidth="1"/>
    <col min="14102" max="14102" width="11.7109375" style="4" customWidth="1"/>
    <col min="14103" max="14105" width="0" style="4" hidden="1" customWidth="1"/>
    <col min="14106" max="14106" width="11.7109375" style="4" customWidth="1"/>
    <col min="14107" max="14107" width="12.7109375" style="4" customWidth="1"/>
    <col min="14108" max="14110" width="0" style="4" hidden="1" customWidth="1"/>
    <col min="14111" max="14111" width="11.7109375" style="4" customWidth="1"/>
    <col min="14112" max="14114" width="0" style="4" hidden="1" customWidth="1"/>
    <col min="14115" max="14115" width="11.7109375" style="4" customWidth="1"/>
    <col min="14116" max="14118" width="0" style="4" hidden="1" customWidth="1"/>
    <col min="14119" max="14120" width="11.7109375" style="4" customWidth="1"/>
    <col min="14121" max="14121" width="12.7109375" style="4" customWidth="1"/>
    <col min="14122" max="14122" width="13.7109375" style="4" customWidth="1"/>
    <col min="14123" max="14123" width="10.7109375" style="4" customWidth="1"/>
    <col min="14124" max="14124" width="13.5703125" style="4" bestFit="1" customWidth="1"/>
    <col min="14125" max="14336" width="9.140625" style="4"/>
    <col min="14337" max="14337" width="7.7109375" style="4" customWidth="1"/>
    <col min="14338" max="14338" width="7.42578125" style="4" customWidth="1"/>
    <col min="14339" max="14339" width="4.140625" style="4" customWidth="1"/>
    <col min="14340" max="14340" width="5.5703125" style="4" customWidth="1"/>
    <col min="14341" max="14341" width="1" style="4" customWidth="1"/>
    <col min="14342" max="14342" width="20.140625" style="4" customWidth="1"/>
    <col min="14343" max="14343" width="14.7109375" style="4" customWidth="1"/>
    <col min="14344" max="14345" width="0" style="4" hidden="1" customWidth="1"/>
    <col min="14346" max="14346" width="11.28515625" style="4" customWidth="1"/>
    <col min="14347" max="14349" width="0" style="4" hidden="1" customWidth="1"/>
    <col min="14350" max="14350" width="11.7109375" style="4" customWidth="1"/>
    <col min="14351" max="14353" width="0" style="4" hidden="1" customWidth="1"/>
    <col min="14354" max="14354" width="11.7109375" style="4" customWidth="1"/>
    <col min="14355" max="14357" width="0" style="4" hidden="1" customWidth="1"/>
    <col min="14358" max="14358" width="11.7109375" style="4" customWidth="1"/>
    <col min="14359" max="14361" width="0" style="4" hidden="1" customWidth="1"/>
    <col min="14362" max="14362" width="11.7109375" style="4" customWidth="1"/>
    <col min="14363" max="14363" width="12.7109375" style="4" customWidth="1"/>
    <col min="14364" max="14366" width="0" style="4" hidden="1" customWidth="1"/>
    <col min="14367" max="14367" width="11.7109375" style="4" customWidth="1"/>
    <col min="14368" max="14370" width="0" style="4" hidden="1" customWidth="1"/>
    <col min="14371" max="14371" width="11.7109375" style="4" customWidth="1"/>
    <col min="14372" max="14374" width="0" style="4" hidden="1" customWidth="1"/>
    <col min="14375" max="14376" width="11.7109375" style="4" customWidth="1"/>
    <col min="14377" max="14377" width="12.7109375" style="4" customWidth="1"/>
    <col min="14378" max="14378" width="13.7109375" style="4" customWidth="1"/>
    <col min="14379" max="14379" width="10.7109375" style="4" customWidth="1"/>
    <col min="14380" max="14380" width="13.5703125" style="4" bestFit="1" customWidth="1"/>
    <col min="14381" max="14592" width="9.140625" style="4"/>
    <col min="14593" max="14593" width="7.7109375" style="4" customWidth="1"/>
    <col min="14594" max="14594" width="7.42578125" style="4" customWidth="1"/>
    <col min="14595" max="14595" width="4.140625" style="4" customWidth="1"/>
    <col min="14596" max="14596" width="5.5703125" style="4" customWidth="1"/>
    <col min="14597" max="14597" width="1" style="4" customWidth="1"/>
    <col min="14598" max="14598" width="20.140625" style="4" customWidth="1"/>
    <col min="14599" max="14599" width="14.7109375" style="4" customWidth="1"/>
    <col min="14600" max="14601" width="0" style="4" hidden="1" customWidth="1"/>
    <col min="14602" max="14602" width="11.28515625" style="4" customWidth="1"/>
    <col min="14603" max="14605" width="0" style="4" hidden="1" customWidth="1"/>
    <col min="14606" max="14606" width="11.7109375" style="4" customWidth="1"/>
    <col min="14607" max="14609" width="0" style="4" hidden="1" customWidth="1"/>
    <col min="14610" max="14610" width="11.7109375" style="4" customWidth="1"/>
    <col min="14611" max="14613" width="0" style="4" hidden="1" customWidth="1"/>
    <col min="14614" max="14614" width="11.7109375" style="4" customWidth="1"/>
    <col min="14615" max="14617" width="0" style="4" hidden="1" customWidth="1"/>
    <col min="14618" max="14618" width="11.7109375" style="4" customWidth="1"/>
    <col min="14619" max="14619" width="12.7109375" style="4" customWidth="1"/>
    <col min="14620" max="14622" width="0" style="4" hidden="1" customWidth="1"/>
    <col min="14623" max="14623" width="11.7109375" style="4" customWidth="1"/>
    <col min="14624" max="14626" width="0" style="4" hidden="1" customWidth="1"/>
    <col min="14627" max="14627" width="11.7109375" style="4" customWidth="1"/>
    <col min="14628" max="14630" width="0" style="4" hidden="1" customWidth="1"/>
    <col min="14631" max="14632" width="11.7109375" style="4" customWidth="1"/>
    <col min="14633" max="14633" width="12.7109375" style="4" customWidth="1"/>
    <col min="14634" max="14634" width="13.7109375" style="4" customWidth="1"/>
    <col min="14635" max="14635" width="10.7109375" style="4" customWidth="1"/>
    <col min="14636" max="14636" width="13.5703125" style="4" bestFit="1" customWidth="1"/>
    <col min="14637" max="14848" width="9.140625" style="4"/>
    <col min="14849" max="14849" width="7.7109375" style="4" customWidth="1"/>
    <col min="14850" max="14850" width="7.42578125" style="4" customWidth="1"/>
    <col min="14851" max="14851" width="4.140625" style="4" customWidth="1"/>
    <col min="14852" max="14852" width="5.5703125" style="4" customWidth="1"/>
    <col min="14853" max="14853" width="1" style="4" customWidth="1"/>
    <col min="14854" max="14854" width="20.140625" style="4" customWidth="1"/>
    <col min="14855" max="14855" width="14.7109375" style="4" customWidth="1"/>
    <col min="14856" max="14857" width="0" style="4" hidden="1" customWidth="1"/>
    <col min="14858" max="14858" width="11.28515625" style="4" customWidth="1"/>
    <col min="14859" max="14861" width="0" style="4" hidden="1" customWidth="1"/>
    <col min="14862" max="14862" width="11.7109375" style="4" customWidth="1"/>
    <col min="14863" max="14865" width="0" style="4" hidden="1" customWidth="1"/>
    <col min="14866" max="14866" width="11.7109375" style="4" customWidth="1"/>
    <col min="14867" max="14869" width="0" style="4" hidden="1" customWidth="1"/>
    <col min="14870" max="14870" width="11.7109375" style="4" customWidth="1"/>
    <col min="14871" max="14873" width="0" style="4" hidden="1" customWidth="1"/>
    <col min="14874" max="14874" width="11.7109375" style="4" customWidth="1"/>
    <col min="14875" max="14875" width="12.7109375" style="4" customWidth="1"/>
    <col min="14876" max="14878" width="0" style="4" hidden="1" customWidth="1"/>
    <col min="14879" max="14879" width="11.7109375" style="4" customWidth="1"/>
    <col min="14880" max="14882" width="0" style="4" hidden="1" customWidth="1"/>
    <col min="14883" max="14883" width="11.7109375" style="4" customWidth="1"/>
    <col min="14884" max="14886" width="0" style="4" hidden="1" customWidth="1"/>
    <col min="14887" max="14888" width="11.7109375" style="4" customWidth="1"/>
    <col min="14889" max="14889" width="12.7109375" style="4" customWidth="1"/>
    <col min="14890" max="14890" width="13.7109375" style="4" customWidth="1"/>
    <col min="14891" max="14891" width="10.7109375" style="4" customWidth="1"/>
    <col min="14892" max="14892" width="13.5703125" style="4" bestFit="1" customWidth="1"/>
    <col min="14893" max="15104" width="9.140625" style="4"/>
    <col min="15105" max="15105" width="7.7109375" style="4" customWidth="1"/>
    <col min="15106" max="15106" width="7.42578125" style="4" customWidth="1"/>
    <col min="15107" max="15107" width="4.140625" style="4" customWidth="1"/>
    <col min="15108" max="15108" width="5.5703125" style="4" customWidth="1"/>
    <col min="15109" max="15109" width="1" style="4" customWidth="1"/>
    <col min="15110" max="15110" width="20.140625" style="4" customWidth="1"/>
    <col min="15111" max="15111" width="14.7109375" style="4" customWidth="1"/>
    <col min="15112" max="15113" width="0" style="4" hidden="1" customWidth="1"/>
    <col min="15114" max="15114" width="11.28515625" style="4" customWidth="1"/>
    <col min="15115" max="15117" width="0" style="4" hidden="1" customWidth="1"/>
    <col min="15118" max="15118" width="11.7109375" style="4" customWidth="1"/>
    <col min="15119" max="15121" width="0" style="4" hidden="1" customWidth="1"/>
    <col min="15122" max="15122" width="11.7109375" style="4" customWidth="1"/>
    <col min="15123" max="15125" width="0" style="4" hidden="1" customWidth="1"/>
    <col min="15126" max="15126" width="11.7109375" style="4" customWidth="1"/>
    <col min="15127" max="15129" width="0" style="4" hidden="1" customWidth="1"/>
    <col min="15130" max="15130" width="11.7109375" style="4" customWidth="1"/>
    <col min="15131" max="15131" width="12.7109375" style="4" customWidth="1"/>
    <col min="15132" max="15134" width="0" style="4" hidden="1" customWidth="1"/>
    <col min="15135" max="15135" width="11.7109375" style="4" customWidth="1"/>
    <col min="15136" max="15138" width="0" style="4" hidden="1" customWidth="1"/>
    <col min="15139" max="15139" width="11.7109375" style="4" customWidth="1"/>
    <col min="15140" max="15142" width="0" style="4" hidden="1" customWidth="1"/>
    <col min="15143" max="15144" width="11.7109375" style="4" customWidth="1"/>
    <col min="15145" max="15145" width="12.7109375" style="4" customWidth="1"/>
    <col min="15146" max="15146" width="13.7109375" style="4" customWidth="1"/>
    <col min="15147" max="15147" width="10.7109375" style="4" customWidth="1"/>
    <col min="15148" max="15148" width="13.5703125" style="4" bestFit="1" customWidth="1"/>
    <col min="15149" max="15360" width="9.140625" style="4"/>
    <col min="15361" max="15361" width="7.7109375" style="4" customWidth="1"/>
    <col min="15362" max="15362" width="7.42578125" style="4" customWidth="1"/>
    <col min="15363" max="15363" width="4.140625" style="4" customWidth="1"/>
    <col min="15364" max="15364" width="5.5703125" style="4" customWidth="1"/>
    <col min="15365" max="15365" width="1" style="4" customWidth="1"/>
    <col min="15366" max="15366" width="20.140625" style="4" customWidth="1"/>
    <col min="15367" max="15367" width="14.7109375" style="4" customWidth="1"/>
    <col min="15368" max="15369" width="0" style="4" hidden="1" customWidth="1"/>
    <col min="15370" max="15370" width="11.28515625" style="4" customWidth="1"/>
    <col min="15371" max="15373" width="0" style="4" hidden="1" customWidth="1"/>
    <col min="15374" max="15374" width="11.7109375" style="4" customWidth="1"/>
    <col min="15375" max="15377" width="0" style="4" hidden="1" customWidth="1"/>
    <col min="15378" max="15378" width="11.7109375" style="4" customWidth="1"/>
    <col min="15379" max="15381" width="0" style="4" hidden="1" customWidth="1"/>
    <col min="15382" max="15382" width="11.7109375" style="4" customWidth="1"/>
    <col min="15383" max="15385" width="0" style="4" hidden="1" customWidth="1"/>
    <col min="15386" max="15386" width="11.7109375" style="4" customWidth="1"/>
    <col min="15387" max="15387" width="12.7109375" style="4" customWidth="1"/>
    <col min="15388" max="15390" width="0" style="4" hidden="1" customWidth="1"/>
    <col min="15391" max="15391" width="11.7109375" style="4" customWidth="1"/>
    <col min="15392" max="15394" width="0" style="4" hidden="1" customWidth="1"/>
    <col min="15395" max="15395" width="11.7109375" style="4" customWidth="1"/>
    <col min="15396" max="15398" width="0" style="4" hidden="1" customWidth="1"/>
    <col min="15399" max="15400" width="11.7109375" style="4" customWidth="1"/>
    <col min="15401" max="15401" width="12.7109375" style="4" customWidth="1"/>
    <col min="15402" max="15402" width="13.7109375" style="4" customWidth="1"/>
    <col min="15403" max="15403" width="10.7109375" style="4" customWidth="1"/>
    <col min="15404" max="15404" width="13.5703125" style="4" bestFit="1" customWidth="1"/>
    <col min="15405" max="15616" width="9.140625" style="4"/>
    <col min="15617" max="15617" width="7.7109375" style="4" customWidth="1"/>
    <col min="15618" max="15618" width="7.42578125" style="4" customWidth="1"/>
    <col min="15619" max="15619" width="4.140625" style="4" customWidth="1"/>
    <col min="15620" max="15620" width="5.5703125" style="4" customWidth="1"/>
    <col min="15621" max="15621" width="1" style="4" customWidth="1"/>
    <col min="15622" max="15622" width="20.140625" style="4" customWidth="1"/>
    <col min="15623" max="15623" width="14.7109375" style="4" customWidth="1"/>
    <col min="15624" max="15625" width="0" style="4" hidden="1" customWidth="1"/>
    <col min="15626" max="15626" width="11.28515625" style="4" customWidth="1"/>
    <col min="15627" max="15629" width="0" style="4" hidden="1" customWidth="1"/>
    <col min="15630" max="15630" width="11.7109375" style="4" customWidth="1"/>
    <col min="15631" max="15633" width="0" style="4" hidden="1" customWidth="1"/>
    <col min="15634" max="15634" width="11.7109375" style="4" customWidth="1"/>
    <col min="15635" max="15637" width="0" style="4" hidden="1" customWidth="1"/>
    <col min="15638" max="15638" width="11.7109375" style="4" customWidth="1"/>
    <col min="15639" max="15641" width="0" style="4" hidden="1" customWidth="1"/>
    <col min="15642" max="15642" width="11.7109375" style="4" customWidth="1"/>
    <col min="15643" max="15643" width="12.7109375" style="4" customWidth="1"/>
    <col min="15644" max="15646" width="0" style="4" hidden="1" customWidth="1"/>
    <col min="15647" max="15647" width="11.7109375" style="4" customWidth="1"/>
    <col min="15648" max="15650" width="0" style="4" hidden="1" customWidth="1"/>
    <col min="15651" max="15651" width="11.7109375" style="4" customWidth="1"/>
    <col min="15652" max="15654" width="0" style="4" hidden="1" customWidth="1"/>
    <col min="15655" max="15656" width="11.7109375" style="4" customWidth="1"/>
    <col min="15657" max="15657" width="12.7109375" style="4" customWidth="1"/>
    <col min="15658" max="15658" width="13.7109375" style="4" customWidth="1"/>
    <col min="15659" max="15659" width="10.7109375" style="4" customWidth="1"/>
    <col min="15660" max="15660" width="13.5703125" style="4" bestFit="1" customWidth="1"/>
    <col min="15661" max="15872" width="9.140625" style="4"/>
    <col min="15873" max="15873" width="7.7109375" style="4" customWidth="1"/>
    <col min="15874" max="15874" width="7.42578125" style="4" customWidth="1"/>
    <col min="15875" max="15875" width="4.140625" style="4" customWidth="1"/>
    <col min="15876" max="15876" width="5.5703125" style="4" customWidth="1"/>
    <col min="15877" max="15877" width="1" style="4" customWidth="1"/>
    <col min="15878" max="15878" width="20.140625" style="4" customWidth="1"/>
    <col min="15879" max="15879" width="14.7109375" style="4" customWidth="1"/>
    <col min="15880" max="15881" width="0" style="4" hidden="1" customWidth="1"/>
    <col min="15882" max="15882" width="11.28515625" style="4" customWidth="1"/>
    <col min="15883" max="15885" width="0" style="4" hidden="1" customWidth="1"/>
    <col min="15886" max="15886" width="11.7109375" style="4" customWidth="1"/>
    <col min="15887" max="15889" width="0" style="4" hidden="1" customWidth="1"/>
    <col min="15890" max="15890" width="11.7109375" style="4" customWidth="1"/>
    <col min="15891" max="15893" width="0" style="4" hidden="1" customWidth="1"/>
    <col min="15894" max="15894" width="11.7109375" style="4" customWidth="1"/>
    <col min="15895" max="15897" width="0" style="4" hidden="1" customWidth="1"/>
    <col min="15898" max="15898" width="11.7109375" style="4" customWidth="1"/>
    <col min="15899" max="15899" width="12.7109375" style="4" customWidth="1"/>
    <col min="15900" max="15902" width="0" style="4" hidden="1" customWidth="1"/>
    <col min="15903" max="15903" width="11.7109375" style="4" customWidth="1"/>
    <col min="15904" max="15906" width="0" style="4" hidden="1" customWidth="1"/>
    <col min="15907" max="15907" width="11.7109375" style="4" customWidth="1"/>
    <col min="15908" max="15910" width="0" style="4" hidden="1" customWidth="1"/>
    <col min="15911" max="15912" width="11.7109375" style="4" customWidth="1"/>
    <col min="15913" max="15913" width="12.7109375" style="4" customWidth="1"/>
    <col min="15914" max="15914" width="13.7109375" style="4" customWidth="1"/>
    <col min="15915" max="15915" width="10.7109375" style="4" customWidth="1"/>
    <col min="15916" max="15916" width="13.5703125" style="4" bestFit="1" customWidth="1"/>
    <col min="15917" max="16128" width="9.140625" style="4"/>
    <col min="16129" max="16129" width="7.7109375" style="4" customWidth="1"/>
    <col min="16130" max="16130" width="7.42578125" style="4" customWidth="1"/>
    <col min="16131" max="16131" width="4.140625" style="4" customWidth="1"/>
    <col min="16132" max="16132" width="5.5703125" style="4" customWidth="1"/>
    <col min="16133" max="16133" width="1" style="4" customWidth="1"/>
    <col min="16134" max="16134" width="20.140625" style="4" customWidth="1"/>
    <col min="16135" max="16135" width="14.7109375" style="4" customWidth="1"/>
    <col min="16136" max="16137" width="0" style="4" hidden="1" customWidth="1"/>
    <col min="16138" max="16138" width="11.28515625" style="4" customWidth="1"/>
    <col min="16139" max="16141" width="0" style="4" hidden="1" customWidth="1"/>
    <col min="16142" max="16142" width="11.7109375" style="4" customWidth="1"/>
    <col min="16143" max="16145" width="0" style="4" hidden="1" customWidth="1"/>
    <col min="16146" max="16146" width="11.7109375" style="4" customWidth="1"/>
    <col min="16147" max="16149" width="0" style="4" hidden="1" customWidth="1"/>
    <col min="16150" max="16150" width="11.7109375" style="4" customWidth="1"/>
    <col min="16151" max="16153" width="0" style="4" hidden="1" customWidth="1"/>
    <col min="16154" max="16154" width="11.7109375" style="4" customWidth="1"/>
    <col min="16155" max="16155" width="12.7109375" style="4" customWidth="1"/>
    <col min="16156" max="16158" width="0" style="4" hidden="1" customWidth="1"/>
    <col min="16159" max="16159" width="11.7109375" style="4" customWidth="1"/>
    <col min="16160" max="16162" width="0" style="4" hidden="1" customWidth="1"/>
    <col min="16163" max="16163" width="11.7109375" style="4" customWidth="1"/>
    <col min="16164" max="16166" width="0" style="4" hidden="1" customWidth="1"/>
    <col min="16167" max="16168" width="11.7109375" style="4" customWidth="1"/>
    <col min="16169" max="16169" width="12.7109375" style="4" customWidth="1"/>
    <col min="16170" max="16170" width="13.7109375" style="4" customWidth="1"/>
    <col min="16171" max="16171" width="10.7109375" style="4" customWidth="1"/>
    <col min="16172" max="16172" width="13.5703125" style="4" bestFit="1" customWidth="1"/>
    <col min="16173" max="16384" width="9.140625" style="4"/>
  </cols>
  <sheetData>
    <row r="1" spans="1:44">
      <c r="AQ1" s="4"/>
      <c r="AR1" s="4"/>
    </row>
    <row r="2" spans="1:44" ht="18">
      <c r="A2" s="5" t="s">
        <v>88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10"/>
      <c r="AR2" s="210"/>
    </row>
    <row r="3" spans="1:44" ht="18">
      <c r="A3" s="5" t="s">
        <v>89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210"/>
      <c r="AR3" s="210"/>
    </row>
    <row r="4" spans="1:44" ht="18">
      <c r="A4" s="6"/>
      <c r="B4" s="6"/>
      <c r="C4" s="6"/>
      <c r="D4" s="6"/>
      <c r="E4" s="6"/>
      <c r="F4" s="6"/>
      <c r="G4" s="6"/>
      <c r="H4" s="6"/>
      <c r="I4" s="6"/>
      <c r="J4" s="6"/>
      <c r="K4" s="7"/>
      <c r="L4" s="7"/>
      <c r="M4" s="7"/>
      <c r="N4" s="6"/>
      <c r="O4" s="6"/>
      <c r="P4" s="6"/>
      <c r="Q4" s="6"/>
      <c r="R4" s="6"/>
      <c r="S4" s="6"/>
      <c r="T4" s="6"/>
      <c r="U4" s="6"/>
      <c r="V4" s="7"/>
      <c r="W4" s="7"/>
      <c r="X4" s="7"/>
      <c r="Y4" s="7"/>
      <c r="Z4" s="6"/>
      <c r="AA4" s="6"/>
      <c r="AB4" s="6"/>
      <c r="AC4" s="6"/>
      <c r="AD4" s="7"/>
      <c r="AE4" s="6"/>
      <c r="AF4" s="6"/>
      <c r="AG4" s="6"/>
      <c r="AH4" s="6"/>
      <c r="AI4" s="7"/>
      <c r="AJ4" s="6"/>
      <c r="AK4" s="6"/>
      <c r="AL4" s="6"/>
      <c r="AM4" s="211"/>
      <c r="AN4" s="212"/>
      <c r="AO4" s="212"/>
      <c r="AP4" s="210"/>
      <c r="AQ4" s="210"/>
      <c r="AR4" s="210"/>
    </row>
    <row r="5" spans="1:44">
      <c r="A5" s="9" t="s">
        <v>3</v>
      </c>
      <c r="B5" s="9"/>
      <c r="C5" s="9"/>
      <c r="D5" s="9"/>
      <c r="E5" s="10" t="s">
        <v>4</v>
      </c>
      <c r="F5" s="11" t="s">
        <v>5</v>
      </c>
      <c r="G5" s="11"/>
      <c r="H5" s="10"/>
      <c r="I5" s="213"/>
      <c r="J5" s="12"/>
      <c r="K5" s="13"/>
      <c r="L5" s="13"/>
      <c r="M5" s="13"/>
      <c r="N5" s="12"/>
      <c r="O5" s="12"/>
      <c r="P5" s="12"/>
      <c r="Q5" s="12"/>
      <c r="R5" s="12"/>
      <c r="S5" s="12"/>
      <c r="T5" s="12"/>
      <c r="U5" s="12"/>
      <c r="V5" s="13"/>
      <c r="W5" s="13"/>
      <c r="X5" s="13"/>
      <c r="Y5" s="13"/>
      <c r="Z5" s="12"/>
      <c r="AJ5" s="12"/>
      <c r="AK5" s="12"/>
      <c r="AL5" s="12"/>
      <c r="AM5" s="13"/>
      <c r="AP5" s="12" t="s">
        <v>90</v>
      </c>
    </row>
    <row r="6" spans="1:44">
      <c r="A6" s="9" t="s">
        <v>6</v>
      </c>
      <c r="B6" s="9"/>
      <c r="C6" s="9"/>
      <c r="D6" s="9"/>
      <c r="E6" s="10" t="s">
        <v>4</v>
      </c>
      <c r="F6" s="15" t="s">
        <v>7</v>
      </c>
      <c r="G6" s="15"/>
      <c r="H6" s="10"/>
      <c r="I6" s="213"/>
      <c r="J6" s="12"/>
      <c r="K6" s="13"/>
      <c r="L6" s="13"/>
      <c r="M6" s="13"/>
      <c r="N6" s="12"/>
      <c r="O6" s="12"/>
      <c r="P6" s="12"/>
      <c r="Q6" s="12"/>
      <c r="R6" s="12"/>
      <c r="S6" s="12"/>
      <c r="T6" s="12"/>
      <c r="U6" s="12"/>
      <c r="V6" s="13"/>
      <c r="W6" s="13"/>
      <c r="X6" s="13"/>
      <c r="Y6" s="13"/>
      <c r="Z6" s="12"/>
      <c r="AJ6" s="12"/>
      <c r="AK6" s="12"/>
      <c r="AL6" s="12"/>
      <c r="AM6" s="13"/>
      <c r="AP6" s="12" t="s">
        <v>91</v>
      </c>
    </row>
    <row r="7" spans="1:44">
      <c r="A7" s="9" t="s">
        <v>8</v>
      </c>
      <c r="B7" s="9"/>
      <c r="C7" s="9"/>
      <c r="D7" s="9"/>
      <c r="E7" s="10" t="s">
        <v>4</v>
      </c>
      <c r="F7" s="15" t="s">
        <v>9</v>
      </c>
      <c r="G7" s="15"/>
      <c r="H7" s="10"/>
      <c r="I7" s="213"/>
      <c r="J7" s="12"/>
      <c r="K7" s="13"/>
      <c r="L7" s="13"/>
      <c r="M7" s="13"/>
      <c r="N7" s="12"/>
      <c r="O7" s="12"/>
      <c r="P7" s="12"/>
      <c r="Q7" s="12"/>
      <c r="R7" s="12"/>
      <c r="S7" s="12"/>
      <c r="T7" s="12"/>
      <c r="U7" s="12"/>
      <c r="V7" s="13"/>
      <c r="W7" s="13"/>
      <c r="X7" s="13"/>
      <c r="Y7" s="13"/>
      <c r="Z7" s="12"/>
      <c r="AA7" s="12"/>
      <c r="AB7" s="12"/>
      <c r="AC7" s="12"/>
      <c r="AD7" s="13"/>
      <c r="AJ7" s="12"/>
      <c r="AK7" s="12"/>
      <c r="AL7" s="12"/>
      <c r="AM7" s="13"/>
      <c r="AP7" s="12" t="s">
        <v>92</v>
      </c>
      <c r="AQ7" s="12"/>
    </row>
    <row r="8" spans="1:44">
      <c r="A8" s="16" t="s">
        <v>10</v>
      </c>
      <c r="B8" s="16"/>
      <c r="C8" s="16"/>
      <c r="D8" s="16"/>
      <c r="E8" s="17" t="s">
        <v>4</v>
      </c>
      <c r="F8" s="18">
        <v>50010200001</v>
      </c>
      <c r="G8" s="15"/>
      <c r="H8" s="10"/>
      <c r="I8" s="213"/>
      <c r="J8" s="12"/>
      <c r="K8" s="13"/>
      <c r="L8" s="13"/>
      <c r="M8" s="13"/>
      <c r="N8" s="12"/>
      <c r="O8" s="12"/>
      <c r="P8" s="12"/>
      <c r="Q8" s="12"/>
      <c r="R8" s="12"/>
      <c r="S8" s="12"/>
      <c r="T8" s="12"/>
      <c r="U8" s="12"/>
      <c r="V8" s="13"/>
      <c r="W8" s="13"/>
      <c r="X8" s="13"/>
      <c r="Y8" s="13"/>
      <c r="Z8" s="12"/>
      <c r="AA8" s="12"/>
      <c r="AB8" s="12"/>
      <c r="AC8" s="12"/>
      <c r="AD8" s="13"/>
      <c r="AE8" s="214"/>
      <c r="AF8" s="214"/>
      <c r="AG8" s="214"/>
      <c r="AH8" s="214"/>
      <c r="AI8" s="13"/>
      <c r="AJ8" s="12"/>
      <c r="AK8" s="12"/>
      <c r="AL8" s="12"/>
      <c r="AM8" s="13"/>
    </row>
    <row r="9" spans="1:44">
      <c r="A9" s="16" t="s">
        <v>93</v>
      </c>
      <c r="B9" s="16"/>
      <c r="C9" s="16"/>
      <c r="D9" s="16"/>
      <c r="E9" s="17"/>
      <c r="F9" s="17"/>
      <c r="G9" s="10"/>
      <c r="H9" s="10"/>
      <c r="I9" s="213"/>
      <c r="J9" s="12"/>
      <c r="K9" s="13"/>
      <c r="L9" s="13"/>
      <c r="M9" s="13"/>
      <c r="N9" s="12"/>
      <c r="O9" s="12"/>
      <c r="P9" s="12"/>
      <c r="Q9" s="12"/>
      <c r="R9" s="12"/>
      <c r="S9" s="12"/>
      <c r="T9" s="12"/>
      <c r="U9" s="12"/>
      <c r="V9" s="13"/>
      <c r="W9" s="13"/>
      <c r="X9" s="13"/>
      <c r="Y9" s="13"/>
      <c r="Z9" s="12"/>
      <c r="AA9" s="12"/>
      <c r="AB9" s="12"/>
      <c r="AC9" s="12"/>
      <c r="AD9" s="13"/>
      <c r="AE9" s="214"/>
      <c r="AF9" s="214"/>
      <c r="AG9" s="214"/>
      <c r="AH9" s="214"/>
      <c r="AJ9" s="12"/>
      <c r="AK9" s="12"/>
      <c r="AL9" s="12"/>
      <c r="AM9" s="13"/>
    </row>
    <row r="10" spans="1:44">
      <c r="A10" s="16"/>
      <c r="B10" s="16"/>
      <c r="C10" s="16"/>
      <c r="D10" s="16"/>
      <c r="E10" s="17" t="s">
        <v>94</v>
      </c>
      <c r="F10" s="17"/>
      <c r="G10" s="10"/>
      <c r="H10" s="10"/>
      <c r="I10" s="213"/>
      <c r="J10" s="12"/>
      <c r="K10" s="13"/>
      <c r="L10" s="13"/>
      <c r="M10" s="13"/>
      <c r="N10" s="12"/>
      <c r="O10" s="12"/>
      <c r="P10" s="12"/>
      <c r="Q10" s="12"/>
      <c r="R10" s="12"/>
      <c r="S10" s="12"/>
      <c r="T10" s="12"/>
      <c r="U10" s="12"/>
      <c r="V10" s="13"/>
      <c r="W10" s="13"/>
      <c r="X10" s="13"/>
      <c r="Y10" s="13"/>
      <c r="Z10" s="12"/>
      <c r="AA10" s="12"/>
      <c r="AB10" s="12"/>
      <c r="AC10" s="12"/>
      <c r="AD10" s="13"/>
      <c r="AE10" s="214"/>
      <c r="AF10" s="214"/>
      <c r="AG10" s="214"/>
      <c r="AH10" s="214"/>
      <c r="AJ10" s="12"/>
      <c r="AK10" s="12"/>
      <c r="AL10" s="12"/>
      <c r="AM10" s="13"/>
    </row>
    <row r="11" spans="1:44" ht="13.5" thickBot="1">
      <c r="A11" s="16"/>
      <c r="B11" s="16"/>
      <c r="C11" s="16"/>
      <c r="D11" s="16"/>
      <c r="E11" s="20"/>
      <c r="F11" s="20"/>
      <c r="G11" s="20"/>
      <c r="H11" s="20"/>
      <c r="I11" s="12"/>
      <c r="J11" s="12"/>
      <c r="K11" s="13"/>
      <c r="L11" s="13"/>
      <c r="M11" s="13"/>
      <c r="N11" s="12"/>
      <c r="O11" s="12"/>
      <c r="P11" s="12"/>
      <c r="Q11" s="12"/>
      <c r="R11" s="12"/>
      <c r="S11" s="12"/>
      <c r="T11" s="12"/>
      <c r="U11" s="12"/>
      <c r="V11" s="13"/>
      <c r="W11" s="13"/>
      <c r="X11" s="13"/>
      <c r="Y11" s="13"/>
      <c r="Z11" s="12"/>
      <c r="AA11" s="12"/>
      <c r="AB11" s="12"/>
      <c r="AC11" s="12"/>
      <c r="AD11" s="13"/>
      <c r="AE11" s="12"/>
      <c r="AF11" s="12"/>
      <c r="AG11" s="12"/>
      <c r="AH11" s="12"/>
      <c r="AI11" s="13"/>
      <c r="AJ11" s="12"/>
      <c r="AK11" s="12"/>
      <c r="AL11" s="12"/>
      <c r="AM11" s="13"/>
    </row>
    <row r="12" spans="1:44" ht="15">
      <c r="A12" s="21" t="s">
        <v>12</v>
      </c>
      <c r="B12" s="22"/>
      <c r="C12" s="22"/>
      <c r="D12" s="22"/>
      <c r="E12" s="22"/>
      <c r="F12" s="23"/>
      <c r="G12" s="24" t="s">
        <v>13</v>
      </c>
      <c r="H12" s="26" t="s">
        <v>14</v>
      </c>
      <c r="I12" s="26"/>
      <c r="J12" s="27"/>
      <c r="K12" s="215"/>
      <c r="L12" s="26" t="s">
        <v>15</v>
      </c>
      <c r="M12" s="26"/>
      <c r="N12" s="26"/>
      <c r="O12" s="26"/>
      <c r="P12" s="26"/>
      <c r="Q12" s="26"/>
      <c r="R12" s="26"/>
      <c r="S12" s="26"/>
      <c r="T12" s="26"/>
      <c r="U12" s="26"/>
      <c r="V12" s="26"/>
      <c r="W12" s="26"/>
      <c r="X12" s="26"/>
      <c r="Y12" s="26"/>
      <c r="Z12" s="26"/>
      <c r="AA12" s="27"/>
      <c r="AB12" s="25" t="s">
        <v>95</v>
      </c>
      <c r="AC12" s="26"/>
      <c r="AD12" s="26"/>
      <c r="AE12" s="26"/>
      <c r="AF12" s="26"/>
      <c r="AG12" s="26"/>
      <c r="AH12" s="26"/>
      <c r="AI12" s="26"/>
      <c r="AJ12" s="26"/>
      <c r="AK12" s="26"/>
      <c r="AL12" s="26"/>
      <c r="AM12" s="26"/>
      <c r="AN12" s="26"/>
      <c r="AO12" s="26"/>
      <c r="AP12" s="26"/>
      <c r="AQ12" s="26"/>
      <c r="AR12" s="216"/>
    </row>
    <row r="13" spans="1:44" ht="15">
      <c r="A13" s="32"/>
      <c r="B13" s="33"/>
      <c r="C13" s="33"/>
      <c r="D13" s="33"/>
      <c r="E13" s="33"/>
      <c r="F13" s="34"/>
      <c r="G13" s="35"/>
      <c r="H13" s="217" t="s">
        <v>96</v>
      </c>
      <c r="I13" s="36" t="s">
        <v>19</v>
      </c>
      <c r="J13" s="217" t="s">
        <v>20</v>
      </c>
      <c r="K13" s="218"/>
      <c r="L13" s="218"/>
      <c r="M13" s="218"/>
      <c r="N13" s="219"/>
      <c r="O13" s="219"/>
      <c r="P13" s="219"/>
      <c r="Q13" s="219"/>
      <c r="R13" s="219"/>
      <c r="S13" s="220"/>
      <c r="T13" s="220"/>
      <c r="U13" s="220"/>
      <c r="V13" s="221"/>
      <c r="W13" s="222" t="s">
        <v>97</v>
      </c>
      <c r="X13" s="223" t="s">
        <v>98</v>
      </c>
      <c r="Y13" s="222" t="s">
        <v>99</v>
      </c>
      <c r="Z13" s="37"/>
      <c r="AA13" s="224" t="s">
        <v>100</v>
      </c>
      <c r="AB13" s="225"/>
      <c r="AC13" s="225"/>
      <c r="AD13" s="218"/>
      <c r="AE13" s="219"/>
      <c r="AF13" s="219"/>
      <c r="AG13" s="219"/>
      <c r="AH13" s="219"/>
      <c r="AI13" s="37"/>
      <c r="AJ13" s="220"/>
      <c r="AK13" s="220"/>
      <c r="AL13" s="220"/>
      <c r="AM13" s="37"/>
      <c r="AN13" s="37"/>
      <c r="AO13" s="40" t="s">
        <v>101</v>
      </c>
      <c r="AP13" s="36" t="s">
        <v>21</v>
      </c>
      <c r="AQ13" s="226" t="s">
        <v>102</v>
      </c>
      <c r="AR13" s="227"/>
    </row>
    <row r="14" spans="1:44" ht="12.75" customHeight="1">
      <c r="A14" s="32"/>
      <c r="B14" s="33"/>
      <c r="C14" s="33"/>
      <c r="D14" s="33"/>
      <c r="E14" s="33"/>
      <c r="F14" s="34"/>
      <c r="G14" s="35"/>
      <c r="H14" s="228"/>
      <c r="I14" s="43"/>
      <c r="J14" s="228"/>
      <c r="K14" s="45" t="s">
        <v>103</v>
      </c>
      <c r="L14" s="45" t="s">
        <v>104</v>
      </c>
      <c r="M14" s="45" t="s">
        <v>105</v>
      </c>
      <c r="N14" s="229" t="s">
        <v>23</v>
      </c>
      <c r="O14" s="229"/>
      <c r="P14" s="229"/>
      <c r="Q14" s="229"/>
      <c r="R14" s="229" t="s">
        <v>24</v>
      </c>
      <c r="S14" s="230"/>
      <c r="T14" s="230"/>
      <c r="U14" s="230"/>
      <c r="V14" s="231" t="s">
        <v>25</v>
      </c>
      <c r="W14" s="232"/>
      <c r="X14" s="233"/>
      <c r="Y14" s="232"/>
      <c r="Z14" s="44" t="s">
        <v>26</v>
      </c>
      <c r="AA14" s="234"/>
      <c r="AB14" s="235" t="s">
        <v>103</v>
      </c>
      <c r="AC14" s="235" t="s">
        <v>104</v>
      </c>
      <c r="AD14" s="45" t="s">
        <v>105</v>
      </c>
      <c r="AE14" s="229" t="s">
        <v>23</v>
      </c>
      <c r="AF14" s="229"/>
      <c r="AG14" s="229"/>
      <c r="AH14" s="229"/>
      <c r="AI14" s="44" t="s">
        <v>24</v>
      </c>
      <c r="AJ14" s="230"/>
      <c r="AK14" s="230"/>
      <c r="AL14" s="230"/>
      <c r="AM14" s="44" t="s">
        <v>25</v>
      </c>
      <c r="AN14" s="44" t="s">
        <v>26</v>
      </c>
      <c r="AO14" s="47"/>
      <c r="AP14" s="43"/>
      <c r="AQ14" s="36" t="s">
        <v>106</v>
      </c>
      <c r="AR14" s="236" t="s">
        <v>28</v>
      </c>
    </row>
    <row r="15" spans="1:44" ht="12.75" customHeight="1">
      <c r="A15" s="32"/>
      <c r="B15" s="33"/>
      <c r="C15" s="33"/>
      <c r="D15" s="33"/>
      <c r="E15" s="33"/>
      <c r="F15" s="34"/>
      <c r="G15" s="35"/>
      <c r="H15" s="228"/>
      <c r="I15" s="43"/>
      <c r="J15" s="228"/>
      <c r="K15" s="45"/>
      <c r="L15" s="45"/>
      <c r="M15" s="45"/>
      <c r="N15" s="229" t="s">
        <v>29</v>
      </c>
      <c r="O15" s="229" t="s">
        <v>107</v>
      </c>
      <c r="P15" s="229" t="s">
        <v>108</v>
      </c>
      <c r="Q15" s="229" t="s">
        <v>109</v>
      </c>
      <c r="R15" s="229" t="s">
        <v>29</v>
      </c>
      <c r="S15" s="229" t="s">
        <v>110</v>
      </c>
      <c r="T15" s="229" t="s">
        <v>111</v>
      </c>
      <c r="U15" s="229" t="s">
        <v>112</v>
      </c>
      <c r="V15" s="44" t="s">
        <v>29</v>
      </c>
      <c r="W15" s="232"/>
      <c r="X15" s="233"/>
      <c r="Y15" s="232"/>
      <c r="Z15" s="44" t="s">
        <v>29</v>
      </c>
      <c r="AA15" s="234"/>
      <c r="AB15" s="235"/>
      <c r="AC15" s="235"/>
      <c r="AD15" s="45"/>
      <c r="AE15" s="229" t="s">
        <v>29</v>
      </c>
      <c r="AF15" s="229" t="s">
        <v>107</v>
      </c>
      <c r="AG15" s="229" t="s">
        <v>108</v>
      </c>
      <c r="AH15" s="229" t="s">
        <v>109</v>
      </c>
      <c r="AI15" s="44" t="s">
        <v>29</v>
      </c>
      <c r="AJ15" s="229" t="s">
        <v>110</v>
      </c>
      <c r="AK15" s="229" t="s">
        <v>111</v>
      </c>
      <c r="AL15" s="229" t="s">
        <v>112</v>
      </c>
      <c r="AM15" s="44" t="s">
        <v>29</v>
      </c>
      <c r="AN15" s="44" t="s">
        <v>29</v>
      </c>
      <c r="AO15" s="47"/>
      <c r="AP15" s="43"/>
      <c r="AQ15" s="43"/>
      <c r="AR15" s="237"/>
    </row>
    <row r="16" spans="1:44" ht="13.5" customHeight="1" thickBot="1">
      <c r="A16" s="50"/>
      <c r="B16" s="51"/>
      <c r="C16" s="51"/>
      <c r="D16" s="51"/>
      <c r="E16" s="51"/>
      <c r="F16" s="52"/>
      <c r="G16" s="35"/>
      <c r="H16" s="238"/>
      <c r="I16" s="53"/>
      <c r="J16" s="238"/>
      <c r="K16" s="239"/>
      <c r="L16" s="239"/>
      <c r="M16" s="239"/>
      <c r="N16" s="240" t="s">
        <v>31</v>
      </c>
      <c r="O16" s="240"/>
      <c r="P16" s="240"/>
      <c r="Q16" s="240"/>
      <c r="R16" s="240" t="s">
        <v>32</v>
      </c>
      <c r="S16" s="240"/>
      <c r="T16" s="240"/>
      <c r="U16" s="240"/>
      <c r="V16" s="54" t="s">
        <v>33</v>
      </c>
      <c r="W16" s="241"/>
      <c r="X16" s="242"/>
      <c r="Y16" s="241"/>
      <c r="Z16" s="54" t="s">
        <v>34</v>
      </c>
      <c r="AA16" s="243"/>
      <c r="AB16" s="244"/>
      <c r="AC16" s="244"/>
      <c r="AD16" s="239"/>
      <c r="AE16" s="240" t="s">
        <v>31</v>
      </c>
      <c r="AF16" s="240"/>
      <c r="AG16" s="240"/>
      <c r="AH16" s="240"/>
      <c r="AI16" s="54" t="s">
        <v>32</v>
      </c>
      <c r="AJ16" s="240"/>
      <c r="AK16" s="240"/>
      <c r="AL16" s="240"/>
      <c r="AM16" s="54" t="s">
        <v>33</v>
      </c>
      <c r="AN16" s="54" t="s">
        <v>34</v>
      </c>
      <c r="AO16" s="59"/>
      <c r="AP16" s="245"/>
      <c r="AQ16" s="53"/>
      <c r="AR16" s="246"/>
    </row>
    <row r="17" spans="1:44" ht="30.75" thickBot="1">
      <c r="A17" s="247">
        <v>1</v>
      </c>
      <c r="B17" s="248"/>
      <c r="C17" s="248"/>
      <c r="D17" s="248"/>
      <c r="E17" s="248"/>
      <c r="F17" s="249"/>
      <c r="G17" s="250" t="s">
        <v>35</v>
      </c>
      <c r="H17" s="251" t="s">
        <v>113</v>
      </c>
      <c r="I17" s="252">
        <v>4</v>
      </c>
      <c r="J17" s="253" t="s">
        <v>114</v>
      </c>
      <c r="K17" s="254" t="s">
        <v>115</v>
      </c>
      <c r="L17" s="254" t="s">
        <v>116</v>
      </c>
      <c r="M17" s="254" t="s">
        <v>117</v>
      </c>
      <c r="N17" s="255">
        <v>6</v>
      </c>
      <c r="O17" s="255">
        <v>7.1</v>
      </c>
      <c r="P17" s="255">
        <v>7.2</v>
      </c>
      <c r="Q17" s="255">
        <v>7.3</v>
      </c>
      <c r="R17" s="255">
        <v>7</v>
      </c>
      <c r="S17" s="255">
        <v>8.1</v>
      </c>
      <c r="T17" s="255">
        <v>8.1999999999999993</v>
      </c>
      <c r="U17" s="255">
        <v>8.3000000000000007</v>
      </c>
      <c r="V17" s="256">
        <v>8</v>
      </c>
      <c r="W17" s="257"/>
      <c r="X17" s="257"/>
      <c r="Y17" s="257"/>
      <c r="Z17" s="258">
        <v>9</v>
      </c>
      <c r="AA17" s="255" t="s">
        <v>37</v>
      </c>
      <c r="AB17" s="255" t="s">
        <v>118</v>
      </c>
      <c r="AC17" s="255" t="s">
        <v>119</v>
      </c>
      <c r="AD17" s="254" t="s">
        <v>120</v>
      </c>
      <c r="AE17" s="255">
        <v>11</v>
      </c>
      <c r="AF17" s="255" t="s">
        <v>121</v>
      </c>
      <c r="AG17" s="255" t="s">
        <v>122</v>
      </c>
      <c r="AH17" s="255" t="s">
        <v>123</v>
      </c>
      <c r="AI17" s="259">
        <v>12</v>
      </c>
      <c r="AJ17" s="255">
        <v>13.1</v>
      </c>
      <c r="AK17" s="255">
        <v>13.2</v>
      </c>
      <c r="AL17" s="255">
        <v>13.3</v>
      </c>
      <c r="AM17" s="259">
        <v>13</v>
      </c>
      <c r="AN17" s="259">
        <v>14</v>
      </c>
      <c r="AO17" s="259" t="s">
        <v>38</v>
      </c>
      <c r="AP17" s="260" t="s">
        <v>39</v>
      </c>
      <c r="AQ17" s="261">
        <v>17</v>
      </c>
      <c r="AR17" s="262">
        <v>18</v>
      </c>
    </row>
    <row r="18" spans="1:44" ht="15">
      <c r="A18" s="263" t="s">
        <v>124</v>
      </c>
      <c r="B18" s="264"/>
      <c r="C18" s="264"/>
      <c r="D18" s="264"/>
      <c r="E18" s="264"/>
      <c r="F18" s="265"/>
      <c r="G18" s="73"/>
      <c r="H18" s="74"/>
      <c r="I18" s="74"/>
      <c r="J18" s="74"/>
      <c r="K18" s="75"/>
      <c r="L18" s="75"/>
      <c r="M18" s="75"/>
      <c r="N18" s="74"/>
      <c r="O18" s="74"/>
      <c r="P18" s="74"/>
      <c r="Q18" s="74"/>
      <c r="R18" s="74"/>
      <c r="S18" s="74"/>
      <c r="T18" s="74"/>
      <c r="U18" s="74"/>
      <c r="V18" s="75"/>
      <c r="W18" s="75"/>
      <c r="X18" s="75"/>
      <c r="Y18" s="75"/>
      <c r="Z18" s="74"/>
      <c r="AA18" s="74"/>
      <c r="AB18" s="74"/>
      <c r="AC18" s="74"/>
      <c r="AD18" s="75"/>
      <c r="AE18" s="74"/>
      <c r="AF18" s="74"/>
      <c r="AG18" s="74"/>
      <c r="AH18" s="74"/>
      <c r="AI18" s="75"/>
      <c r="AJ18" s="74"/>
      <c r="AK18" s="74"/>
      <c r="AL18" s="74"/>
      <c r="AM18" s="75"/>
      <c r="AN18" s="75"/>
      <c r="AO18" s="91">
        <f t="shared" ref="AO18:AO71" si="0">AE18+AI18+AM18+AN18</f>
        <v>0</v>
      </c>
      <c r="AP18" s="266"/>
      <c r="AQ18" s="267"/>
      <c r="AR18" s="268"/>
    </row>
    <row r="19" spans="1:44" ht="15">
      <c r="A19" s="269" t="s">
        <v>125</v>
      </c>
      <c r="B19" s="79"/>
      <c r="C19" s="79"/>
      <c r="D19" s="79"/>
      <c r="E19" s="79"/>
      <c r="F19" s="73"/>
      <c r="G19" s="81"/>
      <c r="H19" s="90"/>
      <c r="I19" s="90"/>
      <c r="J19" s="90"/>
      <c r="K19" s="91"/>
      <c r="L19" s="91"/>
      <c r="M19" s="91"/>
      <c r="N19" s="90"/>
      <c r="O19" s="90"/>
      <c r="P19" s="90"/>
      <c r="Q19" s="90"/>
      <c r="R19" s="90"/>
      <c r="S19" s="90"/>
      <c r="T19" s="90"/>
      <c r="U19" s="90"/>
      <c r="V19" s="91"/>
      <c r="W19" s="91"/>
      <c r="X19" s="91"/>
      <c r="Y19" s="91"/>
      <c r="Z19" s="90"/>
      <c r="AA19" s="90"/>
      <c r="AB19" s="90"/>
      <c r="AC19" s="90"/>
      <c r="AD19" s="91"/>
      <c r="AE19" s="90"/>
      <c r="AF19" s="90"/>
      <c r="AG19" s="90"/>
      <c r="AH19" s="90"/>
      <c r="AI19" s="91"/>
      <c r="AJ19" s="90"/>
      <c r="AK19" s="90"/>
      <c r="AL19" s="90"/>
      <c r="AM19" s="91"/>
      <c r="AN19" s="91"/>
      <c r="AO19" s="91">
        <f t="shared" si="0"/>
        <v>0</v>
      </c>
      <c r="AP19" s="270"/>
      <c r="AQ19" s="271"/>
      <c r="AR19" s="272"/>
    </row>
    <row r="20" spans="1:44" hidden="1">
      <c r="A20" s="162" t="s">
        <v>126</v>
      </c>
      <c r="B20" s="79"/>
      <c r="C20" s="79"/>
      <c r="D20" s="79"/>
      <c r="E20" s="79"/>
      <c r="F20" s="73"/>
      <c r="G20" s="273" t="s">
        <v>127</v>
      </c>
      <c r="H20" s="90"/>
      <c r="I20" s="90"/>
      <c r="J20" s="90"/>
      <c r="K20" s="91"/>
      <c r="L20" s="91"/>
      <c r="M20" s="91"/>
      <c r="N20" s="90"/>
      <c r="O20" s="90"/>
      <c r="P20" s="90"/>
      <c r="Q20" s="90"/>
      <c r="R20" s="90"/>
      <c r="S20" s="90"/>
      <c r="T20" s="90"/>
      <c r="U20" s="90"/>
      <c r="V20" s="91"/>
      <c r="W20" s="91"/>
      <c r="X20" s="91"/>
      <c r="Y20" s="91"/>
      <c r="Z20" s="90"/>
      <c r="AA20" s="90"/>
      <c r="AB20" s="90"/>
      <c r="AC20" s="90"/>
      <c r="AD20" s="91"/>
      <c r="AE20" s="90"/>
      <c r="AF20" s="90"/>
      <c r="AG20" s="90"/>
      <c r="AH20" s="90"/>
      <c r="AI20" s="91"/>
      <c r="AJ20" s="90"/>
      <c r="AK20" s="90"/>
      <c r="AL20" s="90"/>
      <c r="AM20" s="91"/>
      <c r="AN20" s="91"/>
      <c r="AO20" s="91">
        <f t="shared" si="0"/>
        <v>0</v>
      </c>
      <c r="AP20" s="270"/>
      <c r="AQ20" s="271"/>
      <c r="AR20" s="272"/>
    </row>
    <row r="21" spans="1:44" hidden="1">
      <c r="A21" s="274" t="s">
        <v>128</v>
      </c>
      <c r="B21" s="20"/>
      <c r="C21" s="87"/>
      <c r="D21" s="20"/>
      <c r="E21" s="87"/>
      <c r="F21" s="88"/>
      <c r="G21" s="273" t="s">
        <v>129</v>
      </c>
      <c r="H21" s="90"/>
      <c r="I21" s="90"/>
      <c r="J21" s="90"/>
      <c r="K21" s="91"/>
      <c r="L21" s="91"/>
      <c r="M21" s="91"/>
      <c r="N21" s="90"/>
      <c r="O21" s="90"/>
      <c r="P21" s="90"/>
      <c r="Q21" s="90"/>
      <c r="R21" s="90"/>
      <c r="S21" s="90"/>
      <c r="T21" s="90"/>
      <c r="U21" s="90"/>
      <c r="V21" s="91"/>
      <c r="W21" s="91"/>
      <c r="X21" s="91"/>
      <c r="Y21" s="91"/>
      <c r="Z21" s="90"/>
      <c r="AA21" s="90"/>
      <c r="AB21" s="90"/>
      <c r="AC21" s="90"/>
      <c r="AD21" s="91"/>
      <c r="AE21" s="90"/>
      <c r="AF21" s="90"/>
      <c r="AG21" s="90"/>
      <c r="AH21" s="90"/>
      <c r="AI21" s="91"/>
      <c r="AJ21" s="90"/>
      <c r="AK21" s="90"/>
      <c r="AL21" s="90"/>
      <c r="AM21" s="91"/>
      <c r="AN21" s="91"/>
      <c r="AO21" s="91">
        <f t="shared" si="0"/>
        <v>0</v>
      </c>
      <c r="AP21" s="270"/>
      <c r="AQ21" s="271"/>
      <c r="AR21" s="272"/>
    </row>
    <row r="22" spans="1:44" hidden="1">
      <c r="A22" s="275" t="s">
        <v>130</v>
      </c>
      <c r="B22" s="87"/>
      <c r="C22" s="87"/>
      <c r="D22" s="87"/>
      <c r="E22" s="87"/>
      <c r="F22" s="73"/>
      <c r="G22" s="276" t="s">
        <v>131</v>
      </c>
      <c r="H22" s="91"/>
      <c r="I22" s="90"/>
      <c r="J22" s="91"/>
      <c r="K22" s="91"/>
      <c r="L22" s="91"/>
      <c r="M22" s="91"/>
      <c r="N22" s="90"/>
      <c r="O22" s="90"/>
      <c r="P22" s="90"/>
      <c r="Q22" s="90"/>
      <c r="R22" s="90"/>
      <c r="S22" s="90"/>
      <c r="T22" s="90"/>
      <c r="U22" s="90"/>
      <c r="V22" s="91"/>
      <c r="W22" s="91"/>
      <c r="X22" s="91"/>
      <c r="Y22" s="91"/>
      <c r="Z22" s="90"/>
      <c r="AA22" s="91"/>
      <c r="AB22" s="91"/>
      <c r="AC22" s="91"/>
      <c r="AD22" s="91"/>
      <c r="AE22" s="90"/>
      <c r="AF22" s="90"/>
      <c r="AG22" s="90"/>
      <c r="AH22" s="90"/>
      <c r="AI22" s="91"/>
      <c r="AJ22" s="90"/>
      <c r="AK22" s="90"/>
      <c r="AL22" s="90"/>
      <c r="AM22" s="91"/>
      <c r="AN22" s="91"/>
      <c r="AO22" s="91">
        <f t="shared" si="0"/>
        <v>0</v>
      </c>
      <c r="AP22" s="270"/>
      <c r="AQ22" s="271"/>
      <c r="AR22" s="272"/>
    </row>
    <row r="23" spans="1:44" hidden="1">
      <c r="A23" s="275" t="s">
        <v>132</v>
      </c>
      <c r="B23" s="87"/>
      <c r="C23" s="87"/>
      <c r="D23" s="87"/>
      <c r="E23" s="87"/>
      <c r="F23" s="138"/>
      <c r="G23" s="276" t="s">
        <v>133</v>
      </c>
      <c r="H23" s="91"/>
      <c r="I23" s="90"/>
      <c r="J23" s="91"/>
      <c r="K23" s="91"/>
      <c r="L23" s="91"/>
      <c r="M23" s="91"/>
      <c r="N23" s="90"/>
      <c r="O23" s="90"/>
      <c r="P23" s="90"/>
      <c r="Q23" s="90"/>
      <c r="R23" s="90"/>
      <c r="S23" s="90"/>
      <c r="T23" s="90"/>
      <c r="U23" s="90"/>
      <c r="V23" s="91"/>
      <c r="W23" s="91"/>
      <c r="X23" s="91"/>
      <c r="Y23" s="91"/>
      <c r="Z23" s="90"/>
      <c r="AA23" s="91"/>
      <c r="AB23" s="91"/>
      <c r="AC23" s="91"/>
      <c r="AD23" s="91"/>
      <c r="AE23" s="90"/>
      <c r="AF23" s="90"/>
      <c r="AG23" s="90"/>
      <c r="AH23" s="90"/>
      <c r="AI23" s="91"/>
      <c r="AJ23" s="90"/>
      <c r="AK23" s="90"/>
      <c r="AL23" s="90"/>
      <c r="AM23" s="91"/>
      <c r="AN23" s="91"/>
      <c r="AO23" s="91">
        <f t="shared" si="0"/>
        <v>0</v>
      </c>
      <c r="AP23" s="270"/>
      <c r="AQ23" s="271"/>
      <c r="AR23" s="272"/>
    </row>
    <row r="24" spans="1:44" hidden="1">
      <c r="A24" s="274" t="s">
        <v>134</v>
      </c>
      <c r="B24" s="87"/>
      <c r="C24" s="87"/>
      <c r="D24" s="87"/>
      <c r="E24" s="87"/>
      <c r="F24" s="138"/>
      <c r="G24" s="277" t="s">
        <v>135</v>
      </c>
      <c r="H24" s="91"/>
      <c r="I24" s="90"/>
      <c r="J24" s="91"/>
      <c r="K24" s="91"/>
      <c r="L24" s="91"/>
      <c r="M24" s="91"/>
      <c r="N24" s="90"/>
      <c r="O24" s="90"/>
      <c r="P24" s="90"/>
      <c r="Q24" s="90"/>
      <c r="R24" s="90"/>
      <c r="S24" s="90"/>
      <c r="T24" s="90"/>
      <c r="U24" s="90"/>
      <c r="V24" s="91"/>
      <c r="W24" s="91"/>
      <c r="X24" s="91"/>
      <c r="Y24" s="91"/>
      <c r="Z24" s="90"/>
      <c r="AA24" s="91"/>
      <c r="AB24" s="91"/>
      <c r="AC24" s="91"/>
      <c r="AD24" s="91"/>
      <c r="AE24" s="90"/>
      <c r="AF24" s="90"/>
      <c r="AG24" s="90"/>
      <c r="AH24" s="90"/>
      <c r="AI24" s="91"/>
      <c r="AJ24" s="90"/>
      <c r="AK24" s="90"/>
      <c r="AL24" s="90"/>
      <c r="AM24" s="91"/>
      <c r="AN24" s="91"/>
      <c r="AO24" s="91">
        <f t="shared" si="0"/>
        <v>0</v>
      </c>
      <c r="AP24" s="270"/>
      <c r="AQ24" s="271"/>
      <c r="AR24" s="272"/>
    </row>
    <row r="25" spans="1:44" hidden="1">
      <c r="A25" s="275" t="s">
        <v>136</v>
      </c>
      <c r="B25" s="87"/>
      <c r="C25" s="87"/>
      <c r="D25" s="87"/>
      <c r="E25" s="87"/>
      <c r="F25" s="138"/>
      <c r="G25" s="276" t="s">
        <v>137</v>
      </c>
      <c r="H25" s="91"/>
      <c r="I25" s="90"/>
      <c r="J25" s="91"/>
      <c r="K25" s="91"/>
      <c r="L25" s="91"/>
      <c r="M25" s="91"/>
      <c r="N25" s="90"/>
      <c r="O25" s="90"/>
      <c r="P25" s="90"/>
      <c r="Q25" s="90"/>
      <c r="R25" s="90"/>
      <c r="S25" s="90"/>
      <c r="T25" s="90"/>
      <c r="U25" s="90"/>
      <c r="V25" s="91"/>
      <c r="W25" s="91"/>
      <c r="X25" s="91"/>
      <c r="Y25" s="91"/>
      <c r="Z25" s="90"/>
      <c r="AA25" s="91"/>
      <c r="AB25" s="91"/>
      <c r="AC25" s="91"/>
      <c r="AD25" s="91"/>
      <c r="AE25" s="90"/>
      <c r="AF25" s="90"/>
      <c r="AG25" s="90"/>
      <c r="AH25" s="90"/>
      <c r="AI25" s="91"/>
      <c r="AJ25" s="90"/>
      <c r="AK25" s="90"/>
      <c r="AL25" s="90"/>
      <c r="AM25" s="91"/>
      <c r="AN25" s="91"/>
      <c r="AO25" s="91">
        <f t="shared" si="0"/>
        <v>0</v>
      </c>
      <c r="AP25" s="270"/>
      <c r="AQ25" s="271"/>
      <c r="AR25" s="272"/>
    </row>
    <row r="26" spans="1:44" hidden="1">
      <c r="A26" s="275" t="s">
        <v>138</v>
      </c>
      <c r="B26" s="102"/>
      <c r="C26" s="87"/>
      <c r="D26" s="87"/>
      <c r="E26" s="87"/>
      <c r="F26" s="138"/>
      <c r="G26" s="276" t="s">
        <v>139</v>
      </c>
      <c r="H26" s="91"/>
      <c r="I26" s="90"/>
      <c r="J26" s="91"/>
      <c r="K26" s="91"/>
      <c r="L26" s="91"/>
      <c r="M26" s="91"/>
      <c r="N26" s="90"/>
      <c r="O26" s="90"/>
      <c r="P26" s="90"/>
      <c r="Q26" s="90"/>
      <c r="R26" s="90"/>
      <c r="S26" s="90"/>
      <c r="T26" s="90"/>
      <c r="U26" s="90"/>
      <c r="V26" s="91"/>
      <c r="W26" s="91"/>
      <c r="X26" s="91"/>
      <c r="Y26" s="91"/>
      <c r="Z26" s="90"/>
      <c r="AA26" s="91"/>
      <c r="AB26" s="91"/>
      <c r="AC26" s="91"/>
      <c r="AD26" s="91"/>
      <c r="AE26" s="90"/>
      <c r="AF26" s="90"/>
      <c r="AG26" s="90"/>
      <c r="AH26" s="90"/>
      <c r="AI26" s="91"/>
      <c r="AJ26" s="90"/>
      <c r="AK26" s="90"/>
      <c r="AL26" s="90"/>
      <c r="AM26" s="91"/>
      <c r="AN26" s="91"/>
      <c r="AO26" s="91">
        <f t="shared" si="0"/>
        <v>0</v>
      </c>
      <c r="AP26" s="270"/>
      <c r="AQ26" s="271"/>
      <c r="AR26" s="272"/>
    </row>
    <row r="27" spans="1:44" hidden="1">
      <c r="A27" s="275" t="s">
        <v>140</v>
      </c>
      <c r="B27" s="102"/>
      <c r="C27" s="87"/>
      <c r="D27" s="87"/>
      <c r="E27" s="87"/>
      <c r="F27" s="138"/>
      <c r="G27" s="276" t="s">
        <v>141</v>
      </c>
      <c r="H27" s="91"/>
      <c r="I27" s="90"/>
      <c r="J27" s="91"/>
      <c r="K27" s="91"/>
      <c r="L27" s="91"/>
      <c r="M27" s="91"/>
      <c r="N27" s="90"/>
      <c r="O27" s="90"/>
      <c r="P27" s="90"/>
      <c r="Q27" s="90"/>
      <c r="R27" s="90"/>
      <c r="S27" s="90"/>
      <c r="T27" s="90"/>
      <c r="U27" s="90"/>
      <c r="V27" s="91"/>
      <c r="W27" s="91"/>
      <c r="X27" s="91"/>
      <c r="Y27" s="91"/>
      <c r="Z27" s="90"/>
      <c r="AA27" s="91"/>
      <c r="AB27" s="91"/>
      <c r="AC27" s="91"/>
      <c r="AD27" s="91"/>
      <c r="AE27" s="90"/>
      <c r="AF27" s="90"/>
      <c r="AG27" s="90"/>
      <c r="AH27" s="90"/>
      <c r="AI27" s="91"/>
      <c r="AJ27" s="90"/>
      <c r="AK27" s="90"/>
      <c r="AL27" s="90"/>
      <c r="AM27" s="91"/>
      <c r="AN27" s="91"/>
      <c r="AO27" s="91">
        <f t="shared" si="0"/>
        <v>0</v>
      </c>
      <c r="AP27" s="270"/>
      <c r="AQ27" s="271"/>
      <c r="AR27" s="272"/>
    </row>
    <row r="28" spans="1:44" hidden="1">
      <c r="A28" s="275" t="s">
        <v>142</v>
      </c>
      <c r="B28" s="102"/>
      <c r="C28" s="87"/>
      <c r="D28" s="87"/>
      <c r="E28" s="87"/>
      <c r="F28" s="138"/>
      <c r="G28" s="276" t="s">
        <v>143</v>
      </c>
      <c r="H28" s="91"/>
      <c r="I28" s="90"/>
      <c r="J28" s="91"/>
      <c r="K28" s="91"/>
      <c r="L28" s="91"/>
      <c r="M28" s="91"/>
      <c r="N28" s="90"/>
      <c r="O28" s="90"/>
      <c r="P28" s="90"/>
      <c r="Q28" s="90"/>
      <c r="R28" s="90"/>
      <c r="S28" s="90"/>
      <c r="T28" s="90"/>
      <c r="U28" s="90"/>
      <c r="V28" s="91"/>
      <c r="W28" s="91"/>
      <c r="X28" s="91"/>
      <c r="Y28" s="91"/>
      <c r="Z28" s="90"/>
      <c r="AA28" s="91"/>
      <c r="AB28" s="91"/>
      <c r="AC28" s="91"/>
      <c r="AD28" s="91"/>
      <c r="AE28" s="90"/>
      <c r="AF28" s="90"/>
      <c r="AG28" s="90"/>
      <c r="AH28" s="90"/>
      <c r="AI28" s="91"/>
      <c r="AJ28" s="90"/>
      <c r="AK28" s="90"/>
      <c r="AL28" s="90"/>
      <c r="AM28" s="91"/>
      <c r="AN28" s="91"/>
      <c r="AO28" s="91">
        <f t="shared" si="0"/>
        <v>0</v>
      </c>
      <c r="AP28" s="270"/>
      <c r="AQ28" s="271"/>
      <c r="AR28" s="272"/>
    </row>
    <row r="29" spans="1:44" hidden="1">
      <c r="A29" s="275" t="s">
        <v>144</v>
      </c>
      <c r="B29" s="102"/>
      <c r="C29" s="87"/>
      <c r="D29" s="87"/>
      <c r="E29" s="87"/>
      <c r="F29" s="138"/>
      <c r="G29" s="276" t="s">
        <v>145</v>
      </c>
      <c r="H29" s="91"/>
      <c r="I29" s="90"/>
      <c r="J29" s="91"/>
      <c r="K29" s="91"/>
      <c r="L29" s="91"/>
      <c r="M29" s="91"/>
      <c r="N29" s="90"/>
      <c r="O29" s="90"/>
      <c r="P29" s="90"/>
      <c r="Q29" s="90"/>
      <c r="R29" s="90"/>
      <c r="S29" s="90"/>
      <c r="T29" s="90"/>
      <c r="U29" s="90"/>
      <c r="V29" s="91"/>
      <c r="W29" s="91"/>
      <c r="X29" s="91"/>
      <c r="Y29" s="91"/>
      <c r="Z29" s="90"/>
      <c r="AA29" s="91"/>
      <c r="AB29" s="91"/>
      <c r="AC29" s="91"/>
      <c r="AD29" s="91"/>
      <c r="AE29" s="90"/>
      <c r="AF29" s="90"/>
      <c r="AG29" s="90"/>
      <c r="AH29" s="90"/>
      <c r="AI29" s="91"/>
      <c r="AJ29" s="90"/>
      <c r="AK29" s="90"/>
      <c r="AL29" s="90"/>
      <c r="AM29" s="91"/>
      <c r="AN29" s="91"/>
      <c r="AO29" s="91">
        <f t="shared" si="0"/>
        <v>0</v>
      </c>
      <c r="AP29" s="270"/>
      <c r="AQ29" s="271"/>
      <c r="AR29" s="272"/>
    </row>
    <row r="30" spans="1:44" hidden="1">
      <c r="A30" s="275" t="s">
        <v>146</v>
      </c>
      <c r="B30" s="102"/>
      <c r="C30" s="87"/>
      <c r="D30" s="87"/>
      <c r="E30" s="87"/>
      <c r="F30" s="138"/>
      <c r="G30" s="276" t="s">
        <v>147</v>
      </c>
      <c r="H30" s="91"/>
      <c r="I30" s="90"/>
      <c r="J30" s="91"/>
      <c r="K30" s="91"/>
      <c r="L30" s="91"/>
      <c r="M30" s="91"/>
      <c r="N30" s="90"/>
      <c r="O30" s="90"/>
      <c r="P30" s="90"/>
      <c r="Q30" s="90"/>
      <c r="R30" s="90"/>
      <c r="S30" s="90"/>
      <c r="T30" s="90"/>
      <c r="U30" s="90"/>
      <c r="V30" s="91"/>
      <c r="W30" s="91"/>
      <c r="X30" s="91"/>
      <c r="Y30" s="91"/>
      <c r="Z30" s="90"/>
      <c r="AA30" s="91"/>
      <c r="AB30" s="91"/>
      <c r="AC30" s="91"/>
      <c r="AD30" s="91"/>
      <c r="AE30" s="90"/>
      <c r="AF30" s="90"/>
      <c r="AG30" s="90"/>
      <c r="AH30" s="90"/>
      <c r="AI30" s="91"/>
      <c r="AJ30" s="90"/>
      <c r="AK30" s="90"/>
      <c r="AL30" s="90"/>
      <c r="AM30" s="91"/>
      <c r="AN30" s="91"/>
      <c r="AO30" s="91">
        <f t="shared" si="0"/>
        <v>0</v>
      </c>
      <c r="AP30" s="270"/>
      <c r="AQ30" s="271"/>
      <c r="AR30" s="272"/>
    </row>
    <row r="31" spans="1:44" hidden="1">
      <c r="A31" s="275" t="s">
        <v>148</v>
      </c>
      <c r="B31" s="102"/>
      <c r="C31" s="87"/>
      <c r="D31" s="87"/>
      <c r="E31" s="87"/>
      <c r="F31" s="138"/>
      <c r="G31" s="276" t="s">
        <v>149</v>
      </c>
      <c r="H31" s="91"/>
      <c r="I31" s="90"/>
      <c r="J31" s="91"/>
      <c r="K31" s="91"/>
      <c r="L31" s="91"/>
      <c r="M31" s="91"/>
      <c r="N31" s="90"/>
      <c r="O31" s="90"/>
      <c r="P31" s="90"/>
      <c r="Q31" s="90"/>
      <c r="R31" s="90"/>
      <c r="S31" s="90"/>
      <c r="T31" s="90"/>
      <c r="U31" s="90"/>
      <c r="V31" s="91"/>
      <c r="W31" s="91"/>
      <c r="X31" s="91"/>
      <c r="Y31" s="91"/>
      <c r="Z31" s="90"/>
      <c r="AA31" s="91"/>
      <c r="AB31" s="91"/>
      <c r="AC31" s="91"/>
      <c r="AD31" s="91"/>
      <c r="AE31" s="90"/>
      <c r="AF31" s="90"/>
      <c r="AG31" s="90"/>
      <c r="AH31" s="90"/>
      <c r="AI31" s="91"/>
      <c r="AJ31" s="90"/>
      <c r="AK31" s="90"/>
      <c r="AL31" s="90"/>
      <c r="AM31" s="91"/>
      <c r="AN31" s="91"/>
      <c r="AO31" s="91">
        <f t="shared" si="0"/>
        <v>0</v>
      </c>
      <c r="AP31" s="270"/>
      <c r="AQ31" s="271"/>
      <c r="AR31" s="272"/>
    </row>
    <row r="32" spans="1:44" hidden="1">
      <c r="A32" s="275" t="s">
        <v>150</v>
      </c>
      <c r="B32" s="102"/>
      <c r="C32" s="87"/>
      <c r="D32" s="87"/>
      <c r="E32" s="87"/>
      <c r="F32" s="138"/>
      <c r="G32" s="276" t="s">
        <v>151</v>
      </c>
      <c r="H32" s="91"/>
      <c r="I32" s="90"/>
      <c r="J32" s="91"/>
      <c r="K32" s="91"/>
      <c r="L32" s="91"/>
      <c r="M32" s="91"/>
      <c r="N32" s="90"/>
      <c r="O32" s="90"/>
      <c r="P32" s="90"/>
      <c r="Q32" s="90"/>
      <c r="R32" s="90"/>
      <c r="S32" s="90"/>
      <c r="T32" s="90"/>
      <c r="U32" s="90"/>
      <c r="V32" s="91"/>
      <c r="W32" s="91"/>
      <c r="X32" s="91"/>
      <c r="Y32" s="91"/>
      <c r="Z32" s="90"/>
      <c r="AA32" s="91"/>
      <c r="AB32" s="91"/>
      <c r="AC32" s="91"/>
      <c r="AD32" s="91"/>
      <c r="AE32" s="90"/>
      <c r="AF32" s="90"/>
      <c r="AG32" s="90"/>
      <c r="AH32" s="90"/>
      <c r="AI32" s="91"/>
      <c r="AJ32" s="90"/>
      <c r="AK32" s="90"/>
      <c r="AL32" s="90"/>
      <c r="AM32" s="91"/>
      <c r="AN32" s="91"/>
      <c r="AO32" s="91">
        <f t="shared" si="0"/>
        <v>0</v>
      </c>
      <c r="AP32" s="270"/>
      <c r="AQ32" s="271"/>
      <c r="AR32" s="272"/>
    </row>
    <row r="33" spans="1:44" hidden="1">
      <c r="A33" s="275" t="s">
        <v>152</v>
      </c>
      <c r="B33" s="102"/>
      <c r="C33" s="87"/>
      <c r="D33" s="87"/>
      <c r="E33" s="87"/>
      <c r="F33" s="138"/>
      <c r="G33" s="276" t="s">
        <v>153</v>
      </c>
      <c r="H33" s="91"/>
      <c r="I33" s="90"/>
      <c r="J33" s="91"/>
      <c r="K33" s="91"/>
      <c r="L33" s="91"/>
      <c r="M33" s="91"/>
      <c r="N33" s="90"/>
      <c r="O33" s="90"/>
      <c r="P33" s="90"/>
      <c r="Q33" s="90"/>
      <c r="R33" s="90"/>
      <c r="S33" s="90"/>
      <c r="T33" s="90"/>
      <c r="U33" s="90"/>
      <c r="V33" s="91"/>
      <c r="W33" s="91"/>
      <c r="X33" s="91"/>
      <c r="Y33" s="91"/>
      <c r="Z33" s="90"/>
      <c r="AA33" s="91"/>
      <c r="AB33" s="91"/>
      <c r="AC33" s="91"/>
      <c r="AD33" s="91"/>
      <c r="AE33" s="90"/>
      <c r="AF33" s="90"/>
      <c r="AG33" s="90"/>
      <c r="AH33" s="90"/>
      <c r="AI33" s="91"/>
      <c r="AJ33" s="90"/>
      <c r="AK33" s="90"/>
      <c r="AL33" s="90"/>
      <c r="AM33" s="91"/>
      <c r="AN33" s="91"/>
      <c r="AO33" s="91">
        <f t="shared" si="0"/>
        <v>0</v>
      </c>
      <c r="AP33" s="270"/>
      <c r="AQ33" s="271"/>
      <c r="AR33" s="272"/>
    </row>
    <row r="34" spans="1:44" hidden="1">
      <c r="A34" s="275" t="s">
        <v>154</v>
      </c>
      <c r="B34" s="102"/>
      <c r="C34" s="87"/>
      <c r="D34" s="87"/>
      <c r="E34" s="87"/>
      <c r="F34" s="138"/>
      <c r="G34" s="276" t="s">
        <v>155</v>
      </c>
      <c r="H34" s="91"/>
      <c r="I34" s="90"/>
      <c r="J34" s="91"/>
      <c r="K34" s="91"/>
      <c r="L34" s="91"/>
      <c r="M34" s="91"/>
      <c r="N34" s="90"/>
      <c r="O34" s="90"/>
      <c r="P34" s="90"/>
      <c r="Q34" s="90"/>
      <c r="R34" s="90"/>
      <c r="S34" s="90"/>
      <c r="T34" s="90"/>
      <c r="U34" s="90"/>
      <c r="V34" s="91"/>
      <c r="W34" s="91"/>
      <c r="X34" s="91"/>
      <c r="Y34" s="91"/>
      <c r="Z34" s="90"/>
      <c r="AA34" s="91"/>
      <c r="AB34" s="91"/>
      <c r="AC34" s="91"/>
      <c r="AD34" s="91"/>
      <c r="AE34" s="90"/>
      <c r="AF34" s="90"/>
      <c r="AG34" s="90"/>
      <c r="AH34" s="90"/>
      <c r="AI34" s="91"/>
      <c r="AJ34" s="90"/>
      <c r="AK34" s="90"/>
      <c r="AL34" s="90"/>
      <c r="AM34" s="91"/>
      <c r="AN34" s="91"/>
      <c r="AO34" s="91">
        <f t="shared" si="0"/>
        <v>0</v>
      </c>
      <c r="AP34" s="270"/>
      <c r="AQ34" s="271"/>
      <c r="AR34" s="272"/>
    </row>
    <row r="35" spans="1:44" hidden="1">
      <c r="A35" s="275" t="s">
        <v>156</v>
      </c>
      <c r="B35" s="102"/>
      <c r="C35" s="87"/>
      <c r="D35" s="87"/>
      <c r="E35" s="87"/>
      <c r="F35" s="138"/>
      <c r="G35" s="276" t="s">
        <v>157</v>
      </c>
      <c r="H35" s="91"/>
      <c r="I35" s="90"/>
      <c r="J35" s="91"/>
      <c r="K35" s="91"/>
      <c r="L35" s="91"/>
      <c r="M35" s="91"/>
      <c r="N35" s="90"/>
      <c r="O35" s="90"/>
      <c r="P35" s="90"/>
      <c r="Q35" s="90"/>
      <c r="R35" s="90"/>
      <c r="S35" s="90"/>
      <c r="T35" s="90"/>
      <c r="U35" s="90"/>
      <c r="V35" s="91"/>
      <c r="W35" s="91"/>
      <c r="X35" s="91"/>
      <c r="Y35" s="91"/>
      <c r="Z35" s="90"/>
      <c r="AA35" s="91"/>
      <c r="AB35" s="91"/>
      <c r="AC35" s="91"/>
      <c r="AD35" s="91"/>
      <c r="AE35" s="90"/>
      <c r="AF35" s="90"/>
      <c r="AG35" s="90"/>
      <c r="AH35" s="90"/>
      <c r="AI35" s="91"/>
      <c r="AJ35" s="90"/>
      <c r="AK35" s="90"/>
      <c r="AL35" s="90"/>
      <c r="AM35" s="91"/>
      <c r="AN35" s="91"/>
      <c r="AO35" s="91">
        <f t="shared" si="0"/>
        <v>0</v>
      </c>
      <c r="AP35" s="270"/>
      <c r="AQ35" s="271"/>
      <c r="AR35" s="272"/>
    </row>
    <row r="36" spans="1:44" hidden="1">
      <c r="A36" s="275" t="s">
        <v>158</v>
      </c>
      <c r="B36" s="102"/>
      <c r="C36" s="87"/>
      <c r="D36" s="87"/>
      <c r="E36" s="87"/>
      <c r="F36" s="138"/>
      <c r="G36" s="276" t="s">
        <v>159</v>
      </c>
      <c r="H36" s="91"/>
      <c r="I36" s="90"/>
      <c r="J36" s="91"/>
      <c r="K36" s="91"/>
      <c r="L36" s="91"/>
      <c r="M36" s="91"/>
      <c r="N36" s="90"/>
      <c r="O36" s="90"/>
      <c r="P36" s="90"/>
      <c r="Q36" s="90"/>
      <c r="R36" s="90"/>
      <c r="S36" s="90"/>
      <c r="T36" s="90"/>
      <c r="U36" s="90"/>
      <c r="V36" s="91"/>
      <c r="W36" s="91"/>
      <c r="X36" s="91"/>
      <c r="Y36" s="91"/>
      <c r="Z36" s="90"/>
      <c r="AA36" s="91"/>
      <c r="AB36" s="91"/>
      <c r="AC36" s="91"/>
      <c r="AD36" s="91"/>
      <c r="AE36" s="90"/>
      <c r="AF36" s="90"/>
      <c r="AG36" s="90"/>
      <c r="AH36" s="90"/>
      <c r="AI36" s="91"/>
      <c r="AJ36" s="90"/>
      <c r="AK36" s="90"/>
      <c r="AL36" s="90"/>
      <c r="AM36" s="91"/>
      <c r="AN36" s="91"/>
      <c r="AO36" s="91">
        <f t="shared" si="0"/>
        <v>0</v>
      </c>
      <c r="AP36" s="270"/>
      <c r="AQ36" s="271"/>
      <c r="AR36" s="272"/>
    </row>
    <row r="37" spans="1:44" hidden="1">
      <c r="A37" s="275" t="s">
        <v>160</v>
      </c>
      <c r="B37" s="102"/>
      <c r="C37" s="87"/>
      <c r="D37" s="87"/>
      <c r="E37" s="87"/>
      <c r="F37" s="138"/>
      <c r="G37" s="276" t="s">
        <v>161</v>
      </c>
      <c r="H37" s="91"/>
      <c r="I37" s="90"/>
      <c r="J37" s="91"/>
      <c r="K37" s="91"/>
      <c r="L37" s="91"/>
      <c r="M37" s="91"/>
      <c r="N37" s="90"/>
      <c r="O37" s="90"/>
      <c r="P37" s="90"/>
      <c r="Q37" s="90"/>
      <c r="R37" s="90"/>
      <c r="S37" s="90"/>
      <c r="T37" s="90"/>
      <c r="U37" s="90"/>
      <c r="V37" s="91"/>
      <c r="W37" s="91"/>
      <c r="X37" s="91"/>
      <c r="Y37" s="91"/>
      <c r="Z37" s="90"/>
      <c r="AA37" s="91"/>
      <c r="AB37" s="91"/>
      <c r="AC37" s="91"/>
      <c r="AD37" s="91"/>
      <c r="AE37" s="90"/>
      <c r="AF37" s="90"/>
      <c r="AG37" s="90"/>
      <c r="AH37" s="90"/>
      <c r="AI37" s="91"/>
      <c r="AJ37" s="90"/>
      <c r="AK37" s="90"/>
      <c r="AL37" s="90"/>
      <c r="AM37" s="91"/>
      <c r="AN37" s="91"/>
      <c r="AO37" s="91">
        <f t="shared" si="0"/>
        <v>0</v>
      </c>
      <c r="AP37" s="270"/>
      <c r="AQ37" s="271"/>
      <c r="AR37" s="272"/>
    </row>
    <row r="38" spans="1:44" hidden="1">
      <c r="A38" s="275" t="s">
        <v>162</v>
      </c>
      <c r="B38" s="102"/>
      <c r="C38" s="87"/>
      <c r="D38" s="87"/>
      <c r="E38" s="87"/>
      <c r="F38" s="138"/>
      <c r="G38" s="276" t="s">
        <v>163</v>
      </c>
      <c r="H38" s="91"/>
      <c r="I38" s="90"/>
      <c r="J38" s="91"/>
      <c r="K38" s="91"/>
      <c r="L38" s="91"/>
      <c r="M38" s="91"/>
      <c r="N38" s="90"/>
      <c r="O38" s="90"/>
      <c r="P38" s="90"/>
      <c r="Q38" s="90"/>
      <c r="R38" s="90"/>
      <c r="S38" s="90"/>
      <c r="T38" s="90"/>
      <c r="U38" s="90"/>
      <c r="V38" s="91"/>
      <c r="W38" s="91"/>
      <c r="X38" s="91"/>
      <c r="Y38" s="91"/>
      <c r="Z38" s="90"/>
      <c r="AA38" s="91"/>
      <c r="AB38" s="91"/>
      <c r="AC38" s="91"/>
      <c r="AD38" s="91"/>
      <c r="AE38" s="90"/>
      <c r="AF38" s="90"/>
      <c r="AG38" s="90"/>
      <c r="AH38" s="90"/>
      <c r="AI38" s="91"/>
      <c r="AJ38" s="90"/>
      <c r="AK38" s="90"/>
      <c r="AL38" s="90"/>
      <c r="AM38" s="91"/>
      <c r="AN38" s="91"/>
      <c r="AO38" s="91">
        <f t="shared" si="0"/>
        <v>0</v>
      </c>
      <c r="AP38" s="270"/>
      <c r="AQ38" s="271"/>
      <c r="AR38" s="272"/>
    </row>
    <row r="39" spans="1:44" hidden="1">
      <c r="A39" s="275" t="s">
        <v>164</v>
      </c>
      <c r="B39" s="102"/>
      <c r="C39" s="87"/>
      <c r="D39" s="87"/>
      <c r="E39" s="87"/>
      <c r="F39" s="138"/>
      <c r="G39" s="276" t="s">
        <v>165</v>
      </c>
      <c r="H39" s="91"/>
      <c r="I39" s="90"/>
      <c r="J39" s="91"/>
      <c r="K39" s="91"/>
      <c r="L39" s="91"/>
      <c r="M39" s="91"/>
      <c r="N39" s="90"/>
      <c r="O39" s="90"/>
      <c r="P39" s="90"/>
      <c r="Q39" s="90"/>
      <c r="R39" s="90"/>
      <c r="S39" s="90"/>
      <c r="T39" s="90"/>
      <c r="U39" s="90"/>
      <c r="V39" s="91"/>
      <c r="W39" s="91"/>
      <c r="X39" s="91"/>
      <c r="Y39" s="91"/>
      <c r="Z39" s="90"/>
      <c r="AA39" s="91"/>
      <c r="AB39" s="91"/>
      <c r="AC39" s="91"/>
      <c r="AD39" s="91"/>
      <c r="AE39" s="90"/>
      <c r="AF39" s="90"/>
      <c r="AG39" s="90"/>
      <c r="AH39" s="90"/>
      <c r="AI39" s="91"/>
      <c r="AJ39" s="90"/>
      <c r="AK39" s="90"/>
      <c r="AL39" s="90"/>
      <c r="AM39" s="91"/>
      <c r="AN39" s="91"/>
      <c r="AO39" s="91">
        <f t="shared" si="0"/>
        <v>0</v>
      </c>
      <c r="AP39" s="270"/>
      <c r="AQ39" s="271"/>
      <c r="AR39" s="272"/>
    </row>
    <row r="40" spans="1:44" hidden="1">
      <c r="A40" s="274" t="s">
        <v>166</v>
      </c>
      <c r="B40" s="102"/>
      <c r="C40" s="87"/>
      <c r="D40" s="87"/>
      <c r="E40" s="87"/>
      <c r="F40" s="138"/>
      <c r="G40" s="278" t="s">
        <v>167</v>
      </c>
      <c r="H40" s="91"/>
      <c r="I40" s="90"/>
      <c r="J40" s="91"/>
      <c r="K40" s="91"/>
      <c r="L40" s="91"/>
      <c r="M40" s="91"/>
      <c r="N40" s="90"/>
      <c r="O40" s="90"/>
      <c r="P40" s="90"/>
      <c r="Q40" s="90"/>
      <c r="R40" s="90"/>
      <c r="S40" s="90"/>
      <c r="T40" s="90"/>
      <c r="U40" s="90"/>
      <c r="V40" s="91"/>
      <c r="W40" s="91"/>
      <c r="X40" s="91"/>
      <c r="Y40" s="91"/>
      <c r="Z40" s="90"/>
      <c r="AA40" s="91"/>
      <c r="AB40" s="91"/>
      <c r="AC40" s="91"/>
      <c r="AD40" s="91"/>
      <c r="AE40" s="90"/>
      <c r="AF40" s="90"/>
      <c r="AG40" s="90"/>
      <c r="AH40" s="90"/>
      <c r="AI40" s="91"/>
      <c r="AJ40" s="90"/>
      <c r="AK40" s="90"/>
      <c r="AL40" s="90"/>
      <c r="AM40" s="91"/>
      <c r="AN40" s="91"/>
      <c r="AO40" s="91">
        <f t="shared" si="0"/>
        <v>0</v>
      </c>
      <c r="AP40" s="270"/>
      <c r="AQ40" s="271"/>
      <c r="AR40" s="272"/>
    </row>
    <row r="41" spans="1:44" hidden="1">
      <c r="A41" s="275" t="s">
        <v>168</v>
      </c>
      <c r="B41" s="102"/>
      <c r="C41" s="87"/>
      <c r="D41" s="87"/>
      <c r="E41" s="87"/>
      <c r="F41" s="138"/>
      <c r="G41" s="276" t="s">
        <v>169</v>
      </c>
      <c r="H41" s="91"/>
      <c r="I41" s="90"/>
      <c r="J41" s="91"/>
      <c r="K41" s="91"/>
      <c r="L41" s="91"/>
      <c r="M41" s="91"/>
      <c r="N41" s="90"/>
      <c r="O41" s="90"/>
      <c r="P41" s="90"/>
      <c r="Q41" s="90"/>
      <c r="R41" s="90"/>
      <c r="S41" s="90"/>
      <c r="T41" s="90"/>
      <c r="U41" s="90"/>
      <c r="V41" s="91"/>
      <c r="W41" s="91"/>
      <c r="X41" s="91"/>
      <c r="Y41" s="91"/>
      <c r="Z41" s="90"/>
      <c r="AA41" s="91"/>
      <c r="AB41" s="91"/>
      <c r="AC41" s="91"/>
      <c r="AD41" s="91"/>
      <c r="AE41" s="90"/>
      <c r="AF41" s="90"/>
      <c r="AG41" s="90"/>
      <c r="AH41" s="90"/>
      <c r="AI41" s="91"/>
      <c r="AJ41" s="90"/>
      <c r="AK41" s="90"/>
      <c r="AL41" s="90"/>
      <c r="AM41" s="91"/>
      <c r="AN41" s="91"/>
      <c r="AO41" s="91">
        <f t="shared" si="0"/>
        <v>0</v>
      </c>
      <c r="AP41" s="270"/>
      <c r="AQ41" s="271"/>
      <c r="AR41" s="272"/>
    </row>
    <row r="42" spans="1:44" hidden="1">
      <c r="A42" s="275" t="s">
        <v>170</v>
      </c>
      <c r="B42" s="102"/>
      <c r="C42" s="87"/>
      <c r="D42" s="87"/>
      <c r="E42" s="87"/>
      <c r="F42" s="138"/>
      <c r="G42" s="276" t="s">
        <v>171</v>
      </c>
      <c r="H42" s="91"/>
      <c r="I42" s="90"/>
      <c r="J42" s="91"/>
      <c r="K42" s="91"/>
      <c r="L42" s="91"/>
      <c r="M42" s="91"/>
      <c r="N42" s="90"/>
      <c r="O42" s="90"/>
      <c r="P42" s="90"/>
      <c r="Q42" s="90"/>
      <c r="R42" s="90"/>
      <c r="S42" s="90"/>
      <c r="T42" s="90"/>
      <c r="U42" s="90"/>
      <c r="V42" s="91"/>
      <c r="W42" s="91"/>
      <c r="X42" s="91"/>
      <c r="Y42" s="91"/>
      <c r="Z42" s="90"/>
      <c r="AA42" s="91"/>
      <c r="AB42" s="91"/>
      <c r="AC42" s="91"/>
      <c r="AD42" s="91"/>
      <c r="AE42" s="90"/>
      <c r="AF42" s="90"/>
      <c r="AG42" s="90"/>
      <c r="AH42" s="90"/>
      <c r="AI42" s="91"/>
      <c r="AJ42" s="90"/>
      <c r="AK42" s="90"/>
      <c r="AL42" s="90"/>
      <c r="AM42" s="91"/>
      <c r="AN42" s="91"/>
      <c r="AO42" s="91">
        <f t="shared" si="0"/>
        <v>0</v>
      </c>
      <c r="AP42" s="270"/>
      <c r="AQ42" s="271"/>
      <c r="AR42" s="272"/>
    </row>
    <row r="43" spans="1:44" hidden="1">
      <c r="A43" s="275" t="s">
        <v>172</v>
      </c>
      <c r="B43" s="102"/>
      <c r="C43" s="87"/>
      <c r="D43" s="87"/>
      <c r="E43" s="87"/>
      <c r="F43" s="138"/>
      <c r="G43" s="276" t="s">
        <v>173</v>
      </c>
      <c r="H43" s="91"/>
      <c r="I43" s="90"/>
      <c r="J43" s="91"/>
      <c r="K43" s="91"/>
      <c r="L43" s="91"/>
      <c r="M43" s="91"/>
      <c r="N43" s="90"/>
      <c r="O43" s="90"/>
      <c r="P43" s="90"/>
      <c r="Q43" s="90"/>
      <c r="R43" s="90"/>
      <c r="S43" s="90"/>
      <c r="T43" s="90"/>
      <c r="U43" s="90"/>
      <c r="V43" s="91"/>
      <c r="W43" s="91"/>
      <c r="X43" s="91"/>
      <c r="Y43" s="91"/>
      <c r="Z43" s="90"/>
      <c r="AA43" s="91"/>
      <c r="AB43" s="91"/>
      <c r="AC43" s="91"/>
      <c r="AD43" s="91"/>
      <c r="AE43" s="90"/>
      <c r="AF43" s="90"/>
      <c r="AG43" s="90"/>
      <c r="AH43" s="90"/>
      <c r="AI43" s="91"/>
      <c r="AJ43" s="90"/>
      <c r="AK43" s="90"/>
      <c r="AL43" s="90"/>
      <c r="AM43" s="91"/>
      <c r="AN43" s="91"/>
      <c r="AO43" s="91">
        <f t="shared" si="0"/>
        <v>0</v>
      </c>
      <c r="AP43" s="270"/>
      <c r="AQ43" s="271"/>
      <c r="AR43" s="272"/>
    </row>
    <row r="44" spans="1:44" hidden="1">
      <c r="A44" s="275" t="s">
        <v>174</v>
      </c>
      <c r="B44" s="102"/>
      <c r="C44" s="87"/>
      <c r="D44" s="87"/>
      <c r="E44" s="87"/>
      <c r="F44" s="138"/>
      <c r="G44" s="276" t="s">
        <v>175</v>
      </c>
      <c r="H44" s="91"/>
      <c r="I44" s="90"/>
      <c r="J44" s="91"/>
      <c r="K44" s="91"/>
      <c r="L44" s="91"/>
      <c r="M44" s="91"/>
      <c r="N44" s="90"/>
      <c r="O44" s="90"/>
      <c r="P44" s="90"/>
      <c r="Q44" s="90"/>
      <c r="R44" s="90"/>
      <c r="S44" s="90"/>
      <c r="T44" s="90"/>
      <c r="U44" s="90"/>
      <c r="V44" s="91"/>
      <c r="W44" s="91"/>
      <c r="X44" s="91"/>
      <c r="Y44" s="91"/>
      <c r="Z44" s="90"/>
      <c r="AA44" s="91"/>
      <c r="AB44" s="91"/>
      <c r="AC44" s="91"/>
      <c r="AD44" s="91"/>
      <c r="AE44" s="90"/>
      <c r="AF44" s="90"/>
      <c r="AG44" s="90"/>
      <c r="AH44" s="90"/>
      <c r="AI44" s="91"/>
      <c r="AJ44" s="90"/>
      <c r="AK44" s="90"/>
      <c r="AL44" s="90"/>
      <c r="AM44" s="91"/>
      <c r="AN44" s="91"/>
      <c r="AO44" s="91">
        <f t="shared" si="0"/>
        <v>0</v>
      </c>
      <c r="AP44" s="270"/>
      <c r="AQ44" s="271"/>
      <c r="AR44" s="272"/>
    </row>
    <row r="45" spans="1:44" hidden="1">
      <c r="A45" s="274" t="s">
        <v>176</v>
      </c>
      <c r="B45" s="102"/>
      <c r="C45" s="87"/>
      <c r="D45" s="87"/>
      <c r="E45" s="87"/>
      <c r="F45" s="138"/>
      <c r="G45" s="278" t="s">
        <v>177</v>
      </c>
      <c r="H45" s="91"/>
      <c r="I45" s="90"/>
      <c r="J45" s="91"/>
      <c r="K45" s="91"/>
      <c r="L45" s="91"/>
      <c r="M45" s="91"/>
      <c r="N45" s="90"/>
      <c r="O45" s="90"/>
      <c r="P45" s="90"/>
      <c r="Q45" s="90"/>
      <c r="R45" s="90"/>
      <c r="S45" s="90"/>
      <c r="T45" s="90"/>
      <c r="U45" s="90"/>
      <c r="V45" s="91"/>
      <c r="W45" s="91"/>
      <c r="X45" s="91"/>
      <c r="Y45" s="91"/>
      <c r="Z45" s="90"/>
      <c r="AA45" s="91"/>
      <c r="AB45" s="91"/>
      <c r="AC45" s="91"/>
      <c r="AD45" s="91"/>
      <c r="AE45" s="90"/>
      <c r="AF45" s="90"/>
      <c r="AG45" s="90"/>
      <c r="AH45" s="90"/>
      <c r="AI45" s="91"/>
      <c r="AJ45" s="90"/>
      <c r="AK45" s="90"/>
      <c r="AL45" s="90"/>
      <c r="AM45" s="91"/>
      <c r="AN45" s="91"/>
      <c r="AO45" s="91">
        <f t="shared" si="0"/>
        <v>0</v>
      </c>
      <c r="AP45" s="270"/>
      <c r="AQ45" s="271"/>
      <c r="AR45" s="272"/>
    </row>
    <row r="46" spans="1:44" hidden="1">
      <c r="A46" s="275" t="s">
        <v>178</v>
      </c>
      <c r="B46" s="102"/>
      <c r="C46" s="87"/>
      <c r="D46" s="87"/>
      <c r="E46" s="87"/>
      <c r="F46" s="138"/>
      <c r="G46" s="276" t="s">
        <v>179</v>
      </c>
      <c r="H46" s="91"/>
      <c r="I46" s="90"/>
      <c r="J46" s="91"/>
      <c r="K46" s="91"/>
      <c r="L46" s="91"/>
      <c r="M46" s="91"/>
      <c r="N46" s="90"/>
      <c r="O46" s="90"/>
      <c r="P46" s="90"/>
      <c r="Q46" s="90"/>
      <c r="R46" s="90"/>
      <c r="S46" s="90"/>
      <c r="T46" s="90"/>
      <c r="U46" s="90"/>
      <c r="V46" s="91"/>
      <c r="W46" s="91"/>
      <c r="X46" s="91"/>
      <c r="Y46" s="91"/>
      <c r="Z46" s="90"/>
      <c r="AA46" s="91"/>
      <c r="AB46" s="91"/>
      <c r="AC46" s="91"/>
      <c r="AD46" s="91"/>
      <c r="AE46" s="90"/>
      <c r="AF46" s="90"/>
      <c r="AG46" s="90"/>
      <c r="AH46" s="90"/>
      <c r="AI46" s="91"/>
      <c r="AJ46" s="90"/>
      <c r="AK46" s="90"/>
      <c r="AL46" s="90"/>
      <c r="AM46" s="91"/>
      <c r="AN46" s="91"/>
      <c r="AO46" s="91">
        <f t="shared" si="0"/>
        <v>0</v>
      </c>
      <c r="AP46" s="270"/>
      <c r="AQ46" s="271"/>
      <c r="AR46" s="272"/>
    </row>
    <row r="47" spans="1:44" hidden="1">
      <c r="A47" s="275" t="s">
        <v>180</v>
      </c>
      <c r="B47" s="102"/>
      <c r="C47" s="87"/>
      <c r="D47" s="87"/>
      <c r="E47" s="87"/>
      <c r="F47" s="138"/>
      <c r="G47" s="276" t="s">
        <v>181</v>
      </c>
      <c r="H47" s="91"/>
      <c r="I47" s="90"/>
      <c r="J47" s="91"/>
      <c r="K47" s="91"/>
      <c r="L47" s="91"/>
      <c r="M47" s="91"/>
      <c r="N47" s="90"/>
      <c r="O47" s="90"/>
      <c r="P47" s="90"/>
      <c r="Q47" s="90"/>
      <c r="R47" s="90"/>
      <c r="S47" s="90"/>
      <c r="T47" s="90"/>
      <c r="U47" s="90"/>
      <c r="V47" s="91"/>
      <c r="W47" s="91"/>
      <c r="X47" s="91"/>
      <c r="Y47" s="91"/>
      <c r="Z47" s="90"/>
      <c r="AA47" s="91"/>
      <c r="AB47" s="91"/>
      <c r="AC47" s="91"/>
      <c r="AD47" s="91"/>
      <c r="AE47" s="90"/>
      <c r="AF47" s="90"/>
      <c r="AG47" s="90"/>
      <c r="AH47" s="90"/>
      <c r="AI47" s="91"/>
      <c r="AJ47" s="90"/>
      <c r="AK47" s="90"/>
      <c r="AL47" s="90"/>
      <c r="AM47" s="91"/>
      <c r="AN47" s="91"/>
      <c r="AO47" s="91">
        <f t="shared" si="0"/>
        <v>0</v>
      </c>
      <c r="AP47" s="270"/>
      <c r="AQ47" s="271"/>
      <c r="AR47" s="272"/>
    </row>
    <row r="48" spans="1:44" hidden="1">
      <c r="A48" s="275" t="s">
        <v>182</v>
      </c>
      <c r="B48" s="102"/>
      <c r="C48" s="87"/>
      <c r="D48" s="87"/>
      <c r="E48" s="87"/>
      <c r="F48" s="138"/>
      <c r="G48" s="276" t="s">
        <v>183</v>
      </c>
      <c r="H48" s="91"/>
      <c r="I48" s="90"/>
      <c r="J48" s="91"/>
      <c r="K48" s="91"/>
      <c r="L48" s="91"/>
      <c r="M48" s="91"/>
      <c r="N48" s="90"/>
      <c r="O48" s="90"/>
      <c r="P48" s="90"/>
      <c r="Q48" s="90"/>
      <c r="R48" s="90"/>
      <c r="S48" s="90"/>
      <c r="T48" s="90"/>
      <c r="U48" s="90"/>
      <c r="V48" s="91"/>
      <c r="W48" s="91"/>
      <c r="X48" s="91"/>
      <c r="Y48" s="91"/>
      <c r="Z48" s="90"/>
      <c r="AA48" s="91"/>
      <c r="AB48" s="91"/>
      <c r="AC48" s="91"/>
      <c r="AD48" s="91"/>
      <c r="AE48" s="90"/>
      <c r="AF48" s="90"/>
      <c r="AG48" s="90"/>
      <c r="AH48" s="90"/>
      <c r="AI48" s="91"/>
      <c r="AJ48" s="90"/>
      <c r="AK48" s="90"/>
      <c r="AL48" s="90"/>
      <c r="AM48" s="91"/>
      <c r="AN48" s="91"/>
      <c r="AO48" s="91">
        <f t="shared" si="0"/>
        <v>0</v>
      </c>
      <c r="AP48" s="270"/>
      <c r="AQ48" s="271"/>
      <c r="AR48" s="272"/>
    </row>
    <row r="49" spans="1:44" hidden="1">
      <c r="A49" s="275" t="s">
        <v>184</v>
      </c>
      <c r="B49" s="102"/>
      <c r="C49" s="87"/>
      <c r="D49" s="87"/>
      <c r="E49" s="87"/>
      <c r="F49" s="138"/>
      <c r="G49" s="276" t="s">
        <v>185</v>
      </c>
      <c r="H49" s="91"/>
      <c r="I49" s="90"/>
      <c r="J49" s="91"/>
      <c r="K49" s="91"/>
      <c r="L49" s="91"/>
      <c r="M49" s="91"/>
      <c r="N49" s="90"/>
      <c r="O49" s="90"/>
      <c r="P49" s="90"/>
      <c r="Q49" s="90"/>
      <c r="R49" s="90"/>
      <c r="S49" s="90"/>
      <c r="T49" s="90"/>
      <c r="U49" s="90"/>
      <c r="V49" s="91"/>
      <c r="W49" s="91"/>
      <c r="X49" s="91"/>
      <c r="Y49" s="91"/>
      <c r="Z49" s="90"/>
      <c r="AA49" s="91"/>
      <c r="AB49" s="91"/>
      <c r="AC49" s="91"/>
      <c r="AD49" s="91"/>
      <c r="AE49" s="90"/>
      <c r="AF49" s="90"/>
      <c r="AG49" s="90"/>
      <c r="AH49" s="90"/>
      <c r="AI49" s="91"/>
      <c r="AJ49" s="90"/>
      <c r="AK49" s="90"/>
      <c r="AL49" s="90"/>
      <c r="AM49" s="91"/>
      <c r="AN49" s="91"/>
      <c r="AO49" s="91">
        <f t="shared" si="0"/>
        <v>0</v>
      </c>
      <c r="AP49" s="270"/>
      <c r="AQ49" s="271"/>
      <c r="AR49" s="272"/>
    </row>
    <row r="50" spans="1:44" hidden="1">
      <c r="A50" s="274" t="s">
        <v>186</v>
      </c>
      <c r="B50" s="102"/>
      <c r="C50" s="87"/>
      <c r="D50" s="87"/>
      <c r="E50" s="87"/>
      <c r="F50" s="138"/>
      <c r="G50" s="278" t="s">
        <v>187</v>
      </c>
      <c r="H50" s="91"/>
      <c r="I50" s="90"/>
      <c r="J50" s="91"/>
      <c r="K50" s="91"/>
      <c r="L50" s="91"/>
      <c r="M50" s="91"/>
      <c r="N50" s="90"/>
      <c r="O50" s="90"/>
      <c r="P50" s="90"/>
      <c r="Q50" s="90"/>
      <c r="R50" s="90"/>
      <c r="S50" s="90"/>
      <c r="T50" s="90"/>
      <c r="U50" s="90"/>
      <c r="V50" s="91"/>
      <c r="W50" s="91"/>
      <c r="X50" s="91"/>
      <c r="Y50" s="91"/>
      <c r="Z50" s="90"/>
      <c r="AA50" s="91"/>
      <c r="AB50" s="91"/>
      <c r="AC50" s="91"/>
      <c r="AD50" s="91"/>
      <c r="AE50" s="90"/>
      <c r="AF50" s="90"/>
      <c r="AG50" s="90"/>
      <c r="AH50" s="90"/>
      <c r="AI50" s="91"/>
      <c r="AJ50" s="90"/>
      <c r="AK50" s="90"/>
      <c r="AL50" s="90"/>
      <c r="AM50" s="91"/>
      <c r="AN50" s="91"/>
      <c r="AO50" s="91">
        <f t="shared" si="0"/>
        <v>0</v>
      </c>
      <c r="AP50" s="270"/>
      <c r="AQ50" s="271"/>
      <c r="AR50" s="272"/>
    </row>
    <row r="51" spans="1:44" hidden="1">
      <c r="A51" s="275" t="s">
        <v>188</v>
      </c>
      <c r="B51" s="102"/>
      <c r="C51" s="87"/>
      <c r="D51" s="87"/>
      <c r="E51" s="87"/>
      <c r="F51" s="138"/>
      <c r="G51" s="276" t="s">
        <v>189</v>
      </c>
      <c r="H51" s="91"/>
      <c r="I51" s="90"/>
      <c r="J51" s="91"/>
      <c r="K51" s="91"/>
      <c r="L51" s="91"/>
      <c r="M51" s="91"/>
      <c r="N51" s="90"/>
      <c r="O51" s="90"/>
      <c r="P51" s="90"/>
      <c r="Q51" s="90"/>
      <c r="R51" s="90"/>
      <c r="S51" s="90"/>
      <c r="T51" s="90"/>
      <c r="U51" s="90"/>
      <c r="V51" s="91"/>
      <c r="W51" s="91"/>
      <c r="X51" s="91"/>
      <c r="Y51" s="91"/>
      <c r="Z51" s="90"/>
      <c r="AA51" s="91"/>
      <c r="AB51" s="91"/>
      <c r="AC51" s="91"/>
      <c r="AD51" s="91"/>
      <c r="AE51" s="90"/>
      <c r="AF51" s="90"/>
      <c r="AG51" s="90"/>
      <c r="AH51" s="90"/>
      <c r="AI51" s="91"/>
      <c r="AJ51" s="90"/>
      <c r="AK51" s="90"/>
      <c r="AL51" s="90"/>
      <c r="AM51" s="91"/>
      <c r="AN51" s="91"/>
      <c r="AO51" s="91">
        <f t="shared" si="0"/>
        <v>0</v>
      </c>
      <c r="AP51" s="270"/>
      <c r="AQ51" s="271"/>
      <c r="AR51" s="272"/>
    </row>
    <row r="52" spans="1:44" hidden="1">
      <c r="A52" s="275" t="s">
        <v>190</v>
      </c>
      <c r="B52" s="102"/>
      <c r="C52" s="87"/>
      <c r="D52" s="87"/>
      <c r="E52" s="87"/>
      <c r="F52" s="138"/>
      <c r="G52" s="276" t="s">
        <v>191</v>
      </c>
      <c r="H52" s="91"/>
      <c r="I52" s="90"/>
      <c r="J52" s="91"/>
      <c r="K52" s="91"/>
      <c r="L52" s="91"/>
      <c r="M52" s="91"/>
      <c r="N52" s="90"/>
      <c r="O52" s="90"/>
      <c r="P52" s="90"/>
      <c r="Q52" s="90"/>
      <c r="R52" s="90"/>
      <c r="S52" s="90"/>
      <c r="T52" s="90"/>
      <c r="U52" s="90"/>
      <c r="V52" s="91"/>
      <c r="W52" s="91"/>
      <c r="X52" s="91"/>
      <c r="Y52" s="91"/>
      <c r="Z52" s="90"/>
      <c r="AA52" s="91"/>
      <c r="AB52" s="91"/>
      <c r="AC52" s="91"/>
      <c r="AD52" s="91"/>
      <c r="AE52" s="90"/>
      <c r="AF52" s="90"/>
      <c r="AG52" s="90"/>
      <c r="AH52" s="90"/>
      <c r="AI52" s="91"/>
      <c r="AJ52" s="90"/>
      <c r="AK52" s="90"/>
      <c r="AL52" s="90"/>
      <c r="AM52" s="91"/>
      <c r="AN52" s="91"/>
      <c r="AO52" s="91">
        <f t="shared" si="0"/>
        <v>0</v>
      </c>
      <c r="AP52" s="270"/>
      <c r="AQ52" s="271"/>
      <c r="AR52" s="272"/>
    </row>
    <row r="53" spans="1:44" hidden="1">
      <c r="A53" s="275" t="s">
        <v>192</v>
      </c>
      <c r="B53" s="102"/>
      <c r="C53" s="87"/>
      <c r="D53" s="87"/>
      <c r="E53" s="87"/>
      <c r="F53" s="138"/>
      <c r="G53" s="276" t="s">
        <v>193</v>
      </c>
      <c r="H53" s="91"/>
      <c r="I53" s="90"/>
      <c r="J53" s="91">
        <f t="shared" ref="J53:J61" si="1">H53+I53</f>
        <v>0</v>
      </c>
      <c r="K53" s="91"/>
      <c r="L53" s="91"/>
      <c r="M53" s="91"/>
      <c r="N53" s="90"/>
      <c r="O53" s="90"/>
      <c r="P53" s="90"/>
      <c r="Q53" s="90"/>
      <c r="R53" s="90"/>
      <c r="S53" s="90"/>
      <c r="T53" s="90"/>
      <c r="U53" s="90"/>
      <c r="V53" s="91"/>
      <c r="W53" s="91"/>
      <c r="X53" s="91"/>
      <c r="Y53" s="91"/>
      <c r="Z53" s="90"/>
      <c r="AA53" s="91"/>
      <c r="AB53" s="91"/>
      <c r="AC53" s="91"/>
      <c r="AD53" s="91"/>
      <c r="AE53" s="90"/>
      <c r="AF53" s="90"/>
      <c r="AG53" s="90"/>
      <c r="AH53" s="90"/>
      <c r="AI53" s="91"/>
      <c r="AJ53" s="90"/>
      <c r="AK53" s="90"/>
      <c r="AL53" s="90"/>
      <c r="AM53" s="91"/>
      <c r="AN53" s="91"/>
      <c r="AO53" s="91">
        <f t="shared" si="0"/>
        <v>0</v>
      </c>
      <c r="AP53" s="270"/>
      <c r="AQ53" s="271"/>
      <c r="AR53" s="272"/>
    </row>
    <row r="54" spans="1:44" hidden="1">
      <c r="A54" s="275" t="s">
        <v>194</v>
      </c>
      <c r="B54" s="102"/>
      <c r="C54" s="87"/>
      <c r="D54" s="87"/>
      <c r="E54" s="87"/>
      <c r="F54" s="138"/>
      <c r="G54" s="276" t="s">
        <v>195</v>
      </c>
      <c r="H54" s="91"/>
      <c r="I54" s="90"/>
      <c r="J54" s="91">
        <f t="shared" si="1"/>
        <v>0</v>
      </c>
      <c r="K54" s="91"/>
      <c r="L54" s="91"/>
      <c r="M54" s="91"/>
      <c r="N54" s="90"/>
      <c r="O54" s="90"/>
      <c r="P54" s="90"/>
      <c r="Q54" s="90"/>
      <c r="R54" s="90"/>
      <c r="S54" s="90"/>
      <c r="T54" s="90"/>
      <c r="U54" s="90"/>
      <c r="V54" s="91"/>
      <c r="W54" s="91"/>
      <c r="X54" s="91"/>
      <c r="Y54" s="91"/>
      <c r="Z54" s="90"/>
      <c r="AA54" s="91"/>
      <c r="AB54" s="91"/>
      <c r="AC54" s="91"/>
      <c r="AD54" s="91"/>
      <c r="AE54" s="90"/>
      <c r="AF54" s="90"/>
      <c r="AG54" s="90"/>
      <c r="AH54" s="90"/>
      <c r="AI54" s="91"/>
      <c r="AJ54" s="90"/>
      <c r="AK54" s="90"/>
      <c r="AL54" s="90"/>
      <c r="AM54" s="91"/>
      <c r="AN54" s="91"/>
      <c r="AO54" s="91">
        <f t="shared" si="0"/>
        <v>0</v>
      </c>
      <c r="AP54" s="270"/>
      <c r="AQ54" s="271"/>
      <c r="AR54" s="272"/>
    </row>
    <row r="55" spans="1:44" hidden="1">
      <c r="A55" s="275" t="s">
        <v>196</v>
      </c>
      <c r="B55" s="102"/>
      <c r="C55" s="87"/>
      <c r="D55" s="87"/>
      <c r="E55" s="87"/>
      <c r="F55" s="138"/>
      <c r="G55" s="276" t="s">
        <v>197</v>
      </c>
      <c r="H55" s="91"/>
      <c r="I55" s="90"/>
      <c r="J55" s="91">
        <f t="shared" si="1"/>
        <v>0</v>
      </c>
      <c r="K55" s="91"/>
      <c r="L55" s="91"/>
      <c r="M55" s="91"/>
      <c r="N55" s="90"/>
      <c r="O55" s="90"/>
      <c r="P55" s="90"/>
      <c r="Q55" s="90"/>
      <c r="R55" s="90"/>
      <c r="S55" s="90"/>
      <c r="T55" s="90"/>
      <c r="U55" s="90"/>
      <c r="V55" s="91"/>
      <c r="W55" s="91"/>
      <c r="X55" s="91"/>
      <c r="Y55" s="91"/>
      <c r="Z55" s="90"/>
      <c r="AA55" s="91"/>
      <c r="AB55" s="91"/>
      <c r="AC55" s="91"/>
      <c r="AD55" s="91"/>
      <c r="AE55" s="90"/>
      <c r="AF55" s="90"/>
      <c r="AG55" s="90"/>
      <c r="AH55" s="90"/>
      <c r="AI55" s="91"/>
      <c r="AJ55" s="90"/>
      <c r="AK55" s="90"/>
      <c r="AL55" s="90"/>
      <c r="AM55" s="91"/>
      <c r="AN55" s="91"/>
      <c r="AO55" s="91">
        <f t="shared" si="0"/>
        <v>0</v>
      </c>
      <c r="AP55" s="270"/>
      <c r="AQ55" s="271"/>
      <c r="AR55" s="272"/>
    </row>
    <row r="56" spans="1:44" hidden="1">
      <c r="A56" s="275" t="s">
        <v>198</v>
      </c>
      <c r="B56" s="102"/>
      <c r="C56" s="87"/>
      <c r="D56" s="87"/>
      <c r="E56" s="87"/>
      <c r="F56" s="138"/>
      <c r="G56" s="276" t="s">
        <v>199</v>
      </c>
      <c r="H56" s="91"/>
      <c r="I56" s="90"/>
      <c r="J56" s="91">
        <f t="shared" si="1"/>
        <v>0</v>
      </c>
      <c r="K56" s="91"/>
      <c r="L56" s="91"/>
      <c r="M56" s="91"/>
      <c r="N56" s="90"/>
      <c r="O56" s="90"/>
      <c r="P56" s="90"/>
      <c r="Q56" s="90"/>
      <c r="R56" s="90"/>
      <c r="S56" s="90"/>
      <c r="T56" s="90"/>
      <c r="U56" s="90"/>
      <c r="V56" s="91"/>
      <c r="W56" s="91"/>
      <c r="X56" s="91"/>
      <c r="Y56" s="91"/>
      <c r="Z56" s="90"/>
      <c r="AA56" s="91"/>
      <c r="AB56" s="91"/>
      <c r="AC56" s="91"/>
      <c r="AD56" s="91"/>
      <c r="AE56" s="90"/>
      <c r="AF56" s="90"/>
      <c r="AG56" s="90"/>
      <c r="AH56" s="90"/>
      <c r="AI56" s="91"/>
      <c r="AJ56" s="90"/>
      <c r="AK56" s="90"/>
      <c r="AL56" s="90"/>
      <c r="AM56" s="91"/>
      <c r="AN56" s="91"/>
      <c r="AO56" s="91">
        <f t="shared" si="0"/>
        <v>0</v>
      </c>
      <c r="AP56" s="270"/>
      <c r="AQ56" s="271"/>
      <c r="AR56" s="272"/>
    </row>
    <row r="57" spans="1:44" hidden="1">
      <c r="A57" s="275" t="s">
        <v>200</v>
      </c>
      <c r="B57" s="102"/>
      <c r="C57" s="87"/>
      <c r="D57" s="87"/>
      <c r="E57" s="87"/>
      <c r="F57" s="138"/>
      <c r="G57" s="276" t="s">
        <v>201</v>
      </c>
      <c r="H57" s="91"/>
      <c r="I57" s="90"/>
      <c r="J57" s="91">
        <f t="shared" si="1"/>
        <v>0</v>
      </c>
      <c r="K57" s="91"/>
      <c r="L57" s="91"/>
      <c r="M57" s="91"/>
      <c r="N57" s="90"/>
      <c r="O57" s="90"/>
      <c r="P57" s="90"/>
      <c r="Q57" s="90"/>
      <c r="R57" s="90"/>
      <c r="S57" s="90"/>
      <c r="T57" s="90"/>
      <c r="U57" s="90"/>
      <c r="V57" s="91"/>
      <c r="W57" s="91"/>
      <c r="X57" s="91"/>
      <c r="Y57" s="91"/>
      <c r="Z57" s="90"/>
      <c r="AA57" s="91"/>
      <c r="AB57" s="91"/>
      <c r="AC57" s="91"/>
      <c r="AD57" s="91"/>
      <c r="AE57" s="90"/>
      <c r="AF57" s="90"/>
      <c r="AG57" s="90"/>
      <c r="AH57" s="90"/>
      <c r="AI57" s="91"/>
      <c r="AJ57" s="90"/>
      <c r="AK57" s="90"/>
      <c r="AL57" s="90"/>
      <c r="AM57" s="91"/>
      <c r="AN57" s="91"/>
      <c r="AO57" s="91">
        <f t="shared" si="0"/>
        <v>0</v>
      </c>
      <c r="AP57" s="270"/>
      <c r="AQ57" s="271"/>
      <c r="AR57" s="272"/>
    </row>
    <row r="58" spans="1:44" hidden="1">
      <c r="A58" s="275" t="s">
        <v>202</v>
      </c>
      <c r="B58" s="102"/>
      <c r="C58" s="87"/>
      <c r="D58" s="87"/>
      <c r="E58" s="87"/>
      <c r="F58" s="138"/>
      <c r="G58" s="276" t="s">
        <v>203</v>
      </c>
      <c r="H58" s="91"/>
      <c r="I58" s="90"/>
      <c r="J58" s="91">
        <f t="shared" si="1"/>
        <v>0</v>
      </c>
      <c r="K58" s="91"/>
      <c r="L58" s="91"/>
      <c r="M58" s="91"/>
      <c r="N58" s="90"/>
      <c r="O58" s="90"/>
      <c r="P58" s="90"/>
      <c r="Q58" s="90"/>
      <c r="R58" s="90"/>
      <c r="S58" s="90"/>
      <c r="T58" s="90"/>
      <c r="U58" s="90"/>
      <c r="V58" s="91"/>
      <c r="W58" s="91"/>
      <c r="X58" s="91"/>
      <c r="Y58" s="91"/>
      <c r="Z58" s="90"/>
      <c r="AA58" s="91"/>
      <c r="AB58" s="91"/>
      <c r="AC58" s="91"/>
      <c r="AD58" s="91"/>
      <c r="AE58" s="90"/>
      <c r="AF58" s="90"/>
      <c r="AG58" s="90"/>
      <c r="AH58" s="90"/>
      <c r="AI58" s="91"/>
      <c r="AJ58" s="90"/>
      <c r="AK58" s="90"/>
      <c r="AL58" s="90"/>
      <c r="AM58" s="91"/>
      <c r="AN58" s="91"/>
      <c r="AO58" s="91">
        <f t="shared" si="0"/>
        <v>0</v>
      </c>
      <c r="AP58" s="270"/>
      <c r="AQ58" s="271"/>
      <c r="AR58" s="272"/>
    </row>
    <row r="59" spans="1:44" hidden="1">
      <c r="A59" s="275" t="s">
        <v>204</v>
      </c>
      <c r="B59" s="102"/>
      <c r="C59" s="87"/>
      <c r="D59" s="87"/>
      <c r="E59" s="87"/>
      <c r="F59" s="138"/>
      <c r="G59" s="276" t="s">
        <v>205</v>
      </c>
      <c r="H59" s="91"/>
      <c r="I59" s="90"/>
      <c r="J59" s="91">
        <f t="shared" si="1"/>
        <v>0</v>
      </c>
      <c r="K59" s="91"/>
      <c r="L59" s="91"/>
      <c r="M59" s="91"/>
      <c r="N59" s="90"/>
      <c r="O59" s="90"/>
      <c r="P59" s="90"/>
      <c r="Q59" s="90"/>
      <c r="R59" s="90"/>
      <c r="S59" s="90"/>
      <c r="T59" s="90"/>
      <c r="U59" s="90"/>
      <c r="V59" s="91"/>
      <c r="W59" s="91"/>
      <c r="X59" s="91"/>
      <c r="Y59" s="91"/>
      <c r="Z59" s="90"/>
      <c r="AA59" s="91"/>
      <c r="AB59" s="91"/>
      <c r="AC59" s="91"/>
      <c r="AD59" s="91"/>
      <c r="AE59" s="90"/>
      <c r="AF59" s="90"/>
      <c r="AG59" s="90"/>
      <c r="AH59" s="90"/>
      <c r="AI59" s="91"/>
      <c r="AJ59" s="90"/>
      <c r="AK59" s="90"/>
      <c r="AL59" s="90"/>
      <c r="AM59" s="91"/>
      <c r="AN59" s="91"/>
      <c r="AO59" s="91">
        <f t="shared" si="0"/>
        <v>0</v>
      </c>
      <c r="AP59" s="270"/>
      <c r="AQ59" s="271"/>
      <c r="AR59" s="272"/>
    </row>
    <row r="60" spans="1:44" hidden="1">
      <c r="A60" s="275" t="s">
        <v>186</v>
      </c>
      <c r="B60" s="102"/>
      <c r="C60" s="87"/>
      <c r="D60" s="87"/>
      <c r="E60" s="87"/>
      <c r="F60" s="138"/>
      <c r="G60" s="276" t="s">
        <v>206</v>
      </c>
      <c r="H60" s="91"/>
      <c r="I60" s="90"/>
      <c r="J60" s="91">
        <f t="shared" si="1"/>
        <v>0</v>
      </c>
      <c r="K60" s="91"/>
      <c r="L60" s="91"/>
      <c r="M60" s="91"/>
      <c r="N60" s="90"/>
      <c r="O60" s="90"/>
      <c r="P60" s="90"/>
      <c r="Q60" s="90"/>
      <c r="R60" s="90"/>
      <c r="S60" s="90"/>
      <c r="T60" s="90"/>
      <c r="U60" s="90"/>
      <c r="V60" s="91"/>
      <c r="W60" s="91"/>
      <c r="X60" s="91"/>
      <c r="Y60" s="91"/>
      <c r="Z60" s="90"/>
      <c r="AA60" s="91"/>
      <c r="AB60" s="91"/>
      <c r="AC60" s="91"/>
      <c r="AD60" s="91"/>
      <c r="AE60" s="90"/>
      <c r="AF60" s="90"/>
      <c r="AG60" s="90"/>
      <c r="AH60" s="90"/>
      <c r="AI60" s="91"/>
      <c r="AJ60" s="90"/>
      <c r="AK60" s="90"/>
      <c r="AL60" s="90"/>
      <c r="AM60" s="91"/>
      <c r="AN60" s="91"/>
      <c r="AO60" s="91">
        <f t="shared" si="0"/>
        <v>0</v>
      </c>
      <c r="AP60" s="270"/>
      <c r="AQ60" s="271"/>
      <c r="AR60" s="272"/>
    </row>
    <row r="61" spans="1:44" hidden="1">
      <c r="A61" s="275"/>
      <c r="B61" s="102"/>
      <c r="C61" s="87"/>
      <c r="D61" s="87"/>
      <c r="E61" s="87"/>
      <c r="F61" s="138"/>
      <c r="G61" s="276"/>
      <c r="H61" s="90"/>
      <c r="I61" s="90"/>
      <c r="J61" s="91">
        <f t="shared" si="1"/>
        <v>0</v>
      </c>
      <c r="K61" s="91"/>
      <c r="L61" s="91"/>
      <c r="M61" s="91"/>
      <c r="N61" s="90"/>
      <c r="O61" s="90"/>
      <c r="P61" s="90"/>
      <c r="Q61" s="90"/>
      <c r="R61" s="90"/>
      <c r="S61" s="90"/>
      <c r="T61" s="90"/>
      <c r="U61" s="90"/>
      <c r="V61" s="91"/>
      <c r="W61" s="91"/>
      <c r="X61" s="91"/>
      <c r="Y61" s="91"/>
      <c r="Z61" s="90"/>
      <c r="AA61" s="91"/>
      <c r="AB61" s="91"/>
      <c r="AC61" s="91"/>
      <c r="AD61" s="91"/>
      <c r="AE61" s="90"/>
      <c r="AF61" s="90"/>
      <c r="AG61" s="90"/>
      <c r="AH61" s="90"/>
      <c r="AI61" s="91"/>
      <c r="AJ61" s="90"/>
      <c r="AK61" s="90"/>
      <c r="AL61" s="90"/>
      <c r="AM61" s="91"/>
      <c r="AN61" s="91"/>
      <c r="AO61" s="91">
        <f t="shared" si="0"/>
        <v>0</v>
      </c>
      <c r="AP61" s="270"/>
      <c r="AQ61" s="271"/>
      <c r="AR61" s="272"/>
    </row>
    <row r="62" spans="1:44" hidden="1">
      <c r="A62" s="279" t="s">
        <v>207</v>
      </c>
      <c r="B62" s="280"/>
      <c r="C62" s="280"/>
      <c r="D62" s="280"/>
      <c r="E62" s="280"/>
      <c r="F62" s="281"/>
      <c r="G62" s="276"/>
      <c r="H62" s="282">
        <f>SUM(H22:H61)</f>
        <v>0</v>
      </c>
      <c r="I62" s="282">
        <f>SUM(I22:I61)</f>
        <v>0</v>
      </c>
      <c r="J62" s="282">
        <f>SUM(J22:J61)</f>
        <v>0</v>
      </c>
      <c r="K62" s="282"/>
      <c r="L62" s="282"/>
      <c r="M62" s="282"/>
      <c r="N62" s="283"/>
      <c r="O62" s="283"/>
      <c r="P62" s="283"/>
      <c r="Q62" s="283"/>
      <c r="R62" s="283"/>
      <c r="S62" s="283"/>
      <c r="T62" s="283"/>
      <c r="U62" s="283"/>
      <c r="V62" s="91"/>
      <c r="W62" s="91"/>
      <c r="X62" s="91"/>
      <c r="Y62" s="91"/>
      <c r="Z62" s="283"/>
      <c r="AA62" s="283"/>
      <c r="AB62" s="283"/>
      <c r="AC62" s="283"/>
      <c r="AD62" s="283"/>
      <c r="AE62" s="283"/>
      <c r="AF62" s="283"/>
      <c r="AG62" s="283"/>
      <c r="AH62" s="283"/>
      <c r="AI62" s="91"/>
      <c r="AJ62" s="283"/>
      <c r="AK62" s="283"/>
      <c r="AL62" s="283"/>
      <c r="AM62" s="91"/>
      <c r="AN62" s="283"/>
      <c r="AO62" s="91">
        <f t="shared" si="0"/>
        <v>0</v>
      </c>
      <c r="AP62" s="283"/>
      <c r="AQ62" s="283"/>
      <c r="AR62" s="284"/>
    </row>
    <row r="63" spans="1:44" hidden="1">
      <c r="A63" s="285"/>
      <c r="B63" s="286"/>
      <c r="C63" s="87"/>
      <c r="D63" s="87"/>
      <c r="E63" s="87"/>
      <c r="F63" s="138"/>
      <c r="G63" s="276"/>
      <c r="H63" s="90"/>
      <c r="I63" s="90"/>
      <c r="J63" s="90"/>
      <c r="K63" s="91"/>
      <c r="L63" s="91"/>
      <c r="M63" s="91"/>
      <c r="N63" s="90"/>
      <c r="O63" s="90"/>
      <c r="P63" s="90"/>
      <c r="Q63" s="90"/>
      <c r="R63" s="90"/>
      <c r="S63" s="90"/>
      <c r="T63" s="90"/>
      <c r="U63" s="90"/>
      <c r="V63" s="91"/>
      <c r="W63" s="91"/>
      <c r="X63" s="91"/>
      <c r="Y63" s="91"/>
      <c r="Z63" s="90"/>
      <c r="AA63" s="90"/>
      <c r="AB63" s="90"/>
      <c r="AC63" s="90"/>
      <c r="AD63" s="91"/>
      <c r="AE63" s="90"/>
      <c r="AF63" s="90"/>
      <c r="AG63" s="90"/>
      <c r="AH63" s="90"/>
      <c r="AI63" s="91"/>
      <c r="AJ63" s="90"/>
      <c r="AK63" s="90"/>
      <c r="AL63" s="90"/>
      <c r="AM63" s="91"/>
      <c r="AN63" s="91"/>
      <c r="AO63" s="91">
        <f t="shared" si="0"/>
        <v>0</v>
      </c>
      <c r="AP63" s="270"/>
      <c r="AQ63" s="271"/>
      <c r="AR63" s="272"/>
    </row>
    <row r="64" spans="1:44">
      <c r="A64" s="162" t="s">
        <v>208</v>
      </c>
      <c r="B64" s="104"/>
      <c r="C64" s="104"/>
      <c r="D64" s="87"/>
      <c r="E64" s="87"/>
      <c r="F64" s="73"/>
      <c r="G64" s="278" t="s">
        <v>209</v>
      </c>
      <c r="H64" s="90"/>
      <c r="I64" s="90"/>
      <c r="J64" s="90"/>
      <c r="K64" s="91"/>
      <c r="L64" s="91"/>
      <c r="M64" s="91"/>
      <c r="N64" s="90"/>
      <c r="O64" s="90"/>
      <c r="P64" s="90"/>
      <c r="Q64" s="90"/>
      <c r="R64" s="90"/>
      <c r="S64" s="90"/>
      <c r="T64" s="90"/>
      <c r="U64" s="90"/>
      <c r="V64" s="91"/>
      <c r="W64" s="91"/>
      <c r="X64" s="91"/>
      <c r="Y64" s="91"/>
      <c r="Z64" s="90"/>
      <c r="AA64" s="90"/>
      <c r="AB64" s="90"/>
      <c r="AC64" s="90"/>
      <c r="AD64" s="91"/>
      <c r="AE64" s="90"/>
      <c r="AF64" s="90"/>
      <c r="AG64" s="90"/>
      <c r="AH64" s="90"/>
      <c r="AI64" s="91"/>
      <c r="AJ64" s="90"/>
      <c r="AK64" s="90"/>
      <c r="AL64" s="90"/>
      <c r="AM64" s="91"/>
      <c r="AN64" s="91"/>
      <c r="AO64" s="91">
        <f t="shared" si="0"/>
        <v>0</v>
      </c>
      <c r="AP64" s="270"/>
      <c r="AQ64" s="271"/>
      <c r="AR64" s="272"/>
    </row>
    <row r="65" spans="1:44" hidden="1">
      <c r="A65" s="274" t="s">
        <v>210</v>
      </c>
      <c r="B65" s="104"/>
      <c r="C65" s="104"/>
      <c r="D65" s="87"/>
      <c r="E65" s="87"/>
      <c r="F65" s="138"/>
      <c r="G65" s="278" t="s">
        <v>211</v>
      </c>
      <c r="H65" s="90"/>
      <c r="I65" s="90"/>
      <c r="J65" s="90"/>
      <c r="K65" s="91"/>
      <c r="L65" s="91"/>
      <c r="M65" s="91"/>
      <c r="N65" s="90"/>
      <c r="O65" s="90"/>
      <c r="P65" s="90"/>
      <c r="Q65" s="90"/>
      <c r="R65" s="90"/>
      <c r="S65" s="90"/>
      <c r="T65" s="90"/>
      <c r="U65" s="90"/>
      <c r="V65" s="91"/>
      <c r="W65" s="91"/>
      <c r="X65" s="91"/>
      <c r="Y65" s="91"/>
      <c r="Z65" s="90"/>
      <c r="AA65" s="90"/>
      <c r="AB65" s="90"/>
      <c r="AC65" s="90"/>
      <c r="AD65" s="91"/>
      <c r="AE65" s="90"/>
      <c r="AF65" s="90"/>
      <c r="AG65" s="90"/>
      <c r="AH65" s="90"/>
      <c r="AI65" s="91"/>
      <c r="AJ65" s="90"/>
      <c r="AK65" s="90"/>
      <c r="AL65" s="90"/>
      <c r="AM65" s="91"/>
      <c r="AN65" s="91"/>
      <c r="AO65" s="91">
        <f t="shared" si="0"/>
        <v>0</v>
      </c>
      <c r="AP65" s="270"/>
      <c r="AQ65" s="271"/>
      <c r="AR65" s="272"/>
    </row>
    <row r="66" spans="1:44" hidden="1">
      <c r="A66" s="275"/>
      <c r="B66" s="286" t="s">
        <v>212</v>
      </c>
      <c r="C66" s="104"/>
      <c r="D66" s="87"/>
      <c r="E66" s="87"/>
      <c r="F66" s="138"/>
      <c r="G66" s="276" t="s">
        <v>213</v>
      </c>
      <c r="H66" s="90"/>
      <c r="I66" s="90"/>
      <c r="J66" s="90"/>
      <c r="K66" s="91"/>
      <c r="L66" s="91"/>
      <c r="M66" s="91"/>
      <c r="N66" s="90"/>
      <c r="O66" s="90"/>
      <c r="P66" s="90"/>
      <c r="Q66" s="90"/>
      <c r="R66" s="91"/>
      <c r="S66" s="91"/>
      <c r="T66" s="91"/>
      <c r="U66" s="91"/>
      <c r="V66" s="91"/>
      <c r="W66" s="91"/>
      <c r="X66" s="91"/>
      <c r="Y66" s="91"/>
      <c r="Z66" s="90"/>
      <c r="AA66" s="90"/>
      <c r="AB66" s="90"/>
      <c r="AC66" s="90"/>
      <c r="AD66" s="91"/>
      <c r="AE66" s="90"/>
      <c r="AF66" s="90"/>
      <c r="AG66" s="90"/>
      <c r="AH66" s="90"/>
      <c r="AI66" s="91"/>
      <c r="AJ66" s="91"/>
      <c r="AK66" s="91"/>
      <c r="AL66" s="91"/>
      <c r="AM66" s="91"/>
      <c r="AN66" s="91"/>
      <c r="AO66" s="91">
        <f t="shared" si="0"/>
        <v>0</v>
      </c>
      <c r="AP66" s="270"/>
      <c r="AQ66" s="271"/>
      <c r="AR66" s="272"/>
    </row>
    <row r="67" spans="1:44" hidden="1">
      <c r="A67" s="275"/>
      <c r="B67" s="286" t="s">
        <v>214</v>
      </c>
      <c r="C67" s="104"/>
      <c r="D67" s="87"/>
      <c r="E67" s="87"/>
      <c r="F67" s="138"/>
      <c r="G67" s="276" t="s">
        <v>215</v>
      </c>
      <c r="H67" s="110"/>
      <c r="I67" s="110"/>
      <c r="J67" s="110"/>
      <c r="K67" s="111"/>
      <c r="L67" s="111"/>
      <c r="M67" s="111"/>
      <c r="N67" s="110"/>
      <c r="O67" s="110"/>
      <c r="P67" s="110"/>
      <c r="Q67" s="110"/>
      <c r="R67" s="91"/>
      <c r="S67" s="91"/>
      <c r="T67" s="91"/>
      <c r="U67" s="91"/>
      <c r="V67" s="91"/>
      <c r="W67" s="91"/>
      <c r="X67" s="91"/>
      <c r="Y67" s="91"/>
      <c r="Z67" s="110"/>
      <c r="AA67" s="110"/>
      <c r="AB67" s="110"/>
      <c r="AC67" s="110"/>
      <c r="AD67" s="111"/>
      <c r="AE67" s="110"/>
      <c r="AF67" s="110"/>
      <c r="AG67" s="110"/>
      <c r="AH67" s="110"/>
      <c r="AI67" s="91"/>
      <c r="AJ67" s="91"/>
      <c r="AK67" s="91"/>
      <c r="AL67" s="91"/>
      <c r="AM67" s="91"/>
      <c r="AN67" s="111"/>
      <c r="AO67" s="91">
        <f t="shared" si="0"/>
        <v>0</v>
      </c>
      <c r="AP67" s="270"/>
      <c r="AQ67" s="271"/>
      <c r="AR67" s="272"/>
    </row>
    <row r="68" spans="1:44" hidden="1">
      <c r="A68" s="274" t="s">
        <v>216</v>
      </c>
      <c r="B68" s="116"/>
      <c r="C68" s="116"/>
      <c r="D68" s="87"/>
      <c r="E68" s="87"/>
      <c r="F68" s="138"/>
      <c r="G68" s="287" t="s">
        <v>217</v>
      </c>
      <c r="H68" s="110"/>
      <c r="I68" s="110"/>
      <c r="J68" s="110"/>
      <c r="K68" s="111"/>
      <c r="L68" s="111"/>
      <c r="M68" s="111"/>
      <c r="N68" s="110"/>
      <c r="O68" s="110"/>
      <c r="P68" s="110"/>
      <c r="Q68" s="110"/>
      <c r="R68" s="91"/>
      <c r="S68" s="91"/>
      <c r="T68" s="91"/>
      <c r="U68" s="91"/>
      <c r="V68" s="91"/>
      <c r="W68" s="91"/>
      <c r="X68" s="91"/>
      <c r="Y68" s="91"/>
      <c r="Z68" s="110"/>
      <c r="AA68" s="110"/>
      <c r="AB68" s="110"/>
      <c r="AC68" s="110"/>
      <c r="AD68" s="111"/>
      <c r="AE68" s="110"/>
      <c r="AF68" s="110"/>
      <c r="AG68" s="110"/>
      <c r="AH68" s="110"/>
      <c r="AI68" s="91"/>
      <c r="AJ68" s="91"/>
      <c r="AK68" s="91"/>
      <c r="AL68" s="91"/>
      <c r="AM68" s="91"/>
      <c r="AN68" s="111"/>
      <c r="AO68" s="91">
        <f t="shared" si="0"/>
        <v>0</v>
      </c>
      <c r="AP68" s="270"/>
      <c r="AQ68" s="271"/>
      <c r="AR68" s="272"/>
    </row>
    <row r="69" spans="1:44" hidden="1">
      <c r="A69" s="275"/>
      <c r="B69" s="286" t="s">
        <v>218</v>
      </c>
      <c r="C69" s="123"/>
      <c r="D69" s="123"/>
      <c r="E69" s="123"/>
      <c r="F69" s="288"/>
      <c r="G69" s="289" t="s">
        <v>219</v>
      </c>
      <c r="H69" s="110"/>
      <c r="I69" s="110"/>
      <c r="J69" s="110"/>
      <c r="K69" s="111"/>
      <c r="L69" s="111"/>
      <c r="M69" s="111"/>
      <c r="N69" s="290"/>
      <c r="O69" s="110"/>
      <c r="P69" s="110"/>
      <c r="Q69" s="110"/>
      <c r="R69" s="91"/>
      <c r="S69" s="91"/>
      <c r="T69" s="91"/>
      <c r="U69" s="91"/>
      <c r="V69" s="91"/>
      <c r="W69" s="91"/>
      <c r="X69" s="91"/>
      <c r="Y69" s="91"/>
      <c r="Z69" s="110"/>
      <c r="AA69" s="290"/>
      <c r="AB69" s="110"/>
      <c r="AC69" s="111"/>
      <c r="AD69" s="111"/>
      <c r="AE69" s="111"/>
      <c r="AF69" s="110"/>
      <c r="AG69" s="110"/>
      <c r="AH69" s="110"/>
      <c r="AI69" s="91"/>
      <c r="AJ69" s="91"/>
      <c r="AK69" s="91"/>
      <c r="AL69" s="91"/>
      <c r="AM69" s="91"/>
      <c r="AN69" s="111"/>
      <c r="AO69" s="91">
        <f t="shared" si="0"/>
        <v>0</v>
      </c>
      <c r="AP69" s="291"/>
      <c r="AQ69" s="271"/>
      <c r="AR69" s="93">
        <f>AO69-AA69</f>
        <v>0</v>
      </c>
    </row>
    <row r="70" spans="1:44" hidden="1">
      <c r="A70" s="275"/>
      <c r="B70" s="286" t="s">
        <v>220</v>
      </c>
      <c r="C70" s="87"/>
      <c r="D70" s="79"/>
      <c r="E70" s="79"/>
      <c r="F70" s="88"/>
      <c r="G70" s="276" t="s">
        <v>221</v>
      </c>
      <c r="H70" s="110"/>
      <c r="I70" s="110"/>
      <c r="J70" s="110"/>
      <c r="K70" s="111"/>
      <c r="L70" s="111"/>
      <c r="M70" s="111"/>
      <c r="N70" s="110"/>
      <c r="O70" s="110"/>
      <c r="P70" s="110"/>
      <c r="Q70" s="110"/>
      <c r="R70" s="91"/>
      <c r="S70" s="91"/>
      <c r="T70" s="91"/>
      <c r="U70" s="91"/>
      <c r="V70" s="91"/>
      <c r="W70" s="91"/>
      <c r="X70" s="91"/>
      <c r="Y70" s="91"/>
      <c r="Z70" s="110"/>
      <c r="AA70" s="110"/>
      <c r="AB70" s="110"/>
      <c r="AC70" s="111"/>
      <c r="AD70" s="111"/>
      <c r="AE70" s="110"/>
      <c r="AF70" s="110"/>
      <c r="AG70" s="110"/>
      <c r="AH70" s="110"/>
      <c r="AI70" s="91"/>
      <c r="AJ70" s="91"/>
      <c r="AK70" s="91"/>
      <c r="AL70" s="91"/>
      <c r="AM70" s="91"/>
      <c r="AN70" s="111"/>
      <c r="AO70" s="91">
        <f t="shared" si="0"/>
        <v>0</v>
      </c>
      <c r="AP70" s="270"/>
      <c r="AQ70" s="271"/>
      <c r="AR70" s="272"/>
    </row>
    <row r="71" spans="1:44">
      <c r="A71" s="274" t="s">
        <v>222</v>
      </c>
      <c r="B71" s="102"/>
      <c r="C71" s="87"/>
      <c r="D71" s="79"/>
      <c r="E71" s="79"/>
      <c r="F71" s="88"/>
      <c r="G71" s="278" t="s">
        <v>223</v>
      </c>
      <c r="H71" s="110"/>
      <c r="I71" s="110"/>
      <c r="J71" s="110"/>
      <c r="K71" s="111"/>
      <c r="L71" s="111"/>
      <c r="M71" s="111"/>
      <c r="N71" s="110"/>
      <c r="O71" s="110"/>
      <c r="P71" s="110"/>
      <c r="Q71" s="110"/>
      <c r="R71" s="91"/>
      <c r="S71" s="91"/>
      <c r="T71" s="91"/>
      <c r="U71" s="91"/>
      <c r="V71" s="91"/>
      <c r="W71" s="91"/>
      <c r="X71" s="91"/>
      <c r="Y71" s="91"/>
      <c r="Z71" s="110"/>
      <c r="AA71" s="110"/>
      <c r="AB71" s="110"/>
      <c r="AC71" s="111"/>
      <c r="AD71" s="111"/>
      <c r="AE71" s="110"/>
      <c r="AF71" s="110"/>
      <c r="AG71" s="110"/>
      <c r="AH71" s="110"/>
      <c r="AI71" s="91"/>
      <c r="AJ71" s="91"/>
      <c r="AK71" s="91"/>
      <c r="AL71" s="91"/>
      <c r="AM71" s="91"/>
      <c r="AN71" s="111"/>
      <c r="AO71" s="91">
        <f t="shared" si="0"/>
        <v>0</v>
      </c>
      <c r="AP71" s="270"/>
      <c r="AQ71" s="271"/>
      <c r="AR71" s="272"/>
    </row>
    <row r="72" spans="1:44">
      <c r="A72" s="275"/>
      <c r="B72" s="286" t="s">
        <v>224</v>
      </c>
      <c r="C72" s="292"/>
      <c r="D72" s="292"/>
      <c r="E72" s="292"/>
      <c r="F72" s="293"/>
      <c r="G72" s="276" t="s">
        <v>225</v>
      </c>
      <c r="H72" s="90"/>
      <c r="I72" s="90"/>
      <c r="J72" s="90"/>
      <c r="K72" s="91"/>
      <c r="L72" s="91"/>
      <c r="M72" s="91"/>
      <c r="N72" s="91"/>
      <c r="O72" s="91"/>
      <c r="P72" s="91"/>
      <c r="Q72" s="91"/>
      <c r="R72" s="91"/>
      <c r="S72" s="91"/>
      <c r="T72" s="91"/>
      <c r="U72" s="91"/>
      <c r="V72" s="91"/>
      <c r="W72" s="91"/>
      <c r="X72" s="91"/>
      <c r="Y72" s="91"/>
      <c r="Z72" s="111"/>
      <c r="AA72" s="91">
        <f>SUM(N72:Z72)</f>
        <v>0</v>
      </c>
      <c r="AB72" s="91"/>
      <c r="AC72" s="111"/>
      <c r="AD72" s="91"/>
      <c r="AE72" s="91"/>
      <c r="AF72" s="91"/>
      <c r="AG72" s="91"/>
      <c r="AH72" s="91"/>
      <c r="AI72" s="91"/>
      <c r="AJ72" s="2"/>
      <c r="AK72" s="91"/>
      <c r="AL72" s="91"/>
      <c r="AM72" s="91"/>
      <c r="AN72" s="111"/>
      <c r="AO72" s="91">
        <f>AE72+AI72+AM72+AN72</f>
        <v>0</v>
      </c>
      <c r="AP72" s="294"/>
      <c r="AQ72" s="295">
        <f>AA72-AO72</f>
        <v>0</v>
      </c>
      <c r="AR72" s="296">
        <f t="shared" ref="AR72:AR135" si="2">AA72-AO72</f>
        <v>0</v>
      </c>
    </row>
    <row r="73" spans="1:44" hidden="1">
      <c r="A73" s="275"/>
      <c r="B73" s="286" t="s">
        <v>226</v>
      </c>
      <c r="C73" s="292"/>
      <c r="D73" s="292"/>
      <c r="E73" s="292"/>
      <c r="F73" s="293"/>
      <c r="G73" s="276" t="s">
        <v>227</v>
      </c>
      <c r="H73" s="90"/>
      <c r="I73" s="90"/>
      <c r="J73" s="90"/>
      <c r="K73" s="91"/>
      <c r="L73" s="91"/>
      <c r="M73" s="91"/>
      <c r="N73" s="91"/>
      <c r="O73" s="91"/>
      <c r="P73" s="91"/>
      <c r="Q73" s="91"/>
      <c r="R73" s="91"/>
      <c r="S73" s="91"/>
      <c r="T73" s="91"/>
      <c r="U73" s="91"/>
      <c r="V73" s="91"/>
      <c r="W73" s="91"/>
      <c r="X73" s="91"/>
      <c r="Y73" s="91"/>
      <c r="Z73" s="91"/>
      <c r="AA73" s="91"/>
      <c r="AB73" s="91"/>
      <c r="AC73" s="111"/>
      <c r="AD73" s="91"/>
      <c r="AE73" s="91"/>
      <c r="AF73" s="91"/>
      <c r="AG73" s="91"/>
      <c r="AH73" s="91"/>
      <c r="AI73" s="91"/>
      <c r="AJ73" s="2"/>
      <c r="AK73" s="91"/>
      <c r="AL73" s="91"/>
      <c r="AM73" s="91"/>
      <c r="AN73" s="111"/>
      <c r="AO73" s="91"/>
      <c r="AP73" s="294"/>
      <c r="AQ73" s="295"/>
      <c r="AR73" s="296">
        <f t="shared" si="2"/>
        <v>0</v>
      </c>
    </row>
    <row r="74" spans="1:44" hidden="1">
      <c r="A74" s="275"/>
      <c r="B74" s="286" t="s">
        <v>228</v>
      </c>
      <c r="C74" s="292"/>
      <c r="D74" s="292"/>
      <c r="E74" s="292"/>
      <c r="F74" s="293"/>
      <c r="G74" s="276" t="s">
        <v>229</v>
      </c>
      <c r="H74" s="90"/>
      <c r="I74" s="90"/>
      <c r="J74" s="90"/>
      <c r="K74" s="91"/>
      <c r="L74" s="91"/>
      <c r="M74" s="91"/>
      <c r="N74" s="91"/>
      <c r="O74" s="91"/>
      <c r="P74" s="91"/>
      <c r="Q74" s="91"/>
      <c r="R74" s="91"/>
      <c r="S74" s="91"/>
      <c r="T74" s="91"/>
      <c r="U74" s="91"/>
      <c r="V74" s="91"/>
      <c r="W74" s="91"/>
      <c r="X74" s="91"/>
      <c r="Y74" s="91"/>
      <c r="Z74" s="91"/>
      <c r="AA74" s="91"/>
      <c r="AB74" s="91"/>
      <c r="AC74" s="111"/>
      <c r="AD74" s="91"/>
      <c r="AE74" s="91"/>
      <c r="AF74" s="91"/>
      <c r="AG74" s="91"/>
      <c r="AH74" s="91"/>
      <c r="AI74" s="91"/>
      <c r="AJ74" s="2"/>
      <c r="AK74" s="91"/>
      <c r="AL74" s="91"/>
      <c r="AM74" s="91"/>
      <c r="AN74" s="111"/>
      <c r="AO74" s="91"/>
      <c r="AP74" s="294"/>
      <c r="AQ74" s="295"/>
      <c r="AR74" s="296">
        <f t="shared" si="2"/>
        <v>0</v>
      </c>
    </row>
    <row r="75" spans="1:44" hidden="1">
      <c r="A75" s="275"/>
      <c r="B75" s="286" t="s">
        <v>230</v>
      </c>
      <c r="C75" s="292"/>
      <c r="D75" s="292"/>
      <c r="E75" s="292"/>
      <c r="F75" s="293"/>
      <c r="G75" s="276" t="s">
        <v>231</v>
      </c>
      <c r="H75" s="90"/>
      <c r="I75" s="90"/>
      <c r="J75" s="90"/>
      <c r="K75" s="91"/>
      <c r="L75" s="91"/>
      <c r="M75" s="91"/>
      <c r="N75" s="91"/>
      <c r="O75" s="91"/>
      <c r="P75" s="91"/>
      <c r="Q75" s="91"/>
      <c r="R75" s="91"/>
      <c r="S75" s="91"/>
      <c r="T75" s="91"/>
      <c r="U75" s="91"/>
      <c r="V75" s="91"/>
      <c r="W75" s="91"/>
      <c r="X75" s="91"/>
      <c r="Y75" s="91"/>
      <c r="Z75" s="91"/>
      <c r="AA75" s="91"/>
      <c r="AB75" s="91"/>
      <c r="AC75" s="111"/>
      <c r="AD75" s="91"/>
      <c r="AE75" s="91"/>
      <c r="AF75" s="91"/>
      <c r="AG75" s="91"/>
      <c r="AH75" s="91"/>
      <c r="AI75" s="91"/>
      <c r="AJ75" s="2"/>
      <c r="AK75" s="91"/>
      <c r="AL75" s="91"/>
      <c r="AM75" s="91"/>
      <c r="AN75" s="111"/>
      <c r="AO75" s="91"/>
      <c r="AP75" s="294"/>
      <c r="AQ75" s="295"/>
      <c r="AR75" s="296">
        <f t="shared" si="2"/>
        <v>0</v>
      </c>
    </row>
    <row r="76" spans="1:44" hidden="1">
      <c r="A76" s="275"/>
      <c r="B76" s="286" t="s">
        <v>232</v>
      </c>
      <c r="C76" s="292"/>
      <c r="D76" s="292"/>
      <c r="E76" s="292"/>
      <c r="F76" s="293"/>
      <c r="G76" s="276" t="s">
        <v>233</v>
      </c>
      <c r="H76" s="90"/>
      <c r="I76" s="90"/>
      <c r="J76" s="90"/>
      <c r="K76" s="91"/>
      <c r="L76" s="91"/>
      <c r="M76" s="91"/>
      <c r="N76" s="91"/>
      <c r="O76" s="91"/>
      <c r="P76" s="91"/>
      <c r="Q76" s="91"/>
      <c r="R76" s="91"/>
      <c r="S76" s="91"/>
      <c r="T76" s="91"/>
      <c r="U76" s="91"/>
      <c r="V76" s="91"/>
      <c r="W76" s="91"/>
      <c r="X76" s="91"/>
      <c r="Y76" s="91"/>
      <c r="Z76" s="91"/>
      <c r="AA76" s="91"/>
      <c r="AB76" s="91"/>
      <c r="AC76" s="111"/>
      <c r="AD76" s="91"/>
      <c r="AE76" s="91"/>
      <c r="AF76" s="91"/>
      <c r="AG76" s="91"/>
      <c r="AH76" s="91"/>
      <c r="AI76" s="91"/>
      <c r="AJ76" s="2"/>
      <c r="AK76" s="91"/>
      <c r="AL76" s="91"/>
      <c r="AM76" s="91"/>
      <c r="AN76" s="111"/>
      <c r="AO76" s="91"/>
      <c r="AP76" s="294"/>
      <c r="AQ76" s="295"/>
      <c r="AR76" s="296">
        <f t="shared" si="2"/>
        <v>0</v>
      </c>
    </row>
    <row r="77" spans="1:44" hidden="1">
      <c r="A77" s="275"/>
      <c r="B77" s="286" t="s">
        <v>234</v>
      </c>
      <c r="C77" s="286"/>
      <c r="D77" s="297"/>
      <c r="E77" s="297"/>
      <c r="F77" s="298"/>
      <c r="G77" s="276" t="s">
        <v>235</v>
      </c>
      <c r="H77" s="110"/>
      <c r="I77" s="110"/>
      <c r="J77" s="110"/>
      <c r="K77" s="111"/>
      <c r="L77" s="111"/>
      <c r="M77" s="91"/>
      <c r="N77" s="91"/>
      <c r="O77" s="91"/>
      <c r="P77" s="91"/>
      <c r="Q77" s="91"/>
      <c r="R77" s="91"/>
      <c r="S77" s="91"/>
      <c r="T77" s="91"/>
      <c r="U77" s="91"/>
      <c r="V77" s="91"/>
      <c r="W77" s="91"/>
      <c r="X77" s="91"/>
      <c r="Y77" s="91"/>
      <c r="Z77" s="91"/>
      <c r="AA77" s="91"/>
      <c r="AB77" s="91"/>
      <c r="AC77" s="111"/>
      <c r="AD77" s="91"/>
      <c r="AE77" s="91"/>
      <c r="AF77" s="91"/>
      <c r="AG77" s="91"/>
      <c r="AH77" s="91"/>
      <c r="AI77" s="91"/>
      <c r="AJ77" s="2"/>
      <c r="AK77" s="91"/>
      <c r="AL77" s="91"/>
      <c r="AM77" s="91"/>
      <c r="AN77" s="111"/>
      <c r="AO77" s="91"/>
      <c r="AP77" s="294"/>
      <c r="AQ77" s="295"/>
      <c r="AR77" s="296">
        <f t="shared" si="2"/>
        <v>0</v>
      </c>
    </row>
    <row r="78" spans="1:44" hidden="1">
      <c r="A78" s="275"/>
      <c r="B78" s="286" t="s">
        <v>236</v>
      </c>
      <c r="C78" s="299"/>
      <c r="D78" s="299"/>
      <c r="E78" s="299"/>
      <c r="F78" s="300"/>
      <c r="G78" s="276" t="s">
        <v>237</v>
      </c>
      <c r="H78" s="90"/>
      <c r="I78" s="90"/>
      <c r="J78" s="90"/>
      <c r="K78" s="91"/>
      <c r="L78" s="91"/>
      <c r="M78" s="91"/>
      <c r="N78" s="91"/>
      <c r="O78" s="91"/>
      <c r="P78" s="91"/>
      <c r="Q78" s="91"/>
      <c r="R78" s="91"/>
      <c r="S78" s="91"/>
      <c r="T78" s="91"/>
      <c r="U78" s="91"/>
      <c r="V78" s="91"/>
      <c r="W78" s="91"/>
      <c r="X78" s="91"/>
      <c r="Y78" s="91"/>
      <c r="Z78" s="91"/>
      <c r="AA78" s="91"/>
      <c r="AB78" s="91"/>
      <c r="AC78" s="111"/>
      <c r="AD78" s="91"/>
      <c r="AE78" s="91"/>
      <c r="AF78" s="91"/>
      <c r="AG78" s="91"/>
      <c r="AH78" s="91"/>
      <c r="AI78" s="91"/>
      <c r="AJ78" s="2"/>
      <c r="AK78" s="91"/>
      <c r="AL78" s="91"/>
      <c r="AM78" s="91"/>
      <c r="AN78" s="111"/>
      <c r="AO78" s="91"/>
      <c r="AP78" s="294"/>
      <c r="AQ78" s="295"/>
      <c r="AR78" s="296">
        <f t="shared" si="2"/>
        <v>0</v>
      </c>
    </row>
    <row r="79" spans="1:44" hidden="1">
      <c r="A79" s="275"/>
      <c r="B79" s="286" t="s">
        <v>238</v>
      </c>
      <c r="C79" s="292"/>
      <c r="D79" s="292"/>
      <c r="E79" s="292"/>
      <c r="F79" s="293"/>
      <c r="G79" s="301" t="s">
        <v>239</v>
      </c>
      <c r="H79" s="90"/>
      <c r="I79" s="90"/>
      <c r="J79" s="90"/>
      <c r="K79" s="91"/>
      <c r="L79" s="91"/>
      <c r="M79" s="91"/>
      <c r="N79" s="91"/>
      <c r="O79" s="91"/>
      <c r="P79" s="91"/>
      <c r="Q79" s="91"/>
      <c r="R79" s="91"/>
      <c r="S79" s="91"/>
      <c r="T79" s="91"/>
      <c r="U79" s="91"/>
      <c r="V79" s="91"/>
      <c r="W79" s="91"/>
      <c r="X79" s="91"/>
      <c r="Y79" s="91"/>
      <c r="Z79" s="91"/>
      <c r="AA79" s="91"/>
      <c r="AB79" s="91"/>
      <c r="AC79" s="111"/>
      <c r="AD79" s="91"/>
      <c r="AE79" s="91"/>
      <c r="AF79" s="91"/>
      <c r="AG79" s="91"/>
      <c r="AH79" s="91"/>
      <c r="AI79" s="91"/>
      <c r="AJ79" s="2"/>
      <c r="AK79" s="91"/>
      <c r="AL79" s="91"/>
      <c r="AM79" s="91"/>
      <c r="AN79" s="111"/>
      <c r="AO79" s="91"/>
      <c r="AP79" s="294"/>
      <c r="AQ79" s="295"/>
      <c r="AR79" s="296">
        <f t="shared" si="2"/>
        <v>0</v>
      </c>
    </row>
    <row r="80" spans="1:44" hidden="1">
      <c r="A80" s="275"/>
      <c r="B80" s="286" t="s">
        <v>240</v>
      </c>
      <c r="C80" s="292"/>
      <c r="D80" s="292"/>
      <c r="E80" s="292"/>
      <c r="F80" s="293"/>
      <c r="G80" s="301" t="s">
        <v>241</v>
      </c>
      <c r="H80" s="90"/>
      <c r="I80" s="90"/>
      <c r="J80" s="90"/>
      <c r="K80" s="91"/>
      <c r="L80" s="91"/>
      <c r="M80" s="91"/>
      <c r="N80" s="91"/>
      <c r="O80" s="91"/>
      <c r="P80" s="91"/>
      <c r="Q80" s="91"/>
      <c r="R80" s="91"/>
      <c r="S80" s="91"/>
      <c r="T80" s="91"/>
      <c r="U80" s="91"/>
      <c r="V80" s="91"/>
      <c r="W80" s="91"/>
      <c r="X80" s="91"/>
      <c r="Y80" s="91"/>
      <c r="Z80" s="91"/>
      <c r="AA80" s="91"/>
      <c r="AB80" s="91"/>
      <c r="AC80" s="111"/>
      <c r="AD80" s="91"/>
      <c r="AE80" s="91"/>
      <c r="AF80" s="91"/>
      <c r="AG80" s="91"/>
      <c r="AH80" s="91"/>
      <c r="AI80" s="91"/>
      <c r="AJ80" s="2"/>
      <c r="AK80" s="91"/>
      <c r="AL80" s="91"/>
      <c r="AM80" s="91"/>
      <c r="AN80" s="111"/>
      <c r="AO80" s="91"/>
      <c r="AP80" s="294"/>
      <c r="AQ80" s="295"/>
      <c r="AR80" s="296">
        <f t="shared" si="2"/>
        <v>0</v>
      </c>
    </row>
    <row r="81" spans="1:44" hidden="1">
      <c r="A81" s="275"/>
      <c r="B81" s="286" t="s">
        <v>242</v>
      </c>
      <c r="C81" s="286"/>
      <c r="D81" s="302"/>
      <c r="E81" s="302"/>
      <c r="F81" s="303"/>
      <c r="G81" s="304" t="s">
        <v>243</v>
      </c>
      <c r="H81" s="132"/>
      <c r="I81" s="132"/>
      <c r="J81" s="132"/>
      <c r="K81" s="133"/>
      <c r="L81" s="133"/>
      <c r="M81" s="91"/>
      <c r="N81" s="91"/>
      <c r="O81" s="91"/>
      <c r="P81" s="91"/>
      <c r="Q81" s="91"/>
      <c r="R81" s="91"/>
      <c r="S81" s="91"/>
      <c r="T81" s="91"/>
      <c r="U81" s="91"/>
      <c r="V81" s="91"/>
      <c r="W81" s="91"/>
      <c r="X81" s="91"/>
      <c r="Y81" s="91"/>
      <c r="Z81" s="91"/>
      <c r="AA81" s="91">
        <f t="shared" ref="AA81:AA84" si="3">SUM(N81:Z81)</f>
        <v>0</v>
      </c>
      <c r="AB81" s="91"/>
      <c r="AC81" s="111"/>
      <c r="AD81" s="91"/>
      <c r="AE81" s="91"/>
      <c r="AF81" s="91"/>
      <c r="AG81" s="91"/>
      <c r="AH81" s="91"/>
      <c r="AI81" s="91"/>
      <c r="AJ81" s="2"/>
      <c r="AK81" s="91"/>
      <c r="AL81" s="91"/>
      <c r="AM81" s="91"/>
      <c r="AN81" s="111"/>
      <c r="AO81" s="91">
        <f>AE81+AI81+AM81+AN81</f>
        <v>0</v>
      </c>
      <c r="AP81" s="294"/>
      <c r="AQ81" s="295">
        <f t="shared" ref="AQ81:AQ144" si="4">AA81-AO81</f>
        <v>0</v>
      </c>
      <c r="AR81" s="296">
        <f t="shared" si="2"/>
        <v>0</v>
      </c>
    </row>
    <row r="82" spans="1:44" hidden="1">
      <c r="A82" s="275"/>
      <c r="B82" s="286" t="s">
        <v>244</v>
      </c>
      <c r="C82" s="305"/>
      <c r="D82" s="305"/>
      <c r="E82" s="306"/>
      <c r="F82" s="307"/>
      <c r="G82" s="308" t="s">
        <v>245</v>
      </c>
      <c r="H82" s="110"/>
      <c r="I82" s="110"/>
      <c r="J82" s="110"/>
      <c r="K82" s="111"/>
      <c r="L82" s="111"/>
      <c r="M82" s="91"/>
      <c r="N82" s="91"/>
      <c r="O82" s="91"/>
      <c r="P82" s="91"/>
      <c r="Q82" s="91"/>
      <c r="R82" s="91"/>
      <c r="S82" s="91"/>
      <c r="T82" s="91"/>
      <c r="U82" s="91"/>
      <c r="V82" s="91"/>
      <c r="W82" s="91"/>
      <c r="X82" s="91"/>
      <c r="Y82" s="91"/>
      <c r="Z82" s="91"/>
      <c r="AA82" s="91">
        <f t="shared" si="3"/>
        <v>0</v>
      </c>
      <c r="AB82" s="91"/>
      <c r="AC82" s="111"/>
      <c r="AD82" s="91"/>
      <c r="AE82" s="91"/>
      <c r="AF82" s="91"/>
      <c r="AG82" s="91"/>
      <c r="AH82" s="91"/>
      <c r="AI82" s="91"/>
      <c r="AJ82" s="2"/>
      <c r="AK82" s="91"/>
      <c r="AL82" s="91"/>
      <c r="AM82" s="91"/>
      <c r="AN82" s="111"/>
      <c r="AO82" s="91"/>
      <c r="AP82" s="294"/>
      <c r="AQ82" s="295">
        <f t="shared" si="4"/>
        <v>0</v>
      </c>
      <c r="AR82" s="296">
        <f t="shared" si="2"/>
        <v>0</v>
      </c>
    </row>
    <row r="83" spans="1:44" hidden="1">
      <c r="A83" s="275"/>
      <c r="B83" s="286" t="s">
        <v>246</v>
      </c>
      <c r="C83" s="305"/>
      <c r="D83" s="305"/>
      <c r="E83" s="306"/>
      <c r="F83" s="307"/>
      <c r="G83" s="308" t="s">
        <v>247</v>
      </c>
      <c r="H83" s="110"/>
      <c r="I83" s="110"/>
      <c r="J83" s="110"/>
      <c r="K83" s="111"/>
      <c r="L83" s="111"/>
      <c r="M83" s="91"/>
      <c r="N83" s="91"/>
      <c r="O83" s="91"/>
      <c r="P83" s="91"/>
      <c r="Q83" s="91"/>
      <c r="R83" s="91"/>
      <c r="S83" s="91"/>
      <c r="T83" s="91"/>
      <c r="U83" s="91"/>
      <c r="V83" s="91"/>
      <c r="W83" s="91"/>
      <c r="X83" s="91"/>
      <c r="Y83" s="91"/>
      <c r="Z83" s="91"/>
      <c r="AA83" s="91">
        <f t="shared" si="3"/>
        <v>0</v>
      </c>
      <c r="AB83" s="91"/>
      <c r="AC83" s="111"/>
      <c r="AD83" s="91"/>
      <c r="AE83" s="91"/>
      <c r="AF83" s="91"/>
      <c r="AG83" s="91"/>
      <c r="AH83" s="91"/>
      <c r="AI83" s="91"/>
      <c r="AJ83" s="2"/>
      <c r="AK83" s="91"/>
      <c r="AL83" s="91"/>
      <c r="AM83" s="91"/>
      <c r="AN83" s="111"/>
      <c r="AO83" s="91"/>
      <c r="AP83" s="294"/>
      <c r="AQ83" s="295">
        <f t="shared" si="4"/>
        <v>0</v>
      </c>
      <c r="AR83" s="296">
        <f t="shared" si="2"/>
        <v>0</v>
      </c>
    </row>
    <row r="84" spans="1:44">
      <c r="A84" s="275"/>
      <c r="B84" s="286" t="s">
        <v>248</v>
      </c>
      <c r="C84" s="305"/>
      <c r="D84" s="305"/>
      <c r="E84" s="306"/>
      <c r="F84" s="307"/>
      <c r="G84" s="308" t="s">
        <v>249</v>
      </c>
      <c r="H84" s="110"/>
      <c r="I84" s="110"/>
      <c r="J84" s="110"/>
      <c r="K84" s="111"/>
      <c r="L84" s="111"/>
      <c r="M84" s="91"/>
      <c r="N84" s="91">
        <v>6450.95</v>
      </c>
      <c r="O84" s="91"/>
      <c r="P84" s="91"/>
      <c r="Q84" s="91"/>
      <c r="R84" s="91">
        <v>11015</v>
      </c>
      <c r="S84" s="91"/>
      <c r="T84" s="91"/>
      <c r="U84" s="91"/>
      <c r="V84" s="91">
        <v>6656</v>
      </c>
      <c r="W84" s="91"/>
      <c r="X84" s="91"/>
      <c r="Y84" s="91"/>
      <c r="Z84" s="111"/>
      <c r="AA84" s="91">
        <f t="shared" si="3"/>
        <v>24121.95</v>
      </c>
      <c r="AB84" s="91"/>
      <c r="AC84" s="111"/>
      <c r="AD84" s="91"/>
      <c r="AE84" s="91"/>
      <c r="AF84" s="91"/>
      <c r="AG84" s="91"/>
      <c r="AH84" s="91"/>
      <c r="AI84" s="91">
        <v>17465.95</v>
      </c>
      <c r="AJ84" s="2"/>
      <c r="AK84" s="91"/>
      <c r="AL84" s="91"/>
      <c r="AM84" s="91">
        <v>6656</v>
      </c>
      <c r="AN84" s="111"/>
      <c r="AO84" s="91">
        <f>AE84+AI84+AM84+AN84</f>
        <v>24121.95</v>
      </c>
      <c r="AP84" s="294"/>
      <c r="AQ84" s="295">
        <f t="shared" si="4"/>
        <v>0</v>
      </c>
      <c r="AR84" s="296">
        <f t="shared" si="2"/>
        <v>0</v>
      </c>
    </row>
    <row r="85" spans="1:44">
      <c r="A85" s="274" t="s">
        <v>250</v>
      </c>
      <c r="B85" s="102"/>
      <c r="C85" s="102"/>
      <c r="D85" s="102"/>
      <c r="E85" s="87"/>
      <c r="F85" s="73"/>
      <c r="G85" s="278" t="s">
        <v>251</v>
      </c>
      <c r="H85" s="110"/>
      <c r="I85" s="110"/>
      <c r="J85" s="110"/>
      <c r="K85" s="111"/>
      <c r="L85" s="111"/>
      <c r="M85" s="91"/>
      <c r="N85" s="91"/>
      <c r="O85" s="91"/>
      <c r="P85" s="91"/>
      <c r="Q85" s="91"/>
      <c r="R85" s="91"/>
      <c r="S85" s="91"/>
      <c r="T85" s="91"/>
      <c r="U85" s="91"/>
      <c r="V85" s="91"/>
      <c r="W85" s="91"/>
      <c r="X85" s="91"/>
      <c r="Y85" s="91"/>
      <c r="Z85" s="91"/>
      <c r="AA85" s="91"/>
      <c r="AB85" s="91"/>
      <c r="AC85" s="111"/>
      <c r="AD85" s="91"/>
      <c r="AE85" s="91"/>
      <c r="AF85" s="91"/>
      <c r="AG85" s="91"/>
      <c r="AH85" s="91"/>
      <c r="AI85" s="91"/>
      <c r="AJ85" s="2"/>
      <c r="AK85" s="91"/>
      <c r="AL85" s="91"/>
      <c r="AM85" s="91"/>
      <c r="AN85" s="111"/>
      <c r="AO85" s="91">
        <f t="shared" ref="AO85:AO148" si="5">AE85+AI85+AM85+AN85</f>
        <v>0</v>
      </c>
      <c r="AP85" s="294"/>
      <c r="AQ85" s="295">
        <f t="shared" si="4"/>
        <v>0</v>
      </c>
      <c r="AR85" s="296">
        <f t="shared" si="2"/>
        <v>0</v>
      </c>
    </row>
    <row r="86" spans="1:44" hidden="1">
      <c r="A86" s="275"/>
      <c r="B86" s="286" t="s">
        <v>252</v>
      </c>
      <c r="C86" s="104"/>
      <c r="D86" s="104"/>
      <c r="E86" s="104"/>
      <c r="F86" s="128"/>
      <c r="G86" s="301" t="s">
        <v>253</v>
      </c>
      <c r="H86" s="90"/>
      <c r="I86" s="90"/>
      <c r="J86" s="90"/>
      <c r="K86" s="91"/>
      <c r="L86" s="91"/>
      <c r="M86" s="91"/>
      <c r="N86" s="91"/>
      <c r="O86" s="91"/>
      <c r="P86" s="91"/>
      <c r="Q86" s="91"/>
      <c r="R86" s="91"/>
      <c r="S86" s="91"/>
      <c r="T86" s="91"/>
      <c r="U86" s="91"/>
      <c r="V86" s="91"/>
      <c r="W86" s="91"/>
      <c r="X86" s="91"/>
      <c r="Y86" s="91"/>
      <c r="Z86" s="91"/>
      <c r="AA86" s="91">
        <f t="shared" ref="AA86:AA149" si="6">SUM(N86:Z86)</f>
        <v>0</v>
      </c>
      <c r="AB86" s="91"/>
      <c r="AC86" s="111"/>
      <c r="AD86" s="91"/>
      <c r="AE86" s="91"/>
      <c r="AF86" s="91"/>
      <c r="AG86" s="91"/>
      <c r="AH86" s="91"/>
      <c r="AI86" s="91"/>
      <c r="AJ86" s="2"/>
      <c r="AK86" s="91"/>
      <c r="AL86" s="91"/>
      <c r="AM86" s="91"/>
      <c r="AN86" s="111"/>
      <c r="AO86" s="91">
        <f t="shared" si="5"/>
        <v>0</v>
      </c>
      <c r="AP86" s="294"/>
      <c r="AQ86" s="295">
        <f t="shared" si="4"/>
        <v>0</v>
      </c>
      <c r="AR86" s="296">
        <f t="shared" si="2"/>
        <v>0</v>
      </c>
    </row>
    <row r="87" spans="1:44">
      <c r="A87" s="275"/>
      <c r="B87" s="286" t="s">
        <v>254</v>
      </c>
      <c r="C87" s="104"/>
      <c r="D87" s="104"/>
      <c r="E87" s="104"/>
      <c r="F87" s="128"/>
      <c r="G87" s="301" t="s">
        <v>255</v>
      </c>
      <c r="H87" s="90"/>
      <c r="I87" s="90"/>
      <c r="J87" s="90"/>
      <c r="K87" s="91"/>
      <c r="L87" s="91"/>
      <c r="M87" s="91"/>
      <c r="N87" s="91">
        <v>8244.65</v>
      </c>
      <c r="O87" s="91"/>
      <c r="P87" s="91"/>
      <c r="Q87" s="91"/>
      <c r="R87" s="91">
        <v>11684.4</v>
      </c>
      <c r="S87" s="91"/>
      <c r="T87" s="91"/>
      <c r="U87" s="91"/>
      <c r="V87" s="91">
        <v>40000</v>
      </c>
      <c r="W87" s="91"/>
      <c r="X87" s="91"/>
      <c r="Y87" s="91"/>
      <c r="Z87" s="111"/>
      <c r="AA87" s="91">
        <f t="shared" si="6"/>
        <v>59929.05</v>
      </c>
      <c r="AB87" s="91"/>
      <c r="AC87" s="111"/>
      <c r="AD87" s="91"/>
      <c r="AE87" s="91"/>
      <c r="AF87" s="91"/>
      <c r="AG87" s="91"/>
      <c r="AH87" s="91"/>
      <c r="AI87" s="91">
        <v>19929.05</v>
      </c>
      <c r="AJ87" s="2"/>
      <c r="AK87" s="91"/>
      <c r="AL87" s="91"/>
      <c r="AM87" s="91">
        <v>40000</v>
      </c>
      <c r="AN87" s="111"/>
      <c r="AO87" s="91">
        <f t="shared" si="5"/>
        <v>59929.05</v>
      </c>
      <c r="AP87" s="294"/>
      <c r="AQ87" s="295">
        <f t="shared" si="4"/>
        <v>0</v>
      </c>
      <c r="AR87" s="296">
        <f t="shared" si="2"/>
        <v>0</v>
      </c>
    </row>
    <row r="88" spans="1:44" hidden="1">
      <c r="A88" s="274" t="s">
        <v>256</v>
      </c>
      <c r="B88" s="286"/>
      <c r="C88" s="104"/>
      <c r="D88" s="104"/>
      <c r="E88" s="104"/>
      <c r="F88" s="128"/>
      <c r="G88" s="309" t="s">
        <v>257</v>
      </c>
      <c r="H88" s="90"/>
      <c r="I88" s="90"/>
      <c r="J88" s="90"/>
      <c r="K88" s="91"/>
      <c r="L88" s="91"/>
      <c r="M88" s="91"/>
      <c r="N88" s="91"/>
      <c r="O88" s="91"/>
      <c r="P88" s="91"/>
      <c r="Q88" s="91"/>
      <c r="R88" s="91"/>
      <c r="S88" s="91"/>
      <c r="T88" s="91"/>
      <c r="U88" s="91"/>
      <c r="V88" s="91"/>
      <c r="W88" s="91"/>
      <c r="X88" s="91"/>
      <c r="Y88" s="91"/>
      <c r="Z88" s="91"/>
      <c r="AA88" s="91">
        <f t="shared" si="6"/>
        <v>0</v>
      </c>
      <c r="AB88" s="91"/>
      <c r="AC88" s="111"/>
      <c r="AD88" s="91"/>
      <c r="AE88" s="91"/>
      <c r="AF88" s="91"/>
      <c r="AG88" s="91"/>
      <c r="AH88" s="91"/>
      <c r="AI88" s="91"/>
      <c r="AJ88" s="2"/>
      <c r="AK88" s="91"/>
      <c r="AL88" s="91"/>
      <c r="AM88" s="91"/>
      <c r="AN88" s="111"/>
      <c r="AO88" s="91">
        <f t="shared" si="5"/>
        <v>0</v>
      </c>
      <c r="AP88" s="294"/>
      <c r="AQ88" s="295">
        <f t="shared" si="4"/>
        <v>0</v>
      </c>
      <c r="AR88" s="296">
        <f t="shared" si="2"/>
        <v>0</v>
      </c>
    </row>
    <row r="89" spans="1:44" hidden="1">
      <c r="A89" s="275"/>
      <c r="B89" s="286" t="s">
        <v>258</v>
      </c>
      <c r="C89" s="104"/>
      <c r="D89" s="104"/>
      <c r="E89" s="104"/>
      <c r="F89" s="128"/>
      <c r="G89" s="301" t="s">
        <v>259</v>
      </c>
      <c r="H89" s="90"/>
      <c r="I89" s="90"/>
      <c r="J89" s="90"/>
      <c r="K89" s="91"/>
      <c r="L89" s="91"/>
      <c r="M89" s="91"/>
      <c r="N89" s="91"/>
      <c r="O89" s="91"/>
      <c r="P89" s="91"/>
      <c r="Q89" s="91"/>
      <c r="R89" s="91"/>
      <c r="S89" s="91"/>
      <c r="T89" s="91"/>
      <c r="U89" s="91"/>
      <c r="V89" s="91"/>
      <c r="W89" s="91"/>
      <c r="X89" s="91"/>
      <c r="Y89" s="91"/>
      <c r="Z89" s="91"/>
      <c r="AA89" s="91">
        <f t="shared" si="6"/>
        <v>0</v>
      </c>
      <c r="AB89" s="91"/>
      <c r="AC89" s="111"/>
      <c r="AD89" s="91"/>
      <c r="AE89" s="91"/>
      <c r="AF89" s="91"/>
      <c r="AG89" s="91"/>
      <c r="AH89" s="91"/>
      <c r="AI89" s="91"/>
      <c r="AJ89" s="2"/>
      <c r="AK89" s="91"/>
      <c r="AL89" s="91"/>
      <c r="AM89" s="91"/>
      <c r="AN89" s="111"/>
      <c r="AO89" s="91">
        <f t="shared" si="5"/>
        <v>0</v>
      </c>
      <c r="AP89" s="294"/>
      <c r="AQ89" s="295">
        <f t="shared" si="4"/>
        <v>0</v>
      </c>
      <c r="AR89" s="296">
        <f t="shared" si="2"/>
        <v>0</v>
      </c>
    </row>
    <row r="90" spans="1:44" hidden="1">
      <c r="A90" s="275"/>
      <c r="B90" s="286" t="s">
        <v>260</v>
      </c>
      <c r="C90" s="104"/>
      <c r="D90" s="104"/>
      <c r="E90" s="104"/>
      <c r="F90" s="128"/>
      <c r="G90" s="301" t="s">
        <v>261</v>
      </c>
      <c r="H90" s="90"/>
      <c r="I90" s="90"/>
      <c r="J90" s="90"/>
      <c r="K90" s="91"/>
      <c r="L90" s="91"/>
      <c r="M90" s="91"/>
      <c r="N90" s="91"/>
      <c r="O90" s="91"/>
      <c r="P90" s="91"/>
      <c r="Q90" s="91"/>
      <c r="R90" s="91"/>
      <c r="S90" s="91"/>
      <c r="T90" s="91"/>
      <c r="U90" s="91"/>
      <c r="V90" s="91"/>
      <c r="W90" s="91"/>
      <c r="X90" s="91"/>
      <c r="Y90" s="91"/>
      <c r="Z90" s="91"/>
      <c r="AA90" s="91">
        <f t="shared" si="6"/>
        <v>0</v>
      </c>
      <c r="AB90" s="91"/>
      <c r="AC90" s="111"/>
      <c r="AD90" s="91"/>
      <c r="AE90" s="91"/>
      <c r="AF90" s="91"/>
      <c r="AG90" s="91"/>
      <c r="AH90" s="91"/>
      <c r="AI90" s="91"/>
      <c r="AJ90" s="2"/>
      <c r="AK90" s="91"/>
      <c r="AL90" s="91"/>
      <c r="AM90" s="91"/>
      <c r="AN90" s="111"/>
      <c r="AO90" s="91">
        <f t="shared" si="5"/>
        <v>0</v>
      </c>
      <c r="AP90" s="294"/>
      <c r="AQ90" s="295">
        <f t="shared" si="4"/>
        <v>0</v>
      </c>
      <c r="AR90" s="296">
        <f t="shared" si="2"/>
        <v>0</v>
      </c>
    </row>
    <row r="91" spans="1:44" hidden="1">
      <c r="A91" s="275"/>
      <c r="B91" s="286" t="s">
        <v>262</v>
      </c>
      <c r="C91" s="104"/>
      <c r="D91" s="104"/>
      <c r="E91" s="104"/>
      <c r="F91" s="128"/>
      <c r="G91" s="301" t="s">
        <v>263</v>
      </c>
      <c r="H91" s="90"/>
      <c r="I91" s="90"/>
      <c r="J91" s="90"/>
      <c r="K91" s="91"/>
      <c r="L91" s="91"/>
      <c r="M91" s="91"/>
      <c r="N91" s="91"/>
      <c r="O91" s="91"/>
      <c r="P91" s="91"/>
      <c r="Q91" s="91"/>
      <c r="R91" s="91"/>
      <c r="S91" s="91"/>
      <c r="T91" s="91"/>
      <c r="U91" s="91"/>
      <c r="V91" s="91"/>
      <c r="W91" s="91"/>
      <c r="X91" s="91"/>
      <c r="Y91" s="91"/>
      <c r="Z91" s="91"/>
      <c r="AA91" s="91">
        <f t="shared" si="6"/>
        <v>0</v>
      </c>
      <c r="AB91" s="91"/>
      <c r="AC91" s="111"/>
      <c r="AD91" s="91"/>
      <c r="AE91" s="91"/>
      <c r="AF91" s="91"/>
      <c r="AG91" s="91"/>
      <c r="AH91" s="91"/>
      <c r="AI91" s="91"/>
      <c r="AJ91" s="2"/>
      <c r="AK91" s="91"/>
      <c r="AL91" s="91"/>
      <c r="AM91" s="91"/>
      <c r="AN91" s="111"/>
      <c r="AO91" s="91">
        <f t="shared" si="5"/>
        <v>0</v>
      </c>
      <c r="AP91" s="294"/>
      <c r="AQ91" s="295">
        <f t="shared" si="4"/>
        <v>0</v>
      </c>
      <c r="AR91" s="296">
        <f t="shared" si="2"/>
        <v>0</v>
      </c>
    </row>
    <row r="92" spans="1:44" hidden="1">
      <c r="A92" s="275"/>
      <c r="B92" s="286" t="s">
        <v>264</v>
      </c>
      <c r="C92" s="104"/>
      <c r="D92" s="104"/>
      <c r="E92" s="104"/>
      <c r="F92" s="128"/>
      <c r="G92" s="301" t="s">
        <v>265</v>
      </c>
      <c r="H92" s="90"/>
      <c r="I92" s="90"/>
      <c r="J92" s="90"/>
      <c r="K92" s="91"/>
      <c r="L92" s="91"/>
      <c r="M92" s="91"/>
      <c r="N92" s="91"/>
      <c r="O92" s="91"/>
      <c r="P92" s="91"/>
      <c r="Q92" s="91"/>
      <c r="R92" s="91"/>
      <c r="S92" s="91"/>
      <c r="T92" s="91"/>
      <c r="U92" s="91"/>
      <c r="V92" s="91"/>
      <c r="W92" s="91"/>
      <c r="X92" s="91"/>
      <c r="Y92" s="91"/>
      <c r="Z92" s="91"/>
      <c r="AA92" s="91">
        <f t="shared" si="6"/>
        <v>0</v>
      </c>
      <c r="AB92" s="91"/>
      <c r="AC92" s="111"/>
      <c r="AD92" s="91"/>
      <c r="AE92" s="91"/>
      <c r="AF92" s="91"/>
      <c r="AG92" s="91"/>
      <c r="AH92" s="91"/>
      <c r="AI92" s="91"/>
      <c r="AJ92" s="2"/>
      <c r="AK92" s="91"/>
      <c r="AL92" s="91"/>
      <c r="AM92" s="91"/>
      <c r="AN92" s="111"/>
      <c r="AO92" s="91">
        <f t="shared" si="5"/>
        <v>0</v>
      </c>
      <c r="AP92" s="294"/>
      <c r="AQ92" s="295">
        <f t="shared" si="4"/>
        <v>0</v>
      </c>
      <c r="AR92" s="296">
        <f t="shared" si="2"/>
        <v>0</v>
      </c>
    </row>
    <row r="93" spans="1:44" hidden="1">
      <c r="A93" s="275"/>
      <c r="B93" s="286" t="s">
        <v>266</v>
      </c>
      <c r="C93" s="104"/>
      <c r="D93" s="104"/>
      <c r="E93" s="104"/>
      <c r="F93" s="128"/>
      <c r="G93" s="301" t="s">
        <v>267</v>
      </c>
      <c r="H93" s="90"/>
      <c r="I93" s="90"/>
      <c r="J93" s="90"/>
      <c r="K93" s="91"/>
      <c r="L93" s="91"/>
      <c r="M93" s="91"/>
      <c r="N93" s="91"/>
      <c r="O93" s="91"/>
      <c r="P93" s="91"/>
      <c r="Q93" s="91"/>
      <c r="R93" s="91"/>
      <c r="S93" s="91"/>
      <c r="T93" s="91"/>
      <c r="U93" s="91"/>
      <c r="V93" s="91"/>
      <c r="W93" s="91"/>
      <c r="X93" s="91"/>
      <c r="Y93" s="91"/>
      <c r="Z93" s="91"/>
      <c r="AA93" s="91">
        <f t="shared" si="6"/>
        <v>0</v>
      </c>
      <c r="AB93" s="91"/>
      <c r="AC93" s="111"/>
      <c r="AD93" s="91"/>
      <c r="AE93" s="91"/>
      <c r="AF93" s="91"/>
      <c r="AG93" s="91"/>
      <c r="AH93" s="91"/>
      <c r="AI93" s="91"/>
      <c r="AJ93" s="2"/>
      <c r="AK93" s="91"/>
      <c r="AL93" s="91"/>
      <c r="AM93" s="91"/>
      <c r="AN93" s="111"/>
      <c r="AO93" s="91">
        <f t="shared" si="5"/>
        <v>0</v>
      </c>
      <c r="AP93" s="294"/>
      <c r="AQ93" s="295">
        <f t="shared" si="4"/>
        <v>0</v>
      </c>
      <c r="AR93" s="296">
        <f t="shared" si="2"/>
        <v>0</v>
      </c>
    </row>
    <row r="94" spans="1:44" hidden="1">
      <c r="A94" s="274" t="s">
        <v>268</v>
      </c>
      <c r="B94" s="286"/>
      <c r="C94" s="104"/>
      <c r="D94" s="104"/>
      <c r="E94" s="104"/>
      <c r="F94" s="128"/>
      <c r="G94" s="309" t="s">
        <v>269</v>
      </c>
      <c r="H94" s="90"/>
      <c r="I94" s="90"/>
      <c r="J94" s="90"/>
      <c r="K94" s="91"/>
      <c r="L94" s="91"/>
      <c r="M94" s="91"/>
      <c r="N94" s="91"/>
      <c r="O94" s="91"/>
      <c r="P94" s="91"/>
      <c r="Q94" s="91"/>
      <c r="R94" s="91"/>
      <c r="S94" s="91"/>
      <c r="T94" s="91"/>
      <c r="U94" s="91"/>
      <c r="V94" s="91"/>
      <c r="W94" s="91"/>
      <c r="X94" s="91"/>
      <c r="Y94" s="91"/>
      <c r="Z94" s="91"/>
      <c r="AA94" s="91">
        <f t="shared" si="6"/>
        <v>0</v>
      </c>
      <c r="AB94" s="91"/>
      <c r="AC94" s="111"/>
      <c r="AD94" s="91"/>
      <c r="AE94" s="91"/>
      <c r="AF94" s="91"/>
      <c r="AG94" s="91"/>
      <c r="AH94" s="91"/>
      <c r="AI94" s="91"/>
      <c r="AJ94" s="2"/>
      <c r="AK94" s="91"/>
      <c r="AL94" s="91"/>
      <c r="AM94" s="91"/>
      <c r="AN94" s="111"/>
      <c r="AO94" s="91">
        <f t="shared" si="5"/>
        <v>0</v>
      </c>
      <c r="AP94" s="294"/>
      <c r="AQ94" s="295">
        <f t="shared" si="4"/>
        <v>0</v>
      </c>
      <c r="AR94" s="296">
        <f t="shared" si="2"/>
        <v>0</v>
      </c>
    </row>
    <row r="95" spans="1:44" hidden="1">
      <c r="A95" s="275"/>
      <c r="B95" s="286" t="s">
        <v>270</v>
      </c>
      <c r="C95" s="104"/>
      <c r="D95" s="104"/>
      <c r="E95" s="104"/>
      <c r="F95" s="128"/>
      <c r="G95" s="301" t="s">
        <v>271</v>
      </c>
      <c r="H95" s="90"/>
      <c r="I95" s="90"/>
      <c r="J95" s="90"/>
      <c r="K95" s="91"/>
      <c r="L95" s="91"/>
      <c r="M95" s="91"/>
      <c r="N95" s="91"/>
      <c r="O95" s="91"/>
      <c r="P95" s="91"/>
      <c r="Q95" s="91"/>
      <c r="R95" s="91"/>
      <c r="S95" s="91"/>
      <c r="T95" s="91"/>
      <c r="U95" s="91"/>
      <c r="V95" s="91"/>
      <c r="W95" s="91"/>
      <c r="X95" s="91"/>
      <c r="Y95" s="91"/>
      <c r="Z95" s="91"/>
      <c r="AA95" s="91">
        <f t="shared" si="6"/>
        <v>0</v>
      </c>
      <c r="AB95" s="91"/>
      <c r="AC95" s="111"/>
      <c r="AD95" s="91"/>
      <c r="AE95" s="91"/>
      <c r="AF95" s="91"/>
      <c r="AG95" s="91"/>
      <c r="AH95" s="91"/>
      <c r="AI95" s="91"/>
      <c r="AJ95" s="2"/>
      <c r="AK95" s="91"/>
      <c r="AL95" s="91"/>
      <c r="AM95" s="91"/>
      <c r="AN95" s="111"/>
      <c r="AO95" s="91">
        <f t="shared" si="5"/>
        <v>0</v>
      </c>
      <c r="AP95" s="294"/>
      <c r="AQ95" s="295">
        <f t="shared" si="4"/>
        <v>0</v>
      </c>
      <c r="AR95" s="296">
        <f t="shared" si="2"/>
        <v>0</v>
      </c>
    </row>
    <row r="96" spans="1:44" hidden="1">
      <c r="A96" s="275"/>
      <c r="B96" s="286" t="s">
        <v>272</v>
      </c>
      <c r="C96" s="104"/>
      <c r="D96" s="104"/>
      <c r="E96" s="104"/>
      <c r="F96" s="128"/>
      <c r="G96" s="301" t="s">
        <v>273</v>
      </c>
      <c r="H96" s="90"/>
      <c r="I96" s="90"/>
      <c r="J96" s="90"/>
      <c r="K96" s="91"/>
      <c r="L96" s="91"/>
      <c r="M96" s="91"/>
      <c r="N96" s="91"/>
      <c r="O96" s="91"/>
      <c r="P96" s="91"/>
      <c r="Q96" s="91"/>
      <c r="R96" s="91"/>
      <c r="S96" s="91"/>
      <c r="T96" s="91"/>
      <c r="U96" s="91"/>
      <c r="V96" s="91"/>
      <c r="W96" s="91"/>
      <c r="X96" s="91"/>
      <c r="Y96" s="91"/>
      <c r="Z96" s="91"/>
      <c r="AA96" s="91">
        <f t="shared" si="6"/>
        <v>0</v>
      </c>
      <c r="AB96" s="91"/>
      <c r="AC96" s="111"/>
      <c r="AD96" s="91"/>
      <c r="AE96" s="91"/>
      <c r="AF96" s="91"/>
      <c r="AG96" s="91"/>
      <c r="AH96" s="91"/>
      <c r="AI96" s="91"/>
      <c r="AJ96" s="2"/>
      <c r="AK96" s="91"/>
      <c r="AL96" s="91"/>
      <c r="AM96" s="91"/>
      <c r="AN96" s="111"/>
      <c r="AO96" s="91">
        <f t="shared" si="5"/>
        <v>0</v>
      </c>
      <c r="AP96" s="294"/>
      <c r="AQ96" s="295">
        <f t="shared" si="4"/>
        <v>0</v>
      </c>
      <c r="AR96" s="296">
        <f t="shared" si="2"/>
        <v>0</v>
      </c>
    </row>
    <row r="97" spans="1:44" hidden="1">
      <c r="A97" s="275"/>
      <c r="B97" s="286" t="s">
        <v>274</v>
      </c>
      <c r="C97" s="104"/>
      <c r="D97" s="104"/>
      <c r="E97" s="104"/>
      <c r="F97" s="128"/>
      <c r="G97" s="301" t="s">
        <v>275</v>
      </c>
      <c r="H97" s="90"/>
      <c r="I97" s="90"/>
      <c r="J97" s="90"/>
      <c r="K97" s="91"/>
      <c r="L97" s="91"/>
      <c r="M97" s="91"/>
      <c r="N97" s="91"/>
      <c r="O97" s="91"/>
      <c r="P97" s="91"/>
      <c r="Q97" s="91"/>
      <c r="R97" s="91"/>
      <c r="S97" s="91"/>
      <c r="T97" s="91"/>
      <c r="U97" s="91"/>
      <c r="V97" s="91"/>
      <c r="W97" s="91"/>
      <c r="X97" s="91"/>
      <c r="Y97" s="91"/>
      <c r="Z97" s="91"/>
      <c r="AA97" s="91">
        <f t="shared" si="6"/>
        <v>0</v>
      </c>
      <c r="AB97" s="91"/>
      <c r="AC97" s="111"/>
      <c r="AD97" s="91"/>
      <c r="AE97" s="91"/>
      <c r="AF97" s="91"/>
      <c r="AG97" s="91"/>
      <c r="AH97" s="91"/>
      <c r="AI97" s="91"/>
      <c r="AJ97" s="2"/>
      <c r="AK97" s="91"/>
      <c r="AL97" s="91"/>
      <c r="AM97" s="91"/>
      <c r="AN97" s="111"/>
      <c r="AO97" s="91">
        <f t="shared" si="5"/>
        <v>0</v>
      </c>
      <c r="AP97" s="294"/>
      <c r="AQ97" s="295">
        <f t="shared" si="4"/>
        <v>0</v>
      </c>
      <c r="AR97" s="296">
        <f t="shared" si="2"/>
        <v>0</v>
      </c>
    </row>
    <row r="98" spans="1:44" hidden="1">
      <c r="A98" s="275"/>
      <c r="B98" s="286" t="s">
        <v>276</v>
      </c>
      <c r="C98" s="104"/>
      <c r="D98" s="104"/>
      <c r="E98" s="104"/>
      <c r="F98" s="128"/>
      <c r="G98" s="301" t="s">
        <v>277</v>
      </c>
      <c r="H98" s="90"/>
      <c r="I98" s="90"/>
      <c r="J98" s="90"/>
      <c r="K98" s="91"/>
      <c r="L98" s="91"/>
      <c r="M98" s="91"/>
      <c r="N98" s="91"/>
      <c r="O98" s="91"/>
      <c r="P98" s="91"/>
      <c r="Q98" s="91"/>
      <c r="R98" s="91"/>
      <c r="S98" s="91"/>
      <c r="T98" s="91"/>
      <c r="U98" s="91"/>
      <c r="V98" s="91"/>
      <c r="W98" s="91"/>
      <c r="X98" s="91"/>
      <c r="Y98" s="91"/>
      <c r="Z98" s="91"/>
      <c r="AA98" s="91">
        <f t="shared" si="6"/>
        <v>0</v>
      </c>
      <c r="AB98" s="91"/>
      <c r="AC98" s="111"/>
      <c r="AD98" s="91"/>
      <c r="AE98" s="91"/>
      <c r="AF98" s="91"/>
      <c r="AG98" s="91"/>
      <c r="AH98" s="91"/>
      <c r="AI98" s="91"/>
      <c r="AJ98" s="2"/>
      <c r="AK98" s="91"/>
      <c r="AL98" s="91"/>
      <c r="AM98" s="91"/>
      <c r="AN98" s="111"/>
      <c r="AO98" s="91">
        <f t="shared" si="5"/>
        <v>0</v>
      </c>
      <c r="AP98" s="294"/>
      <c r="AQ98" s="295">
        <f t="shared" si="4"/>
        <v>0</v>
      </c>
      <c r="AR98" s="296">
        <f t="shared" si="2"/>
        <v>0</v>
      </c>
    </row>
    <row r="99" spans="1:44" hidden="1">
      <c r="A99" s="274" t="s">
        <v>278</v>
      </c>
      <c r="B99" s="286"/>
      <c r="C99" s="104"/>
      <c r="D99" s="104"/>
      <c r="E99" s="104"/>
      <c r="F99" s="128"/>
      <c r="G99" s="309" t="s">
        <v>279</v>
      </c>
      <c r="H99" s="90"/>
      <c r="I99" s="90"/>
      <c r="J99" s="90"/>
      <c r="K99" s="91"/>
      <c r="L99" s="91"/>
      <c r="M99" s="91"/>
      <c r="N99" s="91"/>
      <c r="O99" s="91"/>
      <c r="P99" s="91"/>
      <c r="Q99" s="91"/>
      <c r="R99" s="91"/>
      <c r="S99" s="91"/>
      <c r="T99" s="91"/>
      <c r="U99" s="91"/>
      <c r="V99" s="91"/>
      <c r="W99" s="91"/>
      <c r="X99" s="91"/>
      <c r="Y99" s="91"/>
      <c r="Z99" s="91"/>
      <c r="AA99" s="91">
        <f t="shared" si="6"/>
        <v>0</v>
      </c>
      <c r="AB99" s="91"/>
      <c r="AC99" s="111"/>
      <c r="AD99" s="91"/>
      <c r="AE99" s="91"/>
      <c r="AF99" s="91"/>
      <c r="AG99" s="91"/>
      <c r="AH99" s="91"/>
      <c r="AI99" s="91"/>
      <c r="AJ99" s="2"/>
      <c r="AK99" s="91"/>
      <c r="AL99" s="91"/>
      <c r="AM99" s="91"/>
      <c r="AN99" s="111"/>
      <c r="AO99" s="91">
        <f t="shared" si="5"/>
        <v>0</v>
      </c>
      <c r="AP99" s="294"/>
      <c r="AQ99" s="295">
        <f t="shared" si="4"/>
        <v>0</v>
      </c>
      <c r="AR99" s="296">
        <f t="shared" si="2"/>
        <v>0</v>
      </c>
    </row>
    <row r="100" spans="1:44" hidden="1">
      <c r="A100" s="275"/>
      <c r="B100" s="286" t="s">
        <v>280</v>
      </c>
      <c r="C100" s="104"/>
      <c r="D100" s="104"/>
      <c r="E100" s="104"/>
      <c r="F100" s="128"/>
      <c r="G100" s="301" t="s">
        <v>281</v>
      </c>
      <c r="H100" s="90"/>
      <c r="I100" s="90"/>
      <c r="J100" s="90"/>
      <c r="K100" s="91"/>
      <c r="L100" s="91"/>
      <c r="M100" s="91"/>
      <c r="N100" s="91"/>
      <c r="O100" s="91"/>
      <c r="P100" s="91"/>
      <c r="Q100" s="91"/>
      <c r="R100" s="91"/>
      <c r="S100" s="91"/>
      <c r="T100" s="91"/>
      <c r="U100" s="91"/>
      <c r="V100" s="91"/>
      <c r="W100" s="91"/>
      <c r="X100" s="91"/>
      <c r="Y100" s="91"/>
      <c r="Z100" s="91"/>
      <c r="AA100" s="91">
        <f t="shared" si="6"/>
        <v>0</v>
      </c>
      <c r="AB100" s="91"/>
      <c r="AC100" s="111"/>
      <c r="AD100" s="91"/>
      <c r="AE100" s="91"/>
      <c r="AF100" s="91"/>
      <c r="AG100" s="91"/>
      <c r="AH100" s="91"/>
      <c r="AI100" s="91"/>
      <c r="AJ100" s="2"/>
      <c r="AK100" s="91"/>
      <c r="AL100" s="91"/>
      <c r="AM100" s="91"/>
      <c r="AN100" s="111"/>
      <c r="AO100" s="91">
        <f t="shared" si="5"/>
        <v>0</v>
      </c>
      <c r="AP100" s="294"/>
      <c r="AQ100" s="295">
        <f t="shared" si="4"/>
        <v>0</v>
      </c>
      <c r="AR100" s="296">
        <f t="shared" si="2"/>
        <v>0</v>
      </c>
    </row>
    <row r="101" spans="1:44" hidden="1">
      <c r="A101" s="275"/>
      <c r="B101" s="286" t="s">
        <v>282</v>
      </c>
      <c r="C101" s="104"/>
      <c r="D101" s="104"/>
      <c r="E101" s="104"/>
      <c r="F101" s="128"/>
      <c r="G101" s="301" t="s">
        <v>283</v>
      </c>
      <c r="H101" s="90"/>
      <c r="I101" s="90"/>
      <c r="J101" s="90"/>
      <c r="K101" s="91"/>
      <c r="L101" s="91"/>
      <c r="M101" s="91"/>
      <c r="N101" s="91"/>
      <c r="O101" s="91"/>
      <c r="P101" s="91"/>
      <c r="Q101" s="91"/>
      <c r="R101" s="91"/>
      <c r="S101" s="91"/>
      <c r="T101" s="91"/>
      <c r="U101" s="91"/>
      <c r="V101" s="91"/>
      <c r="W101" s="91"/>
      <c r="X101" s="91"/>
      <c r="Y101" s="91"/>
      <c r="Z101" s="91"/>
      <c r="AA101" s="91">
        <f t="shared" si="6"/>
        <v>0</v>
      </c>
      <c r="AB101" s="91"/>
      <c r="AC101" s="111"/>
      <c r="AD101" s="91"/>
      <c r="AE101" s="91"/>
      <c r="AF101" s="91"/>
      <c r="AG101" s="91"/>
      <c r="AH101" s="91"/>
      <c r="AI101" s="91"/>
      <c r="AJ101" s="2"/>
      <c r="AK101" s="91"/>
      <c r="AL101" s="91"/>
      <c r="AM101" s="91"/>
      <c r="AN101" s="111"/>
      <c r="AO101" s="91">
        <f t="shared" si="5"/>
        <v>0</v>
      </c>
      <c r="AP101" s="294"/>
      <c r="AQ101" s="295">
        <f t="shared" si="4"/>
        <v>0</v>
      </c>
      <c r="AR101" s="296">
        <f t="shared" si="2"/>
        <v>0</v>
      </c>
    </row>
    <row r="102" spans="1:44" hidden="1">
      <c r="A102" s="274" t="s">
        <v>284</v>
      </c>
      <c r="B102" s="286"/>
      <c r="C102" s="104"/>
      <c r="D102" s="104"/>
      <c r="E102" s="104"/>
      <c r="F102" s="128"/>
      <c r="G102" s="309" t="s">
        <v>285</v>
      </c>
      <c r="H102" s="90"/>
      <c r="I102" s="90"/>
      <c r="J102" s="90"/>
      <c r="K102" s="91"/>
      <c r="L102" s="91"/>
      <c r="M102" s="91"/>
      <c r="N102" s="91"/>
      <c r="O102" s="91"/>
      <c r="P102" s="91"/>
      <c r="Q102" s="91"/>
      <c r="R102" s="91"/>
      <c r="S102" s="91"/>
      <c r="T102" s="91"/>
      <c r="U102" s="91"/>
      <c r="V102" s="91"/>
      <c r="W102" s="91"/>
      <c r="X102" s="91"/>
      <c r="Y102" s="91"/>
      <c r="Z102" s="91"/>
      <c r="AA102" s="91">
        <f t="shared" si="6"/>
        <v>0</v>
      </c>
      <c r="AB102" s="91"/>
      <c r="AC102" s="111"/>
      <c r="AD102" s="91"/>
      <c r="AE102" s="91"/>
      <c r="AF102" s="91"/>
      <c r="AG102" s="91"/>
      <c r="AH102" s="91"/>
      <c r="AI102" s="91"/>
      <c r="AJ102" s="2"/>
      <c r="AK102" s="91"/>
      <c r="AL102" s="91"/>
      <c r="AM102" s="91"/>
      <c r="AN102" s="111"/>
      <c r="AO102" s="91">
        <f t="shared" si="5"/>
        <v>0</v>
      </c>
      <c r="AP102" s="294"/>
      <c r="AQ102" s="295">
        <f t="shared" si="4"/>
        <v>0</v>
      </c>
      <c r="AR102" s="296">
        <f t="shared" si="2"/>
        <v>0</v>
      </c>
    </row>
    <row r="103" spans="1:44" hidden="1">
      <c r="A103" s="275"/>
      <c r="B103" s="286" t="s">
        <v>286</v>
      </c>
      <c r="C103" s="104"/>
      <c r="D103" s="104"/>
      <c r="E103" s="104"/>
      <c r="F103" s="128"/>
      <c r="G103" s="301" t="s">
        <v>287</v>
      </c>
      <c r="H103" s="90"/>
      <c r="I103" s="90"/>
      <c r="J103" s="90"/>
      <c r="K103" s="91"/>
      <c r="L103" s="91"/>
      <c r="M103" s="91"/>
      <c r="N103" s="91"/>
      <c r="O103" s="91"/>
      <c r="P103" s="91"/>
      <c r="Q103" s="91"/>
      <c r="R103" s="91"/>
      <c r="S103" s="91"/>
      <c r="T103" s="91"/>
      <c r="U103" s="91"/>
      <c r="V103" s="91"/>
      <c r="W103" s="91"/>
      <c r="X103" s="91"/>
      <c r="Y103" s="91"/>
      <c r="Z103" s="91"/>
      <c r="AA103" s="91">
        <f t="shared" si="6"/>
        <v>0</v>
      </c>
      <c r="AB103" s="91"/>
      <c r="AC103" s="111"/>
      <c r="AD103" s="91"/>
      <c r="AE103" s="91"/>
      <c r="AF103" s="91"/>
      <c r="AG103" s="91"/>
      <c r="AH103" s="91"/>
      <c r="AI103" s="91"/>
      <c r="AJ103" s="2"/>
      <c r="AK103" s="91"/>
      <c r="AL103" s="91"/>
      <c r="AM103" s="91"/>
      <c r="AN103" s="111"/>
      <c r="AO103" s="91">
        <f t="shared" si="5"/>
        <v>0</v>
      </c>
      <c r="AP103" s="294"/>
      <c r="AQ103" s="295">
        <f t="shared" si="4"/>
        <v>0</v>
      </c>
      <c r="AR103" s="296">
        <f t="shared" si="2"/>
        <v>0</v>
      </c>
    </row>
    <row r="104" spans="1:44" hidden="1">
      <c r="A104" s="275"/>
      <c r="B104" s="286" t="s">
        <v>288</v>
      </c>
      <c r="C104" s="104"/>
      <c r="D104" s="104"/>
      <c r="E104" s="104"/>
      <c r="F104" s="128"/>
      <c r="G104" s="301" t="s">
        <v>289</v>
      </c>
      <c r="H104" s="90"/>
      <c r="I104" s="90"/>
      <c r="J104" s="90"/>
      <c r="K104" s="91"/>
      <c r="L104" s="91"/>
      <c r="M104" s="91"/>
      <c r="N104" s="91"/>
      <c r="O104" s="91"/>
      <c r="P104" s="91"/>
      <c r="Q104" s="91"/>
      <c r="R104" s="91"/>
      <c r="S104" s="91"/>
      <c r="T104" s="91"/>
      <c r="U104" s="91"/>
      <c r="V104" s="91"/>
      <c r="W104" s="91"/>
      <c r="X104" s="91"/>
      <c r="Y104" s="91"/>
      <c r="Z104" s="91"/>
      <c r="AA104" s="91">
        <f t="shared" si="6"/>
        <v>0</v>
      </c>
      <c r="AB104" s="91"/>
      <c r="AC104" s="111"/>
      <c r="AD104" s="91"/>
      <c r="AE104" s="91"/>
      <c r="AF104" s="91"/>
      <c r="AG104" s="91"/>
      <c r="AH104" s="91"/>
      <c r="AI104" s="91"/>
      <c r="AJ104" s="2"/>
      <c r="AK104" s="91"/>
      <c r="AL104" s="91"/>
      <c r="AM104" s="91"/>
      <c r="AN104" s="111"/>
      <c r="AO104" s="91">
        <f t="shared" si="5"/>
        <v>0</v>
      </c>
      <c r="AP104" s="294"/>
      <c r="AQ104" s="295">
        <f t="shared" si="4"/>
        <v>0</v>
      </c>
      <c r="AR104" s="296">
        <f t="shared" si="2"/>
        <v>0</v>
      </c>
    </row>
    <row r="105" spans="1:44" hidden="1">
      <c r="A105" s="274" t="s">
        <v>290</v>
      </c>
      <c r="B105" s="286"/>
      <c r="C105" s="104"/>
      <c r="D105" s="104"/>
      <c r="E105" s="104"/>
      <c r="F105" s="128"/>
      <c r="G105" s="309" t="s">
        <v>291</v>
      </c>
      <c r="H105" s="90"/>
      <c r="I105" s="90"/>
      <c r="J105" s="90"/>
      <c r="K105" s="91"/>
      <c r="L105" s="91"/>
      <c r="M105" s="91"/>
      <c r="N105" s="91"/>
      <c r="O105" s="91"/>
      <c r="P105" s="91"/>
      <c r="Q105" s="91"/>
      <c r="R105" s="91"/>
      <c r="S105" s="91"/>
      <c r="T105" s="91"/>
      <c r="U105" s="91"/>
      <c r="V105" s="91"/>
      <c r="W105" s="91"/>
      <c r="X105" s="91"/>
      <c r="Y105" s="91"/>
      <c r="Z105" s="91"/>
      <c r="AA105" s="91">
        <f t="shared" si="6"/>
        <v>0</v>
      </c>
      <c r="AB105" s="91"/>
      <c r="AC105" s="111"/>
      <c r="AD105" s="91"/>
      <c r="AE105" s="91"/>
      <c r="AF105" s="91"/>
      <c r="AG105" s="91"/>
      <c r="AH105" s="91"/>
      <c r="AI105" s="91"/>
      <c r="AJ105" s="2"/>
      <c r="AK105" s="91"/>
      <c r="AL105" s="91"/>
      <c r="AM105" s="91"/>
      <c r="AN105" s="111"/>
      <c r="AO105" s="91">
        <f t="shared" si="5"/>
        <v>0</v>
      </c>
      <c r="AP105" s="294"/>
      <c r="AQ105" s="295">
        <f t="shared" si="4"/>
        <v>0</v>
      </c>
      <c r="AR105" s="296">
        <f t="shared" si="2"/>
        <v>0</v>
      </c>
    </row>
    <row r="106" spans="1:44" hidden="1">
      <c r="A106" s="275"/>
      <c r="B106" s="286" t="s">
        <v>290</v>
      </c>
      <c r="C106" s="104"/>
      <c r="D106" s="104"/>
      <c r="E106" s="104"/>
      <c r="F106" s="128"/>
      <c r="G106" s="301" t="s">
        <v>292</v>
      </c>
      <c r="H106" s="90"/>
      <c r="I106" s="90"/>
      <c r="J106" s="90"/>
      <c r="K106" s="91"/>
      <c r="L106" s="91"/>
      <c r="M106" s="91"/>
      <c r="N106" s="91"/>
      <c r="O106" s="91"/>
      <c r="P106" s="91"/>
      <c r="Q106" s="91"/>
      <c r="R106" s="91"/>
      <c r="S106" s="91"/>
      <c r="T106" s="91"/>
      <c r="U106" s="91"/>
      <c r="V106" s="91"/>
      <c r="W106" s="91"/>
      <c r="X106" s="91"/>
      <c r="Y106" s="91"/>
      <c r="Z106" s="91"/>
      <c r="AA106" s="91">
        <f t="shared" si="6"/>
        <v>0</v>
      </c>
      <c r="AB106" s="91"/>
      <c r="AC106" s="111"/>
      <c r="AD106" s="91"/>
      <c r="AE106" s="91"/>
      <c r="AF106" s="91"/>
      <c r="AG106" s="91"/>
      <c r="AH106" s="91"/>
      <c r="AI106" s="91"/>
      <c r="AJ106" s="2"/>
      <c r="AK106" s="91"/>
      <c r="AL106" s="91"/>
      <c r="AM106" s="91"/>
      <c r="AN106" s="111"/>
      <c r="AO106" s="91">
        <f t="shared" si="5"/>
        <v>0</v>
      </c>
      <c r="AP106" s="294"/>
      <c r="AQ106" s="295">
        <f t="shared" si="4"/>
        <v>0</v>
      </c>
      <c r="AR106" s="296">
        <f t="shared" si="2"/>
        <v>0</v>
      </c>
    </row>
    <row r="107" spans="1:44" hidden="1">
      <c r="A107" s="274" t="s">
        <v>293</v>
      </c>
      <c r="B107" s="286"/>
      <c r="C107" s="104"/>
      <c r="D107" s="104"/>
      <c r="E107" s="104"/>
      <c r="F107" s="128"/>
      <c r="G107" s="309" t="s">
        <v>294</v>
      </c>
      <c r="H107" s="90"/>
      <c r="I107" s="90"/>
      <c r="J107" s="90"/>
      <c r="K107" s="91"/>
      <c r="L107" s="91"/>
      <c r="M107" s="91"/>
      <c r="N107" s="91"/>
      <c r="O107" s="91"/>
      <c r="P107" s="91"/>
      <c r="Q107" s="91"/>
      <c r="R107" s="91"/>
      <c r="S107" s="91"/>
      <c r="T107" s="91"/>
      <c r="U107" s="91"/>
      <c r="V107" s="91"/>
      <c r="W107" s="91"/>
      <c r="X107" s="91"/>
      <c r="Y107" s="91"/>
      <c r="Z107" s="91"/>
      <c r="AA107" s="91">
        <f t="shared" si="6"/>
        <v>0</v>
      </c>
      <c r="AB107" s="91"/>
      <c r="AC107" s="111"/>
      <c r="AD107" s="91"/>
      <c r="AE107" s="91"/>
      <c r="AF107" s="91"/>
      <c r="AG107" s="91"/>
      <c r="AH107" s="91"/>
      <c r="AI107" s="91"/>
      <c r="AJ107" s="2"/>
      <c r="AK107" s="91"/>
      <c r="AL107" s="91"/>
      <c r="AM107" s="91"/>
      <c r="AN107" s="111"/>
      <c r="AO107" s="91">
        <f t="shared" si="5"/>
        <v>0</v>
      </c>
      <c r="AP107" s="294"/>
      <c r="AQ107" s="295">
        <f t="shared" si="4"/>
        <v>0</v>
      </c>
      <c r="AR107" s="296">
        <f t="shared" si="2"/>
        <v>0</v>
      </c>
    </row>
    <row r="108" spans="1:44" hidden="1">
      <c r="A108" s="275"/>
      <c r="B108" s="286" t="s">
        <v>295</v>
      </c>
      <c r="C108" s="104"/>
      <c r="D108" s="104"/>
      <c r="E108" s="104"/>
      <c r="F108" s="128"/>
      <c r="G108" s="301" t="s">
        <v>296</v>
      </c>
      <c r="H108" s="90"/>
      <c r="I108" s="90"/>
      <c r="J108" s="90"/>
      <c r="K108" s="91"/>
      <c r="L108" s="91"/>
      <c r="M108" s="91"/>
      <c r="N108" s="91"/>
      <c r="O108" s="91"/>
      <c r="P108" s="91"/>
      <c r="Q108" s="91"/>
      <c r="R108" s="91"/>
      <c r="S108" s="91"/>
      <c r="T108" s="91"/>
      <c r="U108" s="91"/>
      <c r="V108" s="91"/>
      <c r="W108" s="91"/>
      <c r="X108" s="91"/>
      <c r="Y108" s="91"/>
      <c r="Z108" s="91"/>
      <c r="AA108" s="91">
        <f t="shared" si="6"/>
        <v>0</v>
      </c>
      <c r="AB108" s="91"/>
      <c r="AC108" s="111"/>
      <c r="AD108" s="91"/>
      <c r="AE108" s="91"/>
      <c r="AF108" s="91"/>
      <c r="AG108" s="91"/>
      <c r="AH108" s="91"/>
      <c r="AI108" s="91"/>
      <c r="AJ108" s="2"/>
      <c r="AK108" s="91"/>
      <c r="AL108" s="91"/>
      <c r="AM108" s="91"/>
      <c r="AN108" s="111"/>
      <c r="AO108" s="91">
        <f t="shared" si="5"/>
        <v>0</v>
      </c>
      <c r="AP108" s="294"/>
      <c r="AQ108" s="295">
        <f t="shared" si="4"/>
        <v>0</v>
      </c>
      <c r="AR108" s="296">
        <f t="shared" si="2"/>
        <v>0</v>
      </c>
    </row>
    <row r="109" spans="1:44" hidden="1">
      <c r="A109" s="275"/>
      <c r="B109" s="286" t="s">
        <v>297</v>
      </c>
      <c r="C109" s="104"/>
      <c r="D109" s="104"/>
      <c r="E109" s="104"/>
      <c r="F109" s="128"/>
      <c r="G109" s="301" t="s">
        <v>298</v>
      </c>
      <c r="H109" s="90"/>
      <c r="I109" s="90"/>
      <c r="J109" s="90"/>
      <c r="K109" s="91"/>
      <c r="L109" s="91"/>
      <c r="M109" s="91"/>
      <c r="N109" s="91"/>
      <c r="O109" s="91"/>
      <c r="P109" s="91"/>
      <c r="Q109" s="91"/>
      <c r="R109" s="91"/>
      <c r="S109" s="91"/>
      <c r="T109" s="91"/>
      <c r="U109" s="91"/>
      <c r="V109" s="91"/>
      <c r="W109" s="91"/>
      <c r="X109" s="91"/>
      <c r="Y109" s="91"/>
      <c r="Z109" s="91"/>
      <c r="AA109" s="91">
        <f t="shared" si="6"/>
        <v>0</v>
      </c>
      <c r="AB109" s="91"/>
      <c r="AC109" s="111"/>
      <c r="AD109" s="91"/>
      <c r="AE109" s="91"/>
      <c r="AF109" s="91"/>
      <c r="AG109" s="91"/>
      <c r="AH109" s="91"/>
      <c r="AI109" s="91"/>
      <c r="AJ109" s="2"/>
      <c r="AK109" s="91"/>
      <c r="AL109" s="91"/>
      <c r="AM109" s="91"/>
      <c r="AN109" s="111"/>
      <c r="AO109" s="91">
        <f t="shared" si="5"/>
        <v>0</v>
      </c>
      <c r="AP109" s="294"/>
      <c r="AQ109" s="295">
        <f t="shared" si="4"/>
        <v>0</v>
      </c>
      <c r="AR109" s="296">
        <f t="shared" si="2"/>
        <v>0</v>
      </c>
    </row>
    <row r="110" spans="1:44" hidden="1">
      <c r="A110" s="275"/>
      <c r="B110" s="286" t="s">
        <v>299</v>
      </c>
      <c r="C110" s="104"/>
      <c r="D110" s="104"/>
      <c r="E110" s="104"/>
      <c r="F110" s="128"/>
      <c r="G110" s="301" t="s">
        <v>300</v>
      </c>
      <c r="H110" s="90"/>
      <c r="I110" s="90"/>
      <c r="J110" s="90"/>
      <c r="K110" s="91"/>
      <c r="L110" s="91"/>
      <c r="M110" s="91"/>
      <c r="N110" s="91"/>
      <c r="O110" s="91"/>
      <c r="P110" s="91"/>
      <c r="Q110" s="91"/>
      <c r="R110" s="91"/>
      <c r="S110" s="91"/>
      <c r="T110" s="91"/>
      <c r="U110" s="91"/>
      <c r="V110" s="91"/>
      <c r="W110" s="91"/>
      <c r="X110" s="91"/>
      <c r="Y110" s="91"/>
      <c r="Z110" s="91"/>
      <c r="AA110" s="91">
        <f t="shared" si="6"/>
        <v>0</v>
      </c>
      <c r="AB110" s="91"/>
      <c r="AC110" s="111"/>
      <c r="AD110" s="91"/>
      <c r="AE110" s="91"/>
      <c r="AF110" s="91"/>
      <c r="AG110" s="91"/>
      <c r="AH110" s="91"/>
      <c r="AI110" s="91"/>
      <c r="AJ110" s="2"/>
      <c r="AK110" s="91"/>
      <c r="AL110" s="91"/>
      <c r="AM110" s="91"/>
      <c r="AN110" s="111"/>
      <c r="AO110" s="91">
        <f t="shared" si="5"/>
        <v>0</v>
      </c>
      <c r="AP110" s="294"/>
      <c r="AQ110" s="295">
        <f t="shared" si="4"/>
        <v>0</v>
      </c>
      <c r="AR110" s="296">
        <f t="shared" si="2"/>
        <v>0</v>
      </c>
    </row>
    <row r="111" spans="1:44" hidden="1">
      <c r="A111" s="274" t="s">
        <v>301</v>
      </c>
      <c r="B111" s="286"/>
      <c r="C111" s="104"/>
      <c r="D111" s="104"/>
      <c r="E111" s="104"/>
      <c r="F111" s="128"/>
      <c r="G111" s="309" t="s">
        <v>302</v>
      </c>
      <c r="H111" s="90"/>
      <c r="I111" s="90"/>
      <c r="J111" s="90"/>
      <c r="K111" s="91"/>
      <c r="L111" s="91"/>
      <c r="M111" s="91"/>
      <c r="N111" s="91"/>
      <c r="O111" s="91"/>
      <c r="P111" s="91"/>
      <c r="Q111" s="91"/>
      <c r="R111" s="91"/>
      <c r="S111" s="91"/>
      <c r="T111" s="91"/>
      <c r="U111" s="91"/>
      <c r="V111" s="91"/>
      <c r="W111" s="91"/>
      <c r="X111" s="91"/>
      <c r="Y111" s="91"/>
      <c r="Z111" s="91"/>
      <c r="AA111" s="91">
        <f t="shared" si="6"/>
        <v>0</v>
      </c>
      <c r="AB111" s="91"/>
      <c r="AC111" s="111"/>
      <c r="AD111" s="91"/>
      <c r="AE111" s="91"/>
      <c r="AF111" s="91"/>
      <c r="AG111" s="91"/>
      <c r="AH111" s="91"/>
      <c r="AI111" s="91"/>
      <c r="AJ111" s="2"/>
      <c r="AK111" s="91"/>
      <c r="AL111" s="91"/>
      <c r="AM111" s="91"/>
      <c r="AN111" s="111"/>
      <c r="AO111" s="91">
        <f t="shared" si="5"/>
        <v>0</v>
      </c>
      <c r="AP111" s="294"/>
      <c r="AQ111" s="295">
        <f t="shared" si="4"/>
        <v>0</v>
      </c>
      <c r="AR111" s="296">
        <f t="shared" si="2"/>
        <v>0</v>
      </c>
    </row>
    <row r="112" spans="1:44" hidden="1">
      <c r="A112" s="275"/>
      <c r="B112" s="286" t="s">
        <v>303</v>
      </c>
      <c r="C112" s="104"/>
      <c r="D112" s="104"/>
      <c r="E112" s="104"/>
      <c r="F112" s="128"/>
      <c r="G112" s="301" t="s">
        <v>304</v>
      </c>
      <c r="H112" s="90"/>
      <c r="I112" s="90"/>
      <c r="J112" s="90"/>
      <c r="K112" s="91"/>
      <c r="L112" s="91"/>
      <c r="M112" s="91"/>
      <c r="N112" s="91"/>
      <c r="O112" s="91"/>
      <c r="P112" s="91"/>
      <c r="Q112" s="91"/>
      <c r="R112" s="91"/>
      <c r="S112" s="91"/>
      <c r="T112" s="91"/>
      <c r="U112" s="91"/>
      <c r="V112" s="91"/>
      <c r="W112" s="91"/>
      <c r="X112" s="91"/>
      <c r="Y112" s="91"/>
      <c r="Z112" s="91"/>
      <c r="AA112" s="91">
        <f t="shared" si="6"/>
        <v>0</v>
      </c>
      <c r="AB112" s="91"/>
      <c r="AC112" s="111"/>
      <c r="AD112" s="91"/>
      <c r="AE112" s="91"/>
      <c r="AF112" s="91"/>
      <c r="AG112" s="91"/>
      <c r="AH112" s="91"/>
      <c r="AI112" s="91"/>
      <c r="AJ112" s="2"/>
      <c r="AK112" s="91"/>
      <c r="AL112" s="91"/>
      <c r="AM112" s="91"/>
      <c r="AN112" s="111"/>
      <c r="AO112" s="91">
        <f t="shared" si="5"/>
        <v>0</v>
      </c>
      <c r="AP112" s="294"/>
      <c r="AQ112" s="295">
        <f t="shared" si="4"/>
        <v>0</v>
      </c>
      <c r="AR112" s="296">
        <f t="shared" si="2"/>
        <v>0</v>
      </c>
    </row>
    <row r="113" spans="1:44" hidden="1">
      <c r="A113" s="275"/>
      <c r="B113" s="286" t="s">
        <v>305</v>
      </c>
      <c r="C113" s="104"/>
      <c r="D113" s="104"/>
      <c r="E113" s="104"/>
      <c r="F113" s="128"/>
      <c r="G113" s="301" t="s">
        <v>306</v>
      </c>
      <c r="H113" s="90"/>
      <c r="I113" s="90"/>
      <c r="J113" s="90"/>
      <c r="K113" s="91"/>
      <c r="L113" s="91"/>
      <c r="M113" s="91"/>
      <c r="N113" s="91"/>
      <c r="O113" s="91"/>
      <c r="P113" s="91"/>
      <c r="Q113" s="91"/>
      <c r="R113" s="91"/>
      <c r="S113" s="91"/>
      <c r="T113" s="91"/>
      <c r="U113" s="91"/>
      <c r="V113" s="91"/>
      <c r="W113" s="91"/>
      <c r="X113" s="91"/>
      <c r="Y113" s="91"/>
      <c r="Z113" s="91"/>
      <c r="AA113" s="91">
        <f t="shared" si="6"/>
        <v>0</v>
      </c>
      <c r="AB113" s="91"/>
      <c r="AC113" s="111"/>
      <c r="AD113" s="91"/>
      <c r="AE113" s="91"/>
      <c r="AF113" s="91"/>
      <c r="AG113" s="91"/>
      <c r="AH113" s="91"/>
      <c r="AI113" s="91"/>
      <c r="AJ113" s="2"/>
      <c r="AK113" s="91"/>
      <c r="AL113" s="91"/>
      <c r="AM113" s="91"/>
      <c r="AN113" s="111"/>
      <c r="AO113" s="91">
        <f t="shared" si="5"/>
        <v>0</v>
      </c>
      <c r="AP113" s="294"/>
      <c r="AQ113" s="295">
        <f t="shared" si="4"/>
        <v>0</v>
      </c>
      <c r="AR113" s="296">
        <f t="shared" si="2"/>
        <v>0</v>
      </c>
    </row>
    <row r="114" spans="1:44" hidden="1">
      <c r="A114" s="275"/>
      <c r="B114" s="286" t="s">
        <v>307</v>
      </c>
      <c r="C114" s="104"/>
      <c r="D114" s="104"/>
      <c r="E114" s="104"/>
      <c r="F114" s="128"/>
      <c r="G114" s="301" t="s">
        <v>308</v>
      </c>
      <c r="H114" s="90"/>
      <c r="I114" s="90"/>
      <c r="J114" s="90"/>
      <c r="K114" s="91"/>
      <c r="L114" s="91"/>
      <c r="M114" s="91"/>
      <c r="N114" s="91"/>
      <c r="O114" s="91"/>
      <c r="P114" s="91"/>
      <c r="Q114" s="91"/>
      <c r="R114" s="91"/>
      <c r="S114" s="91"/>
      <c r="T114" s="91"/>
      <c r="U114" s="91"/>
      <c r="V114" s="91"/>
      <c r="W114" s="91"/>
      <c r="X114" s="91"/>
      <c r="Y114" s="91"/>
      <c r="Z114" s="91"/>
      <c r="AA114" s="91">
        <f t="shared" si="6"/>
        <v>0</v>
      </c>
      <c r="AB114" s="91"/>
      <c r="AC114" s="111"/>
      <c r="AD114" s="91"/>
      <c r="AE114" s="91"/>
      <c r="AF114" s="91"/>
      <c r="AG114" s="91"/>
      <c r="AH114" s="91"/>
      <c r="AI114" s="91"/>
      <c r="AJ114" s="2"/>
      <c r="AK114" s="91"/>
      <c r="AL114" s="91"/>
      <c r="AM114" s="91"/>
      <c r="AN114" s="111"/>
      <c r="AO114" s="91">
        <f t="shared" si="5"/>
        <v>0</v>
      </c>
      <c r="AP114" s="294"/>
      <c r="AQ114" s="295">
        <f t="shared" si="4"/>
        <v>0</v>
      </c>
      <c r="AR114" s="296">
        <f t="shared" si="2"/>
        <v>0</v>
      </c>
    </row>
    <row r="115" spans="1:44" hidden="1">
      <c r="A115" s="275"/>
      <c r="B115" s="286" t="s">
        <v>309</v>
      </c>
      <c r="C115" s="104"/>
      <c r="D115" s="104"/>
      <c r="E115" s="104"/>
      <c r="F115" s="128"/>
      <c r="G115" s="301" t="s">
        <v>310</v>
      </c>
      <c r="H115" s="90"/>
      <c r="I115" s="90"/>
      <c r="J115" s="90"/>
      <c r="K115" s="91"/>
      <c r="L115" s="91"/>
      <c r="M115" s="91"/>
      <c r="N115" s="91"/>
      <c r="O115" s="91"/>
      <c r="P115" s="91"/>
      <c r="Q115" s="91"/>
      <c r="R115" s="91"/>
      <c r="S115" s="91"/>
      <c r="T115" s="91"/>
      <c r="U115" s="91"/>
      <c r="V115" s="91"/>
      <c r="W115" s="91"/>
      <c r="X115" s="91"/>
      <c r="Y115" s="91"/>
      <c r="Z115" s="91"/>
      <c r="AA115" s="91">
        <f t="shared" si="6"/>
        <v>0</v>
      </c>
      <c r="AB115" s="91"/>
      <c r="AC115" s="111"/>
      <c r="AD115" s="91"/>
      <c r="AE115" s="91"/>
      <c r="AF115" s="91"/>
      <c r="AG115" s="91"/>
      <c r="AH115" s="91"/>
      <c r="AI115" s="91"/>
      <c r="AJ115" s="2"/>
      <c r="AK115" s="91"/>
      <c r="AL115" s="91"/>
      <c r="AM115" s="91"/>
      <c r="AN115" s="111"/>
      <c r="AO115" s="91">
        <f t="shared" si="5"/>
        <v>0</v>
      </c>
      <c r="AP115" s="294"/>
      <c r="AQ115" s="295">
        <f t="shared" si="4"/>
        <v>0</v>
      </c>
      <c r="AR115" s="296">
        <f t="shared" si="2"/>
        <v>0</v>
      </c>
    </row>
    <row r="116" spans="1:44">
      <c r="A116" s="274" t="s">
        <v>311</v>
      </c>
      <c r="B116" s="286"/>
      <c r="C116" s="104"/>
      <c r="D116" s="104"/>
      <c r="E116" s="104"/>
      <c r="F116" s="128"/>
      <c r="G116" s="309" t="s">
        <v>312</v>
      </c>
      <c r="H116" s="90"/>
      <c r="I116" s="90"/>
      <c r="J116" s="90"/>
      <c r="K116" s="91"/>
      <c r="L116" s="91"/>
      <c r="M116" s="91"/>
      <c r="N116" s="91"/>
      <c r="O116" s="91"/>
      <c r="P116" s="91"/>
      <c r="Q116" s="91"/>
      <c r="R116" s="91"/>
      <c r="S116" s="91"/>
      <c r="T116" s="91"/>
      <c r="U116" s="91"/>
      <c r="V116" s="91"/>
      <c r="W116" s="91"/>
      <c r="X116" s="91"/>
      <c r="Y116" s="91"/>
      <c r="Z116" s="91"/>
      <c r="AA116" s="91">
        <f t="shared" si="6"/>
        <v>0</v>
      </c>
      <c r="AB116" s="91"/>
      <c r="AC116" s="111"/>
      <c r="AD116" s="91"/>
      <c r="AE116" s="91"/>
      <c r="AF116" s="91"/>
      <c r="AG116" s="91"/>
      <c r="AH116" s="91"/>
      <c r="AI116" s="91"/>
      <c r="AJ116" s="2"/>
      <c r="AK116" s="91"/>
      <c r="AL116" s="91"/>
      <c r="AM116" s="91"/>
      <c r="AN116" s="111"/>
      <c r="AO116" s="91">
        <f t="shared" si="5"/>
        <v>0</v>
      </c>
      <c r="AP116" s="294"/>
      <c r="AQ116" s="295">
        <f t="shared" si="4"/>
        <v>0</v>
      </c>
      <c r="AR116" s="296">
        <f t="shared" si="2"/>
        <v>0</v>
      </c>
    </row>
    <row r="117" spans="1:44" hidden="1">
      <c r="A117" s="274"/>
      <c r="B117" s="286" t="s">
        <v>313</v>
      </c>
      <c r="C117" s="104"/>
      <c r="D117" s="104"/>
      <c r="E117" s="104"/>
      <c r="F117" s="128"/>
      <c r="G117" s="301" t="s">
        <v>314</v>
      </c>
      <c r="H117" s="90"/>
      <c r="I117" s="90"/>
      <c r="J117" s="90"/>
      <c r="K117" s="91"/>
      <c r="L117" s="91"/>
      <c r="M117" s="91"/>
      <c r="N117" s="91"/>
      <c r="O117" s="91"/>
      <c r="P117" s="91"/>
      <c r="Q117" s="91"/>
      <c r="R117" s="91"/>
      <c r="S117" s="91"/>
      <c r="T117" s="91"/>
      <c r="U117" s="91"/>
      <c r="V117" s="91"/>
      <c r="W117" s="91"/>
      <c r="X117" s="91"/>
      <c r="Y117" s="91"/>
      <c r="Z117" s="91"/>
      <c r="AA117" s="91">
        <f t="shared" si="6"/>
        <v>0</v>
      </c>
      <c r="AB117" s="91"/>
      <c r="AC117" s="111"/>
      <c r="AD117" s="91"/>
      <c r="AE117" s="91"/>
      <c r="AF117" s="91"/>
      <c r="AG117" s="91"/>
      <c r="AH117" s="91"/>
      <c r="AI117" s="91"/>
      <c r="AJ117" s="2"/>
      <c r="AK117" s="91"/>
      <c r="AL117" s="91"/>
      <c r="AM117" s="91"/>
      <c r="AN117" s="111"/>
      <c r="AO117" s="91">
        <f t="shared" si="5"/>
        <v>0</v>
      </c>
      <c r="AP117" s="294"/>
      <c r="AQ117" s="295">
        <f t="shared" si="4"/>
        <v>0</v>
      </c>
      <c r="AR117" s="296">
        <f t="shared" si="2"/>
        <v>0</v>
      </c>
    </row>
    <row r="118" spans="1:44">
      <c r="A118" s="274"/>
      <c r="B118" s="286" t="s">
        <v>315</v>
      </c>
      <c r="C118" s="104"/>
      <c r="D118" s="104"/>
      <c r="E118" s="104"/>
      <c r="F118" s="128"/>
      <c r="G118" s="301" t="s">
        <v>316</v>
      </c>
      <c r="H118" s="90"/>
      <c r="I118" s="90"/>
      <c r="J118" s="90"/>
      <c r="K118" s="91"/>
      <c r="L118" s="91"/>
      <c r="M118" s="91"/>
      <c r="N118" s="91"/>
      <c r="O118" s="91"/>
      <c r="P118" s="91"/>
      <c r="Q118" s="91"/>
      <c r="R118" s="91">
        <v>81818</v>
      </c>
      <c r="S118" s="91"/>
      <c r="T118" s="91"/>
      <c r="U118" s="91"/>
      <c r="V118" s="91">
        <v>89622.07</v>
      </c>
      <c r="W118" s="91"/>
      <c r="X118" s="91"/>
      <c r="Y118" s="91"/>
      <c r="Z118" s="91"/>
      <c r="AA118" s="91">
        <f t="shared" si="6"/>
        <v>171440.07</v>
      </c>
      <c r="AB118" s="91"/>
      <c r="AC118" s="111"/>
      <c r="AD118" s="91"/>
      <c r="AE118" s="91"/>
      <c r="AF118" s="91"/>
      <c r="AG118" s="91"/>
      <c r="AH118" s="91"/>
      <c r="AI118" s="91">
        <v>78143</v>
      </c>
      <c r="AJ118" s="2"/>
      <c r="AK118" s="91"/>
      <c r="AL118" s="91"/>
      <c r="AM118" s="91">
        <v>93297.07</v>
      </c>
      <c r="AN118" s="111"/>
      <c r="AO118" s="91">
        <f t="shared" si="5"/>
        <v>171440.07</v>
      </c>
      <c r="AP118" s="294"/>
      <c r="AQ118" s="295">
        <f t="shared" si="4"/>
        <v>0</v>
      </c>
      <c r="AR118" s="296">
        <f t="shared" si="2"/>
        <v>0</v>
      </c>
    </row>
    <row r="119" spans="1:44" hidden="1">
      <c r="A119" s="274"/>
      <c r="B119" s="286" t="s">
        <v>317</v>
      </c>
      <c r="C119" s="104"/>
      <c r="D119" s="104"/>
      <c r="E119" s="104"/>
      <c r="F119" s="128"/>
      <c r="G119" s="301" t="s">
        <v>318</v>
      </c>
      <c r="H119" s="90"/>
      <c r="I119" s="90"/>
      <c r="J119" s="90"/>
      <c r="K119" s="91"/>
      <c r="L119" s="91"/>
      <c r="M119" s="91"/>
      <c r="N119" s="91"/>
      <c r="O119" s="91"/>
      <c r="P119" s="91"/>
      <c r="Q119" s="91"/>
      <c r="R119" s="91"/>
      <c r="S119" s="91"/>
      <c r="T119" s="91"/>
      <c r="U119" s="91"/>
      <c r="V119" s="91"/>
      <c r="W119" s="91"/>
      <c r="X119" s="91"/>
      <c r="Y119" s="91"/>
      <c r="Z119" s="91"/>
      <c r="AA119" s="91">
        <f t="shared" si="6"/>
        <v>0</v>
      </c>
      <c r="AB119" s="91"/>
      <c r="AC119" s="111"/>
      <c r="AD119" s="91"/>
      <c r="AE119" s="91"/>
      <c r="AF119" s="91"/>
      <c r="AG119" s="91"/>
      <c r="AH119" s="91"/>
      <c r="AI119" s="91"/>
      <c r="AJ119" s="2"/>
      <c r="AK119" s="91"/>
      <c r="AL119" s="91"/>
      <c r="AM119" s="91"/>
      <c r="AN119" s="111"/>
      <c r="AO119" s="91">
        <f t="shared" si="5"/>
        <v>0</v>
      </c>
      <c r="AP119" s="294"/>
      <c r="AQ119" s="295">
        <f t="shared" si="4"/>
        <v>0</v>
      </c>
      <c r="AR119" s="296">
        <f t="shared" si="2"/>
        <v>0</v>
      </c>
    </row>
    <row r="120" spans="1:44">
      <c r="A120" s="274"/>
      <c r="B120" s="286" t="s">
        <v>319</v>
      </c>
      <c r="C120" s="104"/>
      <c r="D120" s="104"/>
      <c r="E120" s="104"/>
      <c r="F120" s="128"/>
      <c r="G120" s="301" t="s">
        <v>320</v>
      </c>
      <c r="H120" s="90"/>
      <c r="I120" s="90"/>
      <c r="J120" s="90"/>
      <c r="K120" s="91"/>
      <c r="L120" s="91"/>
      <c r="M120" s="91"/>
      <c r="N120" s="91"/>
      <c r="O120" s="91"/>
      <c r="P120" s="91"/>
      <c r="Q120" s="91"/>
      <c r="R120" s="91"/>
      <c r="S120" s="91"/>
      <c r="T120" s="91"/>
      <c r="U120" s="91"/>
      <c r="V120" s="91"/>
      <c r="W120" s="91"/>
      <c r="X120" s="91"/>
      <c r="Y120" s="91"/>
      <c r="Z120" s="111"/>
      <c r="AA120" s="91">
        <f t="shared" si="6"/>
        <v>0</v>
      </c>
      <c r="AB120" s="91"/>
      <c r="AC120" s="111"/>
      <c r="AD120" s="91"/>
      <c r="AE120" s="91"/>
      <c r="AF120" s="91"/>
      <c r="AG120" s="91"/>
      <c r="AH120" s="91"/>
      <c r="AI120" s="91"/>
      <c r="AJ120" s="2"/>
      <c r="AK120" s="91"/>
      <c r="AL120" s="91"/>
      <c r="AM120" s="91"/>
      <c r="AN120" s="111"/>
      <c r="AO120" s="91">
        <f t="shared" si="5"/>
        <v>0</v>
      </c>
      <c r="AP120" s="294"/>
      <c r="AQ120" s="295">
        <f t="shared" si="4"/>
        <v>0</v>
      </c>
      <c r="AR120" s="296"/>
    </row>
    <row r="121" spans="1:44" hidden="1">
      <c r="A121" s="274" t="s">
        <v>321</v>
      </c>
      <c r="B121" s="286"/>
      <c r="C121" s="104"/>
      <c r="D121" s="104"/>
      <c r="E121" s="104"/>
      <c r="F121" s="128"/>
      <c r="G121" s="309" t="s">
        <v>322</v>
      </c>
      <c r="H121" s="90"/>
      <c r="I121" s="90"/>
      <c r="J121" s="90"/>
      <c r="K121" s="91"/>
      <c r="L121" s="91"/>
      <c r="M121" s="91"/>
      <c r="N121" s="91"/>
      <c r="O121" s="91"/>
      <c r="P121" s="91"/>
      <c r="Q121" s="91"/>
      <c r="R121" s="91"/>
      <c r="S121" s="91"/>
      <c r="T121" s="91"/>
      <c r="U121" s="91"/>
      <c r="V121" s="91"/>
      <c r="W121" s="91"/>
      <c r="X121" s="91"/>
      <c r="Y121" s="91"/>
      <c r="Z121" s="91"/>
      <c r="AA121" s="91">
        <f t="shared" si="6"/>
        <v>0</v>
      </c>
      <c r="AB121" s="91"/>
      <c r="AC121" s="111"/>
      <c r="AD121" s="91"/>
      <c r="AE121" s="91"/>
      <c r="AF121" s="91"/>
      <c r="AG121" s="91"/>
      <c r="AH121" s="91"/>
      <c r="AI121" s="91"/>
      <c r="AJ121" s="2"/>
      <c r="AK121" s="91"/>
      <c r="AL121" s="91"/>
      <c r="AM121" s="91"/>
      <c r="AN121" s="111"/>
      <c r="AO121" s="91">
        <f t="shared" si="5"/>
        <v>0</v>
      </c>
      <c r="AP121" s="294"/>
      <c r="AQ121" s="295">
        <f t="shared" si="4"/>
        <v>0</v>
      </c>
      <c r="AR121" s="296">
        <f t="shared" si="2"/>
        <v>0</v>
      </c>
    </row>
    <row r="122" spans="1:44" hidden="1">
      <c r="A122" s="274"/>
      <c r="B122" s="286" t="s">
        <v>323</v>
      </c>
      <c r="C122" s="104"/>
      <c r="D122" s="104"/>
      <c r="E122" s="104"/>
      <c r="F122" s="128"/>
      <c r="G122" s="301" t="s">
        <v>324</v>
      </c>
      <c r="H122" s="90"/>
      <c r="I122" s="90"/>
      <c r="J122" s="90"/>
      <c r="K122" s="91"/>
      <c r="L122" s="91"/>
      <c r="M122" s="91"/>
      <c r="N122" s="91"/>
      <c r="O122" s="91"/>
      <c r="P122" s="91"/>
      <c r="Q122" s="91"/>
      <c r="R122" s="91"/>
      <c r="S122" s="91"/>
      <c r="T122" s="91"/>
      <c r="U122" s="91"/>
      <c r="V122" s="91"/>
      <c r="W122" s="91"/>
      <c r="X122" s="91"/>
      <c r="Y122" s="91"/>
      <c r="Z122" s="91"/>
      <c r="AA122" s="91">
        <f t="shared" si="6"/>
        <v>0</v>
      </c>
      <c r="AB122" s="91"/>
      <c r="AC122" s="111"/>
      <c r="AD122" s="91"/>
      <c r="AE122" s="91"/>
      <c r="AF122" s="91"/>
      <c r="AG122" s="91"/>
      <c r="AH122" s="91"/>
      <c r="AI122" s="91"/>
      <c r="AJ122" s="2"/>
      <c r="AK122" s="91"/>
      <c r="AL122" s="91"/>
      <c r="AM122" s="91"/>
      <c r="AN122" s="111"/>
      <c r="AO122" s="91">
        <f t="shared" si="5"/>
        <v>0</v>
      </c>
      <c r="AP122" s="294"/>
      <c r="AQ122" s="295">
        <f t="shared" si="4"/>
        <v>0</v>
      </c>
      <c r="AR122" s="296">
        <f t="shared" si="2"/>
        <v>0</v>
      </c>
    </row>
    <row r="123" spans="1:44" hidden="1">
      <c r="A123" s="274"/>
      <c r="B123" s="286" t="s">
        <v>325</v>
      </c>
      <c r="C123" s="104"/>
      <c r="D123" s="104"/>
      <c r="E123" s="104"/>
      <c r="F123" s="128"/>
      <c r="G123" s="301" t="s">
        <v>326</v>
      </c>
      <c r="H123" s="90"/>
      <c r="I123" s="90"/>
      <c r="J123" s="90"/>
      <c r="K123" s="91"/>
      <c r="L123" s="91"/>
      <c r="M123" s="91"/>
      <c r="N123" s="91"/>
      <c r="O123" s="91"/>
      <c r="P123" s="91"/>
      <c r="Q123" s="91"/>
      <c r="R123" s="91"/>
      <c r="S123" s="91"/>
      <c r="T123" s="91"/>
      <c r="U123" s="91"/>
      <c r="V123" s="91"/>
      <c r="W123" s="91"/>
      <c r="X123" s="91"/>
      <c r="Y123" s="91"/>
      <c r="Z123" s="91"/>
      <c r="AA123" s="91">
        <f t="shared" si="6"/>
        <v>0</v>
      </c>
      <c r="AB123" s="91"/>
      <c r="AC123" s="111"/>
      <c r="AD123" s="91"/>
      <c r="AE123" s="91"/>
      <c r="AF123" s="91"/>
      <c r="AG123" s="91"/>
      <c r="AH123" s="91"/>
      <c r="AI123" s="91"/>
      <c r="AJ123" s="2"/>
      <c r="AK123" s="91"/>
      <c r="AL123" s="91"/>
      <c r="AM123" s="91"/>
      <c r="AN123" s="111"/>
      <c r="AO123" s="91">
        <f t="shared" si="5"/>
        <v>0</v>
      </c>
      <c r="AP123" s="294"/>
      <c r="AQ123" s="295">
        <f t="shared" si="4"/>
        <v>0</v>
      </c>
      <c r="AR123" s="296">
        <f t="shared" si="2"/>
        <v>0</v>
      </c>
    </row>
    <row r="124" spans="1:44" hidden="1">
      <c r="A124" s="274"/>
      <c r="B124" s="286" t="s">
        <v>327</v>
      </c>
      <c r="C124" s="104"/>
      <c r="D124" s="104"/>
      <c r="E124" s="104"/>
      <c r="F124" s="128"/>
      <c r="G124" s="301" t="s">
        <v>328</v>
      </c>
      <c r="H124" s="90"/>
      <c r="I124" s="90"/>
      <c r="J124" s="90"/>
      <c r="K124" s="91"/>
      <c r="L124" s="91"/>
      <c r="M124" s="91"/>
      <c r="N124" s="91"/>
      <c r="O124" s="91"/>
      <c r="P124" s="91"/>
      <c r="Q124" s="91"/>
      <c r="R124" s="91"/>
      <c r="S124" s="91"/>
      <c r="T124" s="91"/>
      <c r="U124" s="91"/>
      <c r="V124" s="91"/>
      <c r="W124" s="91"/>
      <c r="X124" s="91"/>
      <c r="Y124" s="91"/>
      <c r="Z124" s="91"/>
      <c r="AA124" s="91">
        <f t="shared" si="6"/>
        <v>0</v>
      </c>
      <c r="AB124" s="91"/>
      <c r="AC124" s="111"/>
      <c r="AD124" s="91"/>
      <c r="AE124" s="91"/>
      <c r="AF124" s="91"/>
      <c r="AG124" s="91"/>
      <c r="AH124" s="91"/>
      <c r="AI124" s="91"/>
      <c r="AJ124" s="2"/>
      <c r="AK124" s="91"/>
      <c r="AL124" s="91"/>
      <c r="AM124" s="91"/>
      <c r="AN124" s="111"/>
      <c r="AO124" s="91">
        <f t="shared" si="5"/>
        <v>0</v>
      </c>
      <c r="AP124" s="294"/>
      <c r="AQ124" s="295">
        <f t="shared" si="4"/>
        <v>0</v>
      </c>
      <c r="AR124" s="296">
        <f t="shared" si="2"/>
        <v>0</v>
      </c>
    </row>
    <row r="125" spans="1:44" hidden="1">
      <c r="A125" s="274"/>
      <c r="B125" s="286" t="s">
        <v>329</v>
      </c>
      <c r="C125" s="104"/>
      <c r="D125" s="104"/>
      <c r="E125" s="104"/>
      <c r="F125" s="128"/>
      <c r="G125" s="301" t="s">
        <v>330</v>
      </c>
      <c r="H125" s="90"/>
      <c r="I125" s="90"/>
      <c r="J125" s="90"/>
      <c r="K125" s="91"/>
      <c r="L125" s="91"/>
      <c r="M125" s="91"/>
      <c r="N125" s="91"/>
      <c r="O125" s="91"/>
      <c r="P125" s="91"/>
      <c r="Q125" s="91"/>
      <c r="R125" s="91"/>
      <c r="S125" s="91"/>
      <c r="T125" s="91"/>
      <c r="U125" s="91"/>
      <c r="V125" s="91"/>
      <c r="W125" s="91"/>
      <c r="X125" s="91"/>
      <c r="Y125" s="91"/>
      <c r="Z125" s="91"/>
      <c r="AA125" s="91">
        <f t="shared" si="6"/>
        <v>0</v>
      </c>
      <c r="AB125" s="91"/>
      <c r="AC125" s="111"/>
      <c r="AD125" s="91"/>
      <c r="AE125" s="91"/>
      <c r="AF125" s="91"/>
      <c r="AG125" s="91"/>
      <c r="AH125" s="91"/>
      <c r="AI125" s="91"/>
      <c r="AJ125" s="2"/>
      <c r="AK125" s="91"/>
      <c r="AL125" s="91"/>
      <c r="AM125" s="91"/>
      <c r="AN125" s="111"/>
      <c r="AO125" s="91">
        <f t="shared" si="5"/>
        <v>0</v>
      </c>
      <c r="AP125" s="294"/>
      <c r="AQ125" s="295">
        <f t="shared" si="4"/>
        <v>0</v>
      </c>
      <c r="AR125" s="296">
        <f t="shared" si="2"/>
        <v>0</v>
      </c>
    </row>
    <row r="126" spans="1:44" hidden="1">
      <c r="A126" s="274"/>
      <c r="B126" s="286" t="s">
        <v>331</v>
      </c>
      <c r="C126" s="104"/>
      <c r="D126" s="104"/>
      <c r="E126" s="104"/>
      <c r="F126" s="128"/>
      <c r="G126" s="301" t="s">
        <v>332</v>
      </c>
      <c r="H126" s="90"/>
      <c r="I126" s="90"/>
      <c r="J126" s="90"/>
      <c r="K126" s="91"/>
      <c r="L126" s="91"/>
      <c r="M126" s="91"/>
      <c r="N126" s="91"/>
      <c r="O126" s="91"/>
      <c r="P126" s="91"/>
      <c r="Q126" s="91"/>
      <c r="R126" s="91"/>
      <c r="S126" s="91"/>
      <c r="T126" s="91"/>
      <c r="U126" s="91"/>
      <c r="V126" s="91"/>
      <c r="W126" s="91"/>
      <c r="X126" s="91"/>
      <c r="Y126" s="91"/>
      <c r="Z126" s="91"/>
      <c r="AA126" s="91">
        <f t="shared" si="6"/>
        <v>0</v>
      </c>
      <c r="AB126" s="91"/>
      <c r="AC126" s="111"/>
      <c r="AD126" s="91"/>
      <c r="AE126" s="91"/>
      <c r="AF126" s="91"/>
      <c r="AG126" s="91"/>
      <c r="AH126" s="91"/>
      <c r="AI126" s="91"/>
      <c r="AJ126" s="2"/>
      <c r="AK126" s="91"/>
      <c r="AL126" s="91"/>
      <c r="AM126" s="91"/>
      <c r="AN126" s="111"/>
      <c r="AO126" s="91">
        <f t="shared" si="5"/>
        <v>0</v>
      </c>
      <c r="AP126" s="294"/>
      <c r="AQ126" s="295">
        <f t="shared" si="4"/>
        <v>0</v>
      </c>
      <c r="AR126" s="296">
        <f t="shared" si="2"/>
        <v>0</v>
      </c>
    </row>
    <row r="127" spans="1:44" hidden="1">
      <c r="A127" s="274" t="s">
        <v>333</v>
      </c>
      <c r="B127" s="286"/>
      <c r="C127" s="104"/>
      <c r="D127" s="104"/>
      <c r="E127" s="104"/>
      <c r="F127" s="128"/>
      <c r="G127" s="309" t="s">
        <v>334</v>
      </c>
      <c r="H127" s="90"/>
      <c r="I127" s="90"/>
      <c r="J127" s="90"/>
      <c r="K127" s="91"/>
      <c r="L127" s="91"/>
      <c r="M127" s="91"/>
      <c r="N127" s="91"/>
      <c r="O127" s="91"/>
      <c r="P127" s="91"/>
      <c r="Q127" s="91"/>
      <c r="R127" s="91"/>
      <c r="S127" s="91"/>
      <c r="T127" s="91"/>
      <c r="U127" s="91"/>
      <c r="V127" s="91"/>
      <c r="W127" s="91"/>
      <c r="X127" s="91"/>
      <c r="Y127" s="91"/>
      <c r="Z127" s="91"/>
      <c r="AA127" s="91">
        <f t="shared" si="6"/>
        <v>0</v>
      </c>
      <c r="AB127" s="91"/>
      <c r="AC127" s="111"/>
      <c r="AD127" s="91"/>
      <c r="AE127" s="91"/>
      <c r="AF127" s="91"/>
      <c r="AG127" s="91"/>
      <c r="AH127" s="91"/>
      <c r="AI127" s="91"/>
      <c r="AJ127" s="2"/>
      <c r="AK127" s="91"/>
      <c r="AL127" s="91"/>
      <c r="AM127" s="91"/>
      <c r="AN127" s="111"/>
      <c r="AO127" s="91">
        <f t="shared" si="5"/>
        <v>0</v>
      </c>
      <c r="AP127" s="294"/>
      <c r="AQ127" s="295">
        <f t="shared" si="4"/>
        <v>0</v>
      </c>
      <c r="AR127" s="296">
        <f t="shared" si="2"/>
        <v>0</v>
      </c>
    </row>
    <row r="128" spans="1:44" hidden="1">
      <c r="A128" s="274"/>
      <c r="B128" s="286" t="s">
        <v>335</v>
      </c>
      <c r="C128" s="104"/>
      <c r="D128" s="104"/>
      <c r="E128" s="104"/>
      <c r="F128" s="128"/>
      <c r="G128" s="301" t="s">
        <v>336</v>
      </c>
      <c r="H128" s="90"/>
      <c r="I128" s="90"/>
      <c r="J128" s="90"/>
      <c r="K128" s="91"/>
      <c r="L128" s="91"/>
      <c r="M128" s="91"/>
      <c r="N128" s="91"/>
      <c r="O128" s="91"/>
      <c r="P128" s="91"/>
      <c r="Q128" s="91"/>
      <c r="R128" s="91"/>
      <c r="S128" s="91"/>
      <c r="T128" s="91"/>
      <c r="U128" s="91"/>
      <c r="V128" s="91"/>
      <c r="W128" s="91"/>
      <c r="X128" s="91"/>
      <c r="Y128" s="91"/>
      <c r="Z128" s="91"/>
      <c r="AA128" s="91">
        <f t="shared" si="6"/>
        <v>0</v>
      </c>
      <c r="AB128" s="91"/>
      <c r="AC128" s="111"/>
      <c r="AD128" s="91"/>
      <c r="AE128" s="91"/>
      <c r="AF128" s="91"/>
      <c r="AG128" s="91"/>
      <c r="AH128" s="91"/>
      <c r="AI128" s="91"/>
      <c r="AJ128" s="2"/>
      <c r="AK128" s="91"/>
      <c r="AL128" s="91"/>
      <c r="AM128" s="91"/>
      <c r="AN128" s="111"/>
      <c r="AO128" s="91">
        <f t="shared" si="5"/>
        <v>0</v>
      </c>
      <c r="AP128" s="294"/>
      <c r="AQ128" s="295">
        <f t="shared" si="4"/>
        <v>0</v>
      </c>
      <c r="AR128" s="296">
        <f t="shared" si="2"/>
        <v>0</v>
      </c>
    </row>
    <row r="129" spans="1:44" hidden="1">
      <c r="A129" s="274"/>
      <c r="B129" s="286" t="s">
        <v>337</v>
      </c>
      <c r="C129" s="104"/>
      <c r="D129" s="104"/>
      <c r="E129" s="104"/>
      <c r="F129" s="128"/>
      <c r="G129" s="301" t="s">
        <v>338</v>
      </c>
      <c r="H129" s="90"/>
      <c r="I129" s="90"/>
      <c r="J129" s="90"/>
      <c r="K129" s="91"/>
      <c r="L129" s="91"/>
      <c r="M129" s="91"/>
      <c r="N129" s="91"/>
      <c r="O129" s="91"/>
      <c r="P129" s="91"/>
      <c r="Q129" s="91"/>
      <c r="R129" s="91"/>
      <c r="S129" s="91"/>
      <c r="T129" s="91"/>
      <c r="U129" s="91"/>
      <c r="V129" s="91"/>
      <c r="W129" s="91"/>
      <c r="X129" s="91"/>
      <c r="Y129" s="91"/>
      <c r="Z129" s="91"/>
      <c r="AA129" s="91">
        <f t="shared" si="6"/>
        <v>0</v>
      </c>
      <c r="AB129" s="91"/>
      <c r="AC129" s="111"/>
      <c r="AD129" s="91"/>
      <c r="AE129" s="91"/>
      <c r="AF129" s="91"/>
      <c r="AG129" s="91"/>
      <c r="AH129" s="91"/>
      <c r="AI129" s="91"/>
      <c r="AJ129" s="2"/>
      <c r="AK129" s="91"/>
      <c r="AL129" s="91"/>
      <c r="AM129" s="91"/>
      <c r="AN129" s="111"/>
      <c r="AO129" s="91">
        <f t="shared" si="5"/>
        <v>0</v>
      </c>
      <c r="AP129" s="294"/>
      <c r="AQ129" s="295">
        <f t="shared" si="4"/>
        <v>0</v>
      </c>
      <c r="AR129" s="296">
        <f t="shared" si="2"/>
        <v>0</v>
      </c>
    </row>
    <row r="130" spans="1:44" hidden="1">
      <c r="A130" s="274"/>
      <c r="B130" s="286" t="s">
        <v>339</v>
      </c>
      <c r="C130" s="104"/>
      <c r="D130" s="104"/>
      <c r="E130" s="104"/>
      <c r="F130" s="128"/>
      <c r="G130" s="301" t="s">
        <v>340</v>
      </c>
      <c r="H130" s="90"/>
      <c r="I130" s="90"/>
      <c r="J130" s="90"/>
      <c r="K130" s="91"/>
      <c r="L130" s="91"/>
      <c r="M130" s="91"/>
      <c r="N130" s="91"/>
      <c r="O130" s="91"/>
      <c r="P130" s="91"/>
      <c r="Q130" s="91"/>
      <c r="R130" s="91"/>
      <c r="S130" s="91"/>
      <c r="T130" s="91"/>
      <c r="U130" s="91"/>
      <c r="V130" s="91"/>
      <c r="W130" s="91"/>
      <c r="X130" s="91"/>
      <c r="Y130" s="91"/>
      <c r="Z130" s="91"/>
      <c r="AA130" s="91">
        <f t="shared" si="6"/>
        <v>0</v>
      </c>
      <c r="AB130" s="91"/>
      <c r="AC130" s="111"/>
      <c r="AD130" s="91"/>
      <c r="AE130" s="91"/>
      <c r="AF130" s="91"/>
      <c r="AG130" s="91"/>
      <c r="AH130" s="91"/>
      <c r="AI130" s="91"/>
      <c r="AJ130" s="2"/>
      <c r="AK130" s="91"/>
      <c r="AL130" s="91"/>
      <c r="AM130" s="91"/>
      <c r="AN130" s="111"/>
      <c r="AO130" s="91">
        <f t="shared" si="5"/>
        <v>0</v>
      </c>
      <c r="AP130" s="294"/>
      <c r="AQ130" s="295">
        <f t="shared" si="4"/>
        <v>0</v>
      </c>
      <c r="AR130" s="296">
        <f t="shared" si="2"/>
        <v>0</v>
      </c>
    </row>
    <row r="131" spans="1:44" hidden="1">
      <c r="A131" s="274"/>
      <c r="B131" s="286" t="s">
        <v>341</v>
      </c>
      <c r="C131" s="104"/>
      <c r="D131" s="104"/>
      <c r="E131" s="104"/>
      <c r="F131" s="128"/>
      <c r="G131" s="301" t="s">
        <v>342</v>
      </c>
      <c r="H131" s="90"/>
      <c r="I131" s="90"/>
      <c r="J131" s="90"/>
      <c r="K131" s="91"/>
      <c r="L131" s="91"/>
      <c r="M131" s="91"/>
      <c r="N131" s="91"/>
      <c r="O131" s="91"/>
      <c r="P131" s="91"/>
      <c r="Q131" s="91"/>
      <c r="R131" s="91"/>
      <c r="S131" s="91"/>
      <c r="T131" s="91"/>
      <c r="U131" s="91"/>
      <c r="V131" s="91"/>
      <c r="W131" s="91"/>
      <c r="X131" s="91"/>
      <c r="Y131" s="91"/>
      <c r="Z131" s="91"/>
      <c r="AA131" s="91">
        <f t="shared" si="6"/>
        <v>0</v>
      </c>
      <c r="AB131" s="91"/>
      <c r="AC131" s="111"/>
      <c r="AD131" s="91"/>
      <c r="AE131" s="91"/>
      <c r="AF131" s="91"/>
      <c r="AG131" s="91"/>
      <c r="AH131" s="91"/>
      <c r="AI131" s="91"/>
      <c r="AJ131" s="2"/>
      <c r="AK131" s="91"/>
      <c r="AL131" s="91"/>
      <c r="AM131" s="91"/>
      <c r="AN131" s="111"/>
      <c r="AO131" s="91">
        <f t="shared" si="5"/>
        <v>0</v>
      </c>
      <c r="AP131" s="294"/>
      <c r="AQ131" s="295">
        <f t="shared" si="4"/>
        <v>0</v>
      </c>
      <c r="AR131" s="296">
        <f t="shared" si="2"/>
        <v>0</v>
      </c>
    </row>
    <row r="132" spans="1:44" hidden="1">
      <c r="A132" s="274"/>
      <c r="B132" s="286" t="s">
        <v>343</v>
      </c>
      <c r="C132" s="104"/>
      <c r="D132" s="104"/>
      <c r="E132" s="104"/>
      <c r="F132" s="128"/>
      <c r="G132" s="301" t="s">
        <v>344</v>
      </c>
      <c r="H132" s="90"/>
      <c r="I132" s="90"/>
      <c r="J132" s="90"/>
      <c r="K132" s="91"/>
      <c r="L132" s="91"/>
      <c r="M132" s="91"/>
      <c r="N132" s="91"/>
      <c r="O132" s="91"/>
      <c r="P132" s="91"/>
      <c r="Q132" s="91"/>
      <c r="R132" s="91"/>
      <c r="S132" s="91"/>
      <c r="T132" s="91"/>
      <c r="U132" s="91"/>
      <c r="V132" s="91"/>
      <c r="W132" s="91"/>
      <c r="X132" s="91"/>
      <c r="Y132" s="91"/>
      <c r="Z132" s="91"/>
      <c r="AA132" s="91">
        <f t="shared" si="6"/>
        <v>0</v>
      </c>
      <c r="AB132" s="91"/>
      <c r="AC132" s="111"/>
      <c r="AD132" s="91"/>
      <c r="AE132" s="91"/>
      <c r="AF132" s="91"/>
      <c r="AG132" s="91"/>
      <c r="AH132" s="91"/>
      <c r="AI132" s="91"/>
      <c r="AJ132" s="2"/>
      <c r="AK132" s="91"/>
      <c r="AL132" s="91"/>
      <c r="AM132" s="91"/>
      <c r="AN132" s="111"/>
      <c r="AO132" s="91">
        <f t="shared" si="5"/>
        <v>0</v>
      </c>
      <c r="AP132" s="294"/>
      <c r="AQ132" s="295">
        <f t="shared" si="4"/>
        <v>0</v>
      </c>
      <c r="AR132" s="296">
        <f t="shared" si="2"/>
        <v>0</v>
      </c>
    </row>
    <row r="133" spans="1:44" hidden="1">
      <c r="A133" s="274"/>
      <c r="B133" s="286" t="s">
        <v>345</v>
      </c>
      <c r="C133" s="104"/>
      <c r="D133" s="104"/>
      <c r="E133" s="104"/>
      <c r="F133" s="128"/>
      <c r="G133" s="301" t="s">
        <v>346</v>
      </c>
      <c r="H133" s="90"/>
      <c r="I133" s="90"/>
      <c r="J133" s="90"/>
      <c r="K133" s="91"/>
      <c r="L133" s="91"/>
      <c r="M133" s="91"/>
      <c r="N133" s="91"/>
      <c r="O133" s="91"/>
      <c r="P133" s="91"/>
      <c r="Q133" s="91"/>
      <c r="R133" s="91"/>
      <c r="S133" s="91"/>
      <c r="T133" s="91"/>
      <c r="U133" s="91"/>
      <c r="V133" s="91"/>
      <c r="W133" s="91"/>
      <c r="X133" s="91"/>
      <c r="Y133" s="91"/>
      <c r="Z133" s="91"/>
      <c r="AA133" s="91">
        <f t="shared" si="6"/>
        <v>0</v>
      </c>
      <c r="AB133" s="91"/>
      <c r="AC133" s="111"/>
      <c r="AD133" s="91"/>
      <c r="AE133" s="91"/>
      <c r="AF133" s="91"/>
      <c r="AG133" s="91"/>
      <c r="AH133" s="91"/>
      <c r="AI133" s="91"/>
      <c r="AJ133" s="2"/>
      <c r="AK133" s="91"/>
      <c r="AL133" s="91"/>
      <c r="AM133" s="91"/>
      <c r="AN133" s="111"/>
      <c r="AO133" s="91">
        <f t="shared" si="5"/>
        <v>0</v>
      </c>
      <c r="AP133" s="294"/>
      <c r="AQ133" s="295">
        <f t="shared" si="4"/>
        <v>0</v>
      </c>
      <c r="AR133" s="296">
        <f t="shared" si="2"/>
        <v>0</v>
      </c>
    </row>
    <row r="134" spans="1:44" hidden="1">
      <c r="A134" s="274"/>
      <c r="B134" s="286" t="s">
        <v>347</v>
      </c>
      <c r="C134" s="104"/>
      <c r="D134" s="104"/>
      <c r="E134" s="104"/>
      <c r="F134" s="128"/>
      <c r="G134" s="301" t="s">
        <v>348</v>
      </c>
      <c r="H134" s="90"/>
      <c r="I134" s="90"/>
      <c r="J134" s="90"/>
      <c r="K134" s="91"/>
      <c r="L134" s="91"/>
      <c r="M134" s="91"/>
      <c r="N134" s="91"/>
      <c r="O134" s="91"/>
      <c r="P134" s="91"/>
      <c r="Q134" s="91"/>
      <c r="R134" s="91"/>
      <c r="S134" s="91"/>
      <c r="T134" s="91"/>
      <c r="U134" s="91"/>
      <c r="V134" s="91"/>
      <c r="W134" s="91"/>
      <c r="X134" s="91"/>
      <c r="Y134" s="91"/>
      <c r="Z134" s="91"/>
      <c r="AA134" s="91">
        <f t="shared" si="6"/>
        <v>0</v>
      </c>
      <c r="AB134" s="91"/>
      <c r="AC134" s="111"/>
      <c r="AD134" s="91"/>
      <c r="AE134" s="91"/>
      <c r="AF134" s="91"/>
      <c r="AG134" s="91"/>
      <c r="AH134" s="91"/>
      <c r="AI134" s="91"/>
      <c r="AJ134" s="2"/>
      <c r="AK134" s="91"/>
      <c r="AL134" s="91"/>
      <c r="AM134" s="91"/>
      <c r="AN134" s="111"/>
      <c r="AO134" s="91">
        <f t="shared" si="5"/>
        <v>0</v>
      </c>
      <c r="AP134" s="294"/>
      <c r="AQ134" s="295">
        <f t="shared" si="4"/>
        <v>0</v>
      </c>
      <c r="AR134" s="296">
        <f t="shared" si="2"/>
        <v>0</v>
      </c>
    </row>
    <row r="135" spans="1:44" hidden="1">
      <c r="A135" s="274"/>
      <c r="B135" s="286" t="s">
        <v>349</v>
      </c>
      <c r="C135" s="104"/>
      <c r="D135" s="104"/>
      <c r="E135" s="104"/>
      <c r="F135" s="128"/>
      <c r="G135" s="301" t="s">
        <v>350</v>
      </c>
      <c r="H135" s="90"/>
      <c r="I135" s="90"/>
      <c r="J135" s="90"/>
      <c r="K135" s="91"/>
      <c r="L135" s="91"/>
      <c r="M135" s="91"/>
      <c r="N135" s="91"/>
      <c r="O135" s="91"/>
      <c r="P135" s="91"/>
      <c r="Q135" s="91"/>
      <c r="R135" s="91"/>
      <c r="S135" s="91"/>
      <c r="T135" s="91"/>
      <c r="U135" s="91"/>
      <c r="V135" s="91"/>
      <c r="W135" s="91"/>
      <c r="X135" s="91"/>
      <c r="Y135" s="91"/>
      <c r="Z135" s="91"/>
      <c r="AA135" s="91">
        <f t="shared" si="6"/>
        <v>0</v>
      </c>
      <c r="AB135" s="91"/>
      <c r="AC135" s="111"/>
      <c r="AD135" s="91"/>
      <c r="AE135" s="91"/>
      <c r="AF135" s="91"/>
      <c r="AG135" s="91"/>
      <c r="AH135" s="91"/>
      <c r="AI135" s="91"/>
      <c r="AJ135" s="2"/>
      <c r="AK135" s="91"/>
      <c r="AL135" s="91"/>
      <c r="AM135" s="91"/>
      <c r="AN135" s="111"/>
      <c r="AO135" s="91">
        <f t="shared" si="5"/>
        <v>0</v>
      </c>
      <c r="AP135" s="294"/>
      <c r="AQ135" s="295">
        <f t="shared" si="4"/>
        <v>0</v>
      </c>
      <c r="AR135" s="296">
        <f t="shared" si="2"/>
        <v>0</v>
      </c>
    </row>
    <row r="136" spans="1:44">
      <c r="A136" s="274" t="s">
        <v>351</v>
      </c>
      <c r="B136" s="286"/>
      <c r="C136" s="104"/>
      <c r="D136" s="104"/>
      <c r="E136" s="104"/>
      <c r="F136" s="128"/>
      <c r="G136" s="309" t="s">
        <v>352</v>
      </c>
      <c r="H136" s="90"/>
      <c r="I136" s="90"/>
      <c r="J136" s="90"/>
      <c r="K136" s="91"/>
      <c r="L136" s="91"/>
      <c r="M136" s="91"/>
      <c r="N136" s="91"/>
      <c r="O136" s="91"/>
      <c r="P136" s="91"/>
      <c r="Q136" s="91"/>
      <c r="R136" s="91"/>
      <c r="S136" s="91"/>
      <c r="T136" s="91"/>
      <c r="U136" s="91"/>
      <c r="V136" s="91"/>
      <c r="W136" s="91"/>
      <c r="X136" s="91"/>
      <c r="Y136" s="91"/>
      <c r="Z136" s="91"/>
      <c r="AA136" s="91">
        <f t="shared" si="6"/>
        <v>0</v>
      </c>
      <c r="AB136" s="91"/>
      <c r="AC136" s="111"/>
      <c r="AD136" s="91"/>
      <c r="AE136" s="91"/>
      <c r="AF136" s="91"/>
      <c r="AG136" s="91"/>
      <c r="AH136" s="91"/>
      <c r="AI136" s="91"/>
      <c r="AJ136" s="2"/>
      <c r="AK136" s="91"/>
      <c r="AL136" s="91"/>
      <c r="AM136" s="91"/>
      <c r="AN136" s="111"/>
      <c r="AO136" s="91">
        <f t="shared" si="5"/>
        <v>0</v>
      </c>
      <c r="AP136" s="294"/>
      <c r="AQ136" s="295">
        <f t="shared" si="4"/>
        <v>0</v>
      </c>
      <c r="AR136" s="296">
        <f t="shared" ref="AR136:AR199" si="7">AA136-AO136</f>
        <v>0</v>
      </c>
    </row>
    <row r="137" spans="1:44">
      <c r="A137" s="274"/>
      <c r="B137" s="286" t="s">
        <v>353</v>
      </c>
      <c r="C137" s="104"/>
      <c r="D137" s="104"/>
      <c r="E137" s="104"/>
      <c r="F137" s="128"/>
      <c r="G137" s="301" t="s">
        <v>354</v>
      </c>
      <c r="H137" s="90"/>
      <c r="I137" s="90"/>
      <c r="J137" s="90"/>
      <c r="K137" s="91"/>
      <c r="L137" s="91"/>
      <c r="M137" s="91"/>
      <c r="N137" s="91"/>
      <c r="O137" s="91"/>
      <c r="P137" s="91"/>
      <c r="Q137" s="91"/>
      <c r="R137" s="91"/>
      <c r="S137" s="91"/>
      <c r="T137" s="91"/>
      <c r="U137" s="91"/>
      <c r="V137" s="91"/>
      <c r="W137" s="91"/>
      <c r="X137" s="91"/>
      <c r="Y137" s="91"/>
      <c r="Z137" s="91"/>
      <c r="AA137" s="91">
        <f t="shared" si="6"/>
        <v>0</v>
      </c>
      <c r="AB137" s="91"/>
      <c r="AC137" s="111"/>
      <c r="AD137" s="91"/>
      <c r="AE137" s="91"/>
      <c r="AF137" s="91"/>
      <c r="AG137" s="91"/>
      <c r="AH137" s="91"/>
      <c r="AI137" s="91"/>
      <c r="AJ137" s="2"/>
      <c r="AK137" s="91"/>
      <c r="AL137" s="91"/>
      <c r="AM137" s="91"/>
      <c r="AN137" s="111"/>
      <c r="AO137" s="91">
        <f t="shared" si="5"/>
        <v>0</v>
      </c>
      <c r="AP137" s="294"/>
      <c r="AQ137" s="295">
        <f t="shared" si="4"/>
        <v>0</v>
      </c>
      <c r="AR137" s="296">
        <f t="shared" si="7"/>
        <v>0</v>
      </c>
    </row>
    <row r="138" spans="1:44" hidden="1">
      <c r="A138" s="274"/>
      <c r="B138" s="286" t="s">
        <v>355</v>
      </c>
      <c r="C138" s="104"/>
      <c r="D138" s="104"/>
      <c r="E138" s="104"/>
      <c r="F138" s="128"/>
      <c r="G138" s="301" t="s">
        <v>356</v>
      </c>
      <c r="H138" s="90"/>
      <c r="I138" s="90"/>
      <c r="J138" s="90"/>
      <c r="K138" s="91"/>
      <c r="L138" s="91"/>
      <c r="M138" s="91"/>
      <c r="N138" s="91"/>
      <c r="O138" s="91"/>
      <c r="P138" s="91"/>
      <c r="Q138" s="91"/>
      <c r="R138" s="91"/>
      <c r="S138" s="91"/>
      <c r="T138" s="91"/>
      <c r="U138" s="91"/>
      <c r="V138" s="91"/>
      <c r="W138" s="91"/>
      <c r="X138" s="91"/>
      <c r="Y138" s="91"/>
      <c r="Z138" s="91"/>
      <c r="AA138" s="91">
        <f t="shared" si="6"/>
        <v>0</v>
      </c>
      <c r="AB138" s="91"/>
      <c r="AC138" s="111"/>
      <c r="AD138" s="91"/>
      <c r="AE138" s="91"/>
      <c r="AF138" s="91"/>
      <c r="AG138" s="91"/>
      <c r="AH138" s="91"/>
      <c r="AI138" s="91"/>
      <c r="AJ138" s="2"/>
      <c r="AK138" s="91"/>
      <c r="AL138" s="91"/>
      <c r="AM138" s="91"/>
      <c r="AN138" s="111"/>
      <c r="AO138" s="91">
        <f t="shared" si="5"/>
        <v>0</v>
      </c>
      <c r="AP138" s="294"/>
      <c r="AQ138" s="295">
        <f t="shared" si="4"/>
        <v>0</v>
      </c>
      <c r="AR138" s="296">
        <f t="shared" si="7"/>
        <v>0</v>
      </c>
    </row>
    <row r="139" spans="1:44" hidden="1">
      <c r="A139" s="274"/>
      <c r="B139" s="286" t="s">
        <v>357</v>
      </c>
      <c r="C139" s="104"/>
      <c r="D139" s="104"/>
      <c r="E139" s="104"/>
      <c r="F139" s="128"/>
      <c r="G139" s="301" t="s">
        <v>358</v>
      </c>
      <c r="H139" s="90"/>
      <c r="I139" s="90"/>
      <c r="J139" s="90"/>
      <c r="K139" s="91"/>
      <c r="L139" s="91"/>
      <c r="M139" s="91"/>
      <c r="N139" s="91"/>
      <c r="O139" s="91"/>
      <c r="P139" s="91"/>
      <c r="Q139" s="91"/>
      <c r="R139" s="91"/>
      <c r="S139" s="91"/>
      <c r="T139" s="91"/>
      <c r="U139" s="91"/>
      <c r="V139" s="91"/>
      <c r="W139" s="91"/>
      <c r="X139" s="91"/>
      <c r="Y139" s="91"/>
      <c r="Z139" s="91"/>
      <c r="AA139" s="91">
        <f t="shared" si="6"/>
        <v>0</v>
      </c>
      <c r="AB139" s="91"/>
      <c r="AC139" s="111"/>
      <c r="AD139" s="91"/>
      <c r="AE139" s="91"/>
      <c r="AF139" s="91"/>
      <c r="AG139" s="91"/>
      <c r="AH139" s="91"/>
      <c r="AI139" s="91"/>
      <c r="AJ139" s="2"/>
      <c r="AK139" s="91"/>
      <c r="AL139" s="91"/>
      <c r="AM139" s="91"/>
      <c r="AN139" s="111"/>
      <c r="AO139" s="91">
        <f t="shared" si="5"/>
        <v>0</v>
      </c>
      <c r="AP139" s="294"/>
      <c r="AQ139" s="295">
        <f t="shared" si="4"/>
        <v>0</v>
      </c>
      <c r="AR139" s="296">
        <f t="shared" si="7"/>
        <v>0</v>
      </c>
    </row>
    <row r="140" spans="1:44" hidden="1">
      <c r="A140" s="274"/>
      <c r="B140" s="286" t="s">
        <v>359</v>
      </c>
      <c r="C140" s="104"/>
      <c r="D140" s="104"/>
      <c r="E140" s="104"/>
      <c r="F140" s="128"/>
      <c r="G140" s="301" t="s">
        <v>360</v>
      </c>
      <c r="H140" s="90"/>
      <c r="I140" s="90"/>
      <c r="J140" s="90"/>
      <c r="K140" s="91"/>
      <c r="L140" s="91"/>
      <c r="M140" s="91"/>
      <c r="N140" s="91"/>
      <c r="O140" s="91"/>
      <c r="P140" s="91"/>
      <c r="Q140" s="91"/>
      <c r="R140" s="91"/>
      <c r="S140" s="91"/>
      <c r="T140" s="91"/>
      <c r="U140" s="91"/>
      <c r="V140" s="91"/>
      <c r="W140" s="91"/>
      <c r="X140" s="91"/>
      <c r="Y140" s="91"/>
      <c r="Z140" s="91"/>
      <c r="AA140" s="91">
        <f t="shared" si="6"/>
        <v>0</v>
      </c>
      <c r="AB140" s="91"/>
      <c r="AC140" s="111"/>
      <c r="AD140" s="91"/>
      <c r="AE140" s="91"/>
      <c r="AF140" s="91"/>
      <c r="AG140" s="91"/>
      <c r="AH140" s="91"/>
      <c r="AI140" s="91"/>
      <c r="AJ140" s="2"/>
      <c r="AK140" s="91"/>
      <c r="AL140" s="91"/>
      <c r="AM140" s="91"/>
      <c r="AN140" s="111"/>
      <c r="AO140" s="91">
        <f t="shared" si="5"/>
        <v>0</v>
      </c>
      <c r="AP140" s="294"/>
      <c r="AQ140" s="295">
        <f t="shared" si="4"/>
        <v>0</v>
      </c>
      <c r="AR140" s="296">
        <f t="shared" si="7"/>
        <v>0</v>
      </c>
    </row>
    <row r="141" spans="1:44" hidden="1">
      <c r="A141" s="274"/>
      <c r="B141" s="286" t="s">
        <v>361</v>
      </c>
      <c r="C141" s="104"/>
      <c r="D141" s="104"/>
      <c r="E141" s="104"/>
      <c r="F141" s="128"/>
      <c r="G141" s="301" t="s">
        <v>362</v>
      </c>
      <c r="H141" s="90"/>
      <c r="I141" s="90"/>
      <c r="J141" s="90"/>
      <c r="K141" s="91"/>
      <c r="L141" s="91"/>
      <c r="M141" s="91"/>
      <c r="N141" s="91"/>
      <c r="O141" s="91"/>
      <c r="P141" s="91"/>
      <c r="Q141" s="91"/>
      <c r="R141" s="91"/>
      <c r="S141" s="91"/>
      <c r="T141" s="91"/>
      <c r="U141" s="91"/>
      <c r="V141" s="91"/>
      <c r="W141" s="91"/>
      <c r="X141" s="91"/>
      <c r="Y141" s="91"/>
      <c r="Z141" s="91"/>
      <c r="AA141" s="91">
        <f t="shared" si="6"/>
        <v>0</v>
      </c>
      <c r="AB141" s="91"/>
      <c r="AC141" s="111"/>
      <c r="AD141" s="91"/>
      <c r="AE141" s="91"/>
      <c r="AF141" s="91"/>
      <c r="AG141" s="91"/>
      <c r="AH141" s="91"/>
      <c r="AI141" s="91"/>
      <c r="AJ141" s="2"/>
      <c r="AK141" s="91"/>
      <c r="AL141" s="91"/>
      <c r="AM141" s="91"/>
      <c r="AN141" s="111"/>
      <c r="AO141" s="91">
        <f t="shared" si="5"/>
        <v>0</v>
      </c>
      <c r="AP141" s="294"/>
      <c r="AQ141" s="295">
        <f t="shared" si="4"/>
        <v>0</v>
      </c>
      <c r="AR141" s="296">
        <f t="shared" si="7"/>
        <v>0</v>
      </c>
    </row>
    <row r="142" spans="1:44" hidden="1">
      <c r="A142" s="274" t="s">
        <v>363</v>
      </c>
      <c r="B142" s="286"/>
      <c r="C142" s="104"/>
      <c r="D142" s="104"/>
      <c r="E142" s="104"/>
      <c r="F142" s="128"/>
      <c r="G142" s="309" t="s">
        <v>364</v>
      </c>
      <c r="H142" s="90"/>
      <c r="I142" s="90"/>
      <c r="J142" s="90"/>
      <c r="K142" s="91"/>
      <c r="L142" s="91"/>
      <c r="M142" s="91"/>
      <c r="N142" s="91"/>
      <c r="O142" s="91"/>
      <c r="P142" s="91"/>
      <c r="Q142" s="91"/>
      <c r="R142" s="91"/>
      <c r="S142" s="91"/>
      <c r="T142" s="91"/>
      <c r="U142" s="91"/>
      <c r="V142" s="91"/>
      <c r="W142" s="91"/>
      <c r="X142" s="91"/>
      <c r="Y142" s="91"/>
      <c r="Z142" s="91"/>
      <c r="AA142" s="91">
        <f t="shared" si="6"/>
        <v>0</v>
      </c>
      <c r="AB142" s="91"/>
      <c r="AC142" s="111"/>
      <c r="AD142" s="91"/>
      <c r="AE142" s="91"/>
      <c r="AF142" s="91"/>
      <c r="AG142" s="91"/>
      <c r="AH142" s="91"/>
      <c r="AI142" s="91"/>
      <c r="AJ142" s="2"/>
      <c r="AK142" s="91"/>
      <c r="AL142" s="91"/>
      <c r="AM142" s="91"/>
      <c r="AN142" s="111"/>
      <c r="AO142" s="91">
        <f t="shared" si="5"/>
        <v>0</v>
      </c>
      <c r="AP142" s="294"/>
      <c r="AQ142" s="295">
        <f t="shared" si="4"/>
        <v>0</v>
      </c>
      <c r="AR142" s="296">
        <f t="shared" si="7"/>
        <v>0</v>
      </c>
    </row>
    <row r="143" spans="1:44" hidden="1">
      <c r="A143" s="274"/>
      <c r="B143" s="286" t="s">
        <v>365</v>
      </c>
      <c r="C143" s="104"/>
      <c r="D143" s="104"/>
      <c r="E143" s="104"/>
      <c r="F143" s="128"/>
      <c r="G143" s="301" t="s">
        <v>366</v>
      </c>
      <c r="H143" s="90"/>
      <c r="I143" s="90"/>
      <c r="J143" s="90"/>
      <c r="K143" s="91"/>
      <c r="L143" s="91"/>
      <c r="M143" s="91"/>
      <c r="N143" s="91"/>
      <c r="O143" s="91"/>
      <c r="P143" s="91"/>
      <c r="Q143" s="91"/>
      <c r="R143" s="91"/>
      <c r="S143" s="91"/>
      <c r="T143" s="91"/>
      <c r="U143" s="91"/>
      <c r="V143" s="91"/>
      <c r="W143" s="91"/>
      <c r="X143" s="91"/>
      <c r="Y143" s="91"/>
      <c r="Z143" s="91"/>
      <c r="AA143" s="91">
        <f t="shared" si="6"/>
        <v>0</v>
      </c>
      <c r="AB143" s="91"/>
      <c r="AC143" s="111"/>
      <c r="AD143" s="91"/>
      <c r="AE143" s="91"/>
      <c r="AF143" s="91"/>
      <c r="AG143" s="91"/>
      <c r="AH143" s="91"/>
      <c r="AI143" s="91"/>
      <c r="AJ143" s="2"/>
      <c r="AK143" s="91"/>
      <c r="AL143" s="91"/>
      <c r="AM143" s="91"/>
      <c r="AN143" s="111"/>
      <c r="AO143" s="91">
        <f t="shared" si="5"/>
        <v>0</v>
      </c>
      <c r="AP143" s="294"/>
      <c r="AQ143" s="295">
        <f t="shared" si="4"/>
        <v>0</v>
      </c>
      <c r="AR143" s="296">
        <f t="shared" si="7"/>
        <v>0</v>
      </c>
    </row>
    <row r="144" spans="1:44" hidden="1">
      <c r="A144" s="274"/>
      <c r="B144" s="286" t="s">
        <v>367</v>
      </c>
      <c r="C144" s="104"/>
      <c r="D144" s="104"/>
      <c r="E144" s="104"/>
      <c r="F144" s="128"/>
      <c r="G144" s="301" t="s">
        <v>368</v>
      </c>
      <c r="H144" s="90"/>
      <c r="I144" s="90"/>
      <c r="J144" s="90"/>
      <c r="K144" s="91"/>
      <c r="L144" s="91"/>
      <c r="M144" s="91"/>
      <c r="N144" s="91"/>
      <c r="O144" s="91"/>
      <c r="P144" s="91"/>
      <c r="Q144" s="91"/>
      <c r="R144" s="91"/>
      <c r="S144" s="91"/>
      <c r="T144" s="91"/>
      <c r="U144" s="91"/>
      <c r="V144" s="91"/>
      <c r="W144" s="91"/>
      <c r="X144" s="91"/>
      <c r="Y144" s="91"/>
      <c r="Z144" s="91"/>
      <c r="AA144" s="91">
        <f t="shared" si="6"/>
        <v>0</v>
      </c>
      <c r="AB144" s="91"/>
      <c r="AC144" s="111"/>
      <c r="AD144" s="91"/>
      <c r="AE144" s="91"/>
      <c r="AF144" s="91"/>
      <c r="AG144" s="91"/>
      <c r="AH144" s="91"/>
      <c r="AI144" s="91"/>
      <c r="AJ144" s="2"/>
      <c r="AK144" s="91"/>
      <c r="AL144" s="91"/>
      <c r="AM144" s="91"/>
      <c r="AN144" s="111"/>
      <c r="AO144" s="91">
        <f t="shared" si="5"/>
        <v>0</v>
      </c>
      <c r="AP144" s="294"/>
      <c r="AQ144" s="295">
        <f t="shared" si="4"/>
        <v>0</v>
      </c>
      <c r="AR144" s="296">
        <f t="shared" si="7"/>
        <v>0</v>
      </c>
    </row>
    <row r="145" spans="1:44" hidden="1">
      <c r="A145" s="274"/>
      <c r="B145" s="286" t="s">
        <v>369</v>
      </c>
      <c r="C145" s="104"/>
      <c r="D145" s="104"/>
      <c r="E145" s="104"/>
      <c r="F145" s="128"/>
      <c r="G145" s="301" t="s">
        <v>370</v>
      </c>
      <c r="H145" s="90"/>
      <c r="I145" s="90"/>
      <c r="J145" s="90"/>
      <c r="K145" s="91"/>
      <c r="L145" s="91"/>
      <c r="M145" s="91"/>
      <c r="N145" s="91"/>
      <c r="O145" s="91"/>
      <c r="P145" s="91"/>
      <c r="Q145" s="91"/>
      <c r="R145" s="91"/>
      <c r="S145" s="91"/>
      <c r="T145" s="91"/>
      <c r="U145" s="91"/>
      <c r="V145" s="91"/>
      <c r="W145" s="91"/>
      <c r="X145" s="91"/>
      <c r="Y145" s="91"/>
      <c r="Z145" s="91"/>
      <c r="AA145" s="91">
        <f t="shared" si="6"/>
        <v>0</v>
      </c>
      <c r="AB145" s="91"/>
      <c r="AC145" s="111"/>
      <c r="AD145" s="91"/>
      <c r="AE145" s="91"/>
      <c r="AF145" s="91"/>
      <c r="AG145" s="91"/>
      <c r="AH145" s="91"/>
      <c r="AI145" s="91"/>
      <c r="AJ145" s="2"/>
      <c r="AK145" s="91"/>
      <c r="AL145" s="91"/>
      <c r="AM145" s="91"/>
      <c r="AN145" s="111"/>
      <c r="AO145" s="91">
        <f t="shared" si="5"/>
        <v>0</v>
      </c>
      <c r="AP145" s="294"/>
      <c r="AQ145" s="295">
        <f t="shared" ref="AQ145:AQ208" si="8">AA145-AO145</f>
        <v>0</v>
      </c>
      <c r="AR145" s="296">
        <f t="shared" si="7"/>
        <v>0</v>
      </c>
    </row>
    <row r="146" spans="1:44" hidden="1">
      <c r="A146" s="274"/>
      <c r="B146" s="286" t="s">
        <v>371</v>
      </c>
      <c r="C146" s="104"/>
      <c r="D146" s="104"/>
      <c r="E146" s="104"/>
      <c r="F146" s="128"/>
      <c r="G146" s="301" t="s">
        <v>372</v>
      </c>
      <c r="H146" s="90"/>
      <c r="I146" s="90"/>
      <c r="J146" s="90"/>
      <c r="K146" s="91"/>
      <c r="L146" s="91"/>
      <c r="M146" s="91"/>
      <c r="N146" s="91"/>
      <c r="O146" s="91"/>
      <c r="P146" s="91"/>
      <c r="Q146" s="91"/>
      <c r="R146" s="91"/>
      <c r="S146" s="91"/>
      <c r="T146" s="91"/>
      <c r="U146" s="91"/>
      <c r="V146" s="91"/>
      <c r="W146" s="91"/>
      <c r="X146" s="91"/>
      <c r="Y146" s="91"/>
      <c r="Z146" s="91"/>
      <c r="AA146" s="91">
        <f t="shared" si="6"/>
        <v>0</v>
      </c>
      <c r="AB146" s="91"/>
      <c r="AC146" s="111"/>
      <c r="AD146" s="91"/>
      <c r="AE146" s="91"/>
      <c r="AF146" s="91"/>
      <c r="AG146" s="91"/>
      <c r="AH146" s="91"/>
      <c r="AI146" s="91"/>
      <c r="AJ146" s="2"/>
      <c r="AK146" s="91"/>
      <c r="AL146" s="91"/>
      <c r="AM146" s="91"/>
      <c r="AN146" s="111"/>
      <c r="AO146" s="91">
        <f t="shared" si="5"/>
        <v>0</v>
      </c>
      <c r="AP146" s="294"/>
      <c r="AQ146" s="295">
        <f t="shared" si="8"/>
        <v>0</v>
      </c>
      <c r="AR146" s="296">
        <f t="shared" si="7"/>
        <v>0</v>
      </c>
    </row>
    <row r="147" spans="1:44" hidden="1">
      <c r="A147" s="274"/>
      <c r="B147" s="286" t="s">
        <v>373</v>
      </c>
      <c r="C147" s="104"/>
      <c r="D147" s="104"/>
      <c r="E147" s="104"/>
      <c r="F147" s="128"/>
      <c r="G147" s="301" t="s">
        <v>374</v>
      </c>
      <c r="H147" s="90"/>
      <c r="I147" s="90"/>
      <c r="J147" s="90"/>
      <c r="K147" s="91"/>
      <c r="L147" s="91"/>
      <c r="M147" s="91"/>
      <c r="N147" s="91"/>
      <c r="O147" s="91"/>
      <c r="P147" s="91"/>
      <c r="Q147" s="91"/>
      <c r="R147" s="91"/>
      <c r="S147" s="91"/>
      <c r="T147" s="91"/>
      <c r="U147" s="91"/>
      <c r="V147" s="91"/>
      <c r="W147" s="91"/>
      <c r="X147" s="91"/>
      <c r="Y147" s="91"/>
      <c r="Z147" s="91"/>
      <c r="AA147" s="91">
        <f t="shared" si="6"/>
        <v>0</v>
      </c>
      <c r="AB147" s="91"/>
      <c r="AC147" s="111"/>
      <c r="AD147" s="91"/>
      <c r="AE147" s="91"/>
      <c r="AF147" s="91"/>
      <c r="AG147" s="91"/>
      <c r="AH147" s="91"/>
      <c r="AI147" s="91"/>
      <c r="AJ147" s="2"/>
      <c r="AK147" s="91"/>
      <c r="AL147" s="91"/>
      <c r="AM147" s="91"/>
      <c r="AN147" s="111"/>
      <c r="AO147" s="91">
        <f t="shared" si="5"/>
        <v>0</v>
      </c>
      <c r="AP147" s="294"/>
      <c r="AQ147" s="295">
        <f t="shared" si="8"/>
        <v>0</v>
      </c>
      <c r="AR147" s="296">
        <f t="shared" si="7"/>
        <v>0</v>
      </c>
    </row>
    <row r="148" spans="1:44" hidden="1">
      <c r="A148" s="274"/>
      <c r="B148" s="286" t="s">
        <v>375</v>
      </c>
      <c r="C148" s="104"/>
      <c r="D148" s="104"/>
      <c r="E148" s="104"/>
      <c r="F148" s="128"/>
      <c r="G148" s="301" t="s">
        <v>376</v>
      </c>
      <c r="H148" s="90"/>
      <c r="I148" s="90"/>
      <c r="J148" s="90"/>
      <c r="K148" s="91"/>
      <c r="L148" s="91"/>
      <c r="M148" s="91"/>
      <c r="N148" s="91"/>
      <c r="O148" s="91"/>
      <c r="P148" s="91"/>
      <c r="Q148" s="91"/>
      <c r="R148" s="91"/>
      <c r="S148" s="91"/>
      <c r="T148" s="91"/>
      <c r="U148" s="91"/>
      <c r="V148" s="91"/>
      <c r="W148" s="91"/>
      <c r="X148" s="91"/>
      <c r="Y148" s="91"/>
      <c r="Z148" s="91"/>
      <c r="AA148" s="91">
        <f t="shared" si="6"/>
        <v>0</v>
      </c>
      <c r="AB148" s="91"/>
      <c r="AC148" s="111"/>
      <c r="AD148" s="91"/>
      <c r="AE148" s="91"/>
      <c r="AF148" s="91"/>
      <c r="AG148" s="91"/>
      <c r="AH148" s="91"/>
      <c r="AI148" s="91"/>
      <c r="AJ148" s="2"/>
      <c r="AK148" s="91"/>
      <c r="AL148" s="91"/>
      <c r="AM148" s="91"/>
      <c r="AN148" s="111"/>
      <c r="AO148" s="91">
        <f t="shared" si="5"/>
        <v>0</v>
      </c>
      <c r="AP148" s="294"/>
      <c r="AQ148" s="295">
        <f t="shared" si="8"/>
        <v>0</v>
      </c>
      <c r="AR148" s="296">
        <f t="shared" si="7"/>
        <v>0</v>
      </c>
    </row>
    <row r="149" spans="1:44" hidden="1">
      <c r="A149" s="274"/>
      <c r="B149" s="286" t="s">
        <v>377</v>
      </c>
      <c r="C149" s="104"/>
      <c r="D149" s="104"/>
      <c r="E149" s="104"/>
      <c r="F149" s="128"/>
      <c r="G149" s="301" t="s">
        <v>378</v>
      </c>
      <c r="H149" s="90"/>
      <c r="I149" s="90"/>
      <c r="J149" s="90"/>
      <c r="K149" s="91"/>
      <c r="L149" s="91"/>
      <c r="M149" s="91"/>
      <c r="N149" s="91"/>
      <c r="O149" s="91"/>
      <c r="P149" s="91"/>
      <c r="Q149" s="91"/>
      <c r="R149" s="91"/>
      <c r="S149" s="91"/>
      <c r="T149" s="91"/>
      <c r="U149" s="91"/>
      <c r="V149" s="91"/>
      <c r="W149" s="91"/>
      <c r="X149" s="91"/>
      <c r="Y149" s="91"/>
      <c r="Z149" s="91"/>
      <c r="AA149" s="91">
        <f t="shared" si="6"/>
        <v>0</v>
      </c>
      <c r="AB149" s="91"/>
      <c r="AC149" s="111"/>
      <c r="AD149" s="91"/>
      <c r="AE149" s="91"/>
      <c r="AF149" s="91"/>
      <c r="AG149" s="91"/>
      <c r="AH149" s="91"/>
      <c r="AI149" s="91"/>
      <c r="AJ149" s="2"/>
      <c r="AK149" s="91"/>
      <c r="AL149" s="91"/>
      <c r="AM149" s="91"/>
      <c r="AN149" s="111"/>
      <c r="AO149" s="91">
        <f t="shared" ref="AO149:AO212" si="9">AE149+AI149+AM149+AN149</f>
        <v>0</v>
      </c>
      <c r="AP149" s="294"/>
      <c r="AQ149" s="295">
        <f t="shared" si="8"/>
        <v>0</v>
      </c>
      <c r="AR149" s="296">
        <f t="shared" si="7"/>
        <v>0</v>
      </c>
    </row>
    <row r="150" spans="1:44" hidden="1">
      <c r="A150" s="274"/>
      <c r="B150" s="286" t="s">
        <v>379</v>
      </c>
      <c r="C150" s="104"/>
      <c r="D150" s="104"/>
      <c r="E150" s="104"/>
      <c r="F150" s="128"/>
      <c r="G150" s="301" t="s">
        <v>380</v>
      </c>
      <c r="H150" s="90"/>
      <c r="I150" s="90"/>
      <c r="J150" s="90"/>
      <c r="K150" s="91"/>
      <c r="L150" s="91"/>
      <c r="M150" s="91"/>
      <c r="N150" s="91"/>
      <c r="O150" s="91"/>
      <c r="P150" s="91"/>
      <c r="Q150" s="91"/>
      <c r="R150" s="91"/>
      <c r="S150" s="91"/>
      <c r="T150" s="91"/>
      <c r="U150" s="91"/>
      <c r="V150" s="91"/>
      <c r="W150" s="91"/>
      <c r="X150" s="91"/>
      <c r="Y150" s="91"/>
      <c r="Z150" s="91"/>
      <c r="AA150" s="91">
        <f t="shared" ref="AA150:AA213" si="10">SUM(N150:Z150)</f>
        <v>0</v>
      </c>
      <c r="AB150" s="91"/>
      <c r="AC150" s="111"/>
      <c r="AD150" s="91"/>
      <c r="AE150" s="91"/>
      <c r="AF150" s="91"/>
      <c r="AG150" s="91"/>
      <c r="AH150" s="91"/>
      <c r="AI150" s="91"/>
      <c r="AJ150" s="2"/>
      <c r="AK150" s="91"/>
      <c r="AL150" s="91"/>
      <c r="AM150" s="91"/>
      <c r="AN150" s="111"/>
      <c r="AO150" s="91">
        <f t="shared" si="9"/>
        <v>0</v>
      </c>
      <c r="AP150" s="294"/>
      <c r="AQ150" s="295">
        <f t="shared" si="8"/>
        <v>0</v>
      </c>
      <c r="AR150" s="296">
        <f t="shared" si="7"/>
        <v>0</v>
      </c>
    </row>
    <row r="151" spans="1:44" hidden="1">
      <c r="A151" s="274"/>
      <c r="B151" s="286" t="s">
        <v>381</v>
      </c>
      <c r="C151" s="104"/>
      <c r="D151" s="104"/>
      <c r="E151" s="104"/>
      <c r="F151" s="128"/>
      <c r="G151" s="301" t="s">
        <v>382</v>
      </c>
      <c r="H151" s="90"/>
      <c r="I151" s="90"/>
      <c r="J151" s="90"/>
      <c r="K151" s="91"/>
      <c r="L151" s="91"/>
      <c r="M151" s="91"/>
      <c r="N151" s="91"/>
      <c r="O151" s="91"/>
      <c r="P151" s="91"/>
      <c r="Q151" s="91"/>
      <c r="R151" s="91"/>
      <c r="S151" s="91"/>
      <c r="T151" s="91"/>
      <c r="U151" s="91"/>
      <c r="V151" s="91"/>
      <c r="W151" s="91"/>
      <c r="X151" s="91"/>
      <c r="Y151" s="91"/>
      <c r="Z151" s="91"/>
      <c r="AA151" s="91">
        <f t="shared" si="10"/>
        <v>0</v>
      </c>
      <c r="AB151" s="91"/>
      <c r="AC151" s="111"/>
      <c r="AD151" s="91"/>
      <c r="AE151" s="91"/>
      <c r="AF151" s="91"/>
      <c r="AG151" s="91"/>
      <c r="AH151" s="91"/>
      <c r="AI151" s="91"/>
      <c r="AJ151" s="2"/>
      <c r="AK151" s="91"/>
      <c r="AL151" s="91"/>
      <c r="AM151" s="91"/>
      <c r="AN151" s="111"/>
      <c r="AO151" s="91">
        <f t="shared" si="9"/>
        <v>0</v>
      </c>
      <c r="AP151" s="294"/>
      <c r="AQ151" s="295">
        <f t="shared" si="8"/>
        <v>0</v>
      </c>
      <c r="AR151" s="296">
        <f t="shared" si="7"/>
        <v>0</v>
      </c>
    </row>
    <row r="152" spans="1:44" hidden="1">
      <c r="A152" s="274"/>
      <c r="B152" s="286" t="s">
        <v>383</v>
      </c>
      <c r="C152" s="104"/>
      <c r="D152" s="104"/>
      <c r="E152" s="104"/>
      <c r="F152" s="128"/>
      <c r="G152" s="301" t="s">
        <v>384</v>
      </c>
      <c r="H152" s="90"/>
      <c r="I152" s="90"/>
      <c r="J152" s="90"/>
      <c r="K152" s="91"/>
      <c r="L152" s="91"/>
      <c r="M152" s="91"/>
      <c r="N152" s="91"/>
      <c r="O152" s="91"/>
      <c r="P152" s="91"/>
      <c r="Q152" s="91"/>
      <c r="R152" s="91"/>
      <c r="S152" s="91"/>
      <c r="T152" s="91"/>
      <c r="U152" s="91"/>
      <c r="V152" s="91"/>
      <c r="W152" s="91"/>
      <c r="X152" s="91"/>
      <c r="Y152" s="91"/>
      <c r="Z152" s="91"/>
      <c r="AA152" s="91">
        <f t="shared" si="10"/>
        <v>0</v>
      </c>
      <c r="AB152" s="91"/>
      <c r="AC152" s="111"/>
      <c r="AD152" s="91"/>
      <c r="AE152" s="91"/>
      <c r="AF152" s="91"/>
      <c r="AG152" s="91"/>
      <c r="AH152" s="91"/>
      <c r="AI152" s="91"/>
      <c r="AJ152" s="2"/>
      <c r="AK152" s="91"/>
      <c r="AL152" s="91"/>
      <c r="AM152" s="91"/>
      <c r="AN152" s="111"/>
      <c r="AO152" s="91">
        <f t="shared" si="9"/>
        <v>0</v>
      </c>
      <c r="AP152" s="294"/>
      <c r="AQ152" s="295">
        <f t="shared" si="8"/>
        <v>0</v>
      </c>
      <c r="AR152" s="296">
        <f t="shared" si="7"/>
        <v>0</v>
      </c>
    </row>
    <row r="153" spans="1:44" hidden="1">
      <c r="A153" s="274"/>
      <c r="B153" s="286" t="s">
        <v>385</v>
      </c>
      <c r="C153" s="104"/>
      <c r="D153" s="104"/>
      <c r="E153" s="104"/>
      <c r="F153" s="128"/>
      <c r="G153" s="301" t="s">
        <v>386</v>
      </c>
      <c r="H153" s="90"/>
      <c r="I153" s="90"/>
      <c r="J153" s="90"/>
      <c r="K153" s="91"/>
      <c r="L153" s="91"/>
      <c r="M153" s="91"/>
      <c r="N153" s="91"/>
      <c r="O153" s="91"/>
      <c r="P153" s="91"/>
      <c r="Q153" s="91"/>
      <c r="R153" s="91"/>
      <c r="S153" s="91"/>
      <c r="T153" s="91"/>
      <c r="U153" s="91"/>
      <c r="V153" s="91"/>
      <c r="W153" s="91"/>
      <c r="X153" s="91"/>
      <c r="Y153" s="91"/>
      <c r="Z153" s="91"/>
      <c r="AA153" s="91">
        <f t="shared" si="10"/>
        <v>0</v>
      </c>
      <c r="AB153" s="91"/>
      <c r="AC153" s="111"/>
      <c r="AD153" s="91"/>
      <c r="AE153" s="91"/>
      <c r="AF153" s="91"/>
      <c r="AG153" s="91"/>
      <c r="AH153" s="91"/>
      <c r="AI153" s="91"/>
      <c r="AJ153" s="2"/>
      <c r="AK153" s="91"/>
      <c r="AL153" s="91"/>
      <c r="AM153" s="91"/>
      <c r="AN153" s="111"/>
      <c r="AO153" s="91">
        <f t="shared" si="9"/>
        <v>0</v>
      </c>
      <c r="AP153" s="294"/>
      <c r="AQ153" s="295">
        <f t="shared" si="8"/>
        <v>0</v>
      </c>
      <c r="AR153" s="296">
        <f t="shared" si="7"/>
        <v>0</v>
      </c>
    </row>
    <row r="154" spans="1:44" hidden="1">
      <c r="A154" s="274"/>
      <c r="B154" s="286" t="s">
        <v>387</v>
      </c>
      <c r="C154" s="104"/>
      <c r="D154" s="104"/>
      <c r="E154" s="104"/>
      <c r="F154" s="128"/>
      <c r="G154" s="301" t="s">
        <v>388</v>
      </c>
      <c r="H154" s="90"/>
      <c r="I154" s="90"/>
      <c r="J154" s="90"/>
      <c r="K154" s="91"/>
      <c r="L154" s="91"/>
      <c r="M154" s="91"/>
      <c r="N154" s="91"/>
      <c r="O154" s="91"/>
      <c r="P154" s="91"/>
      <c r="Q154" s="91"/>
      <c r="R154" s="91"/>
      <c r="S154" s="91"/>
      <c r="T154" s="91"/>
      <c r="U154" s="91"/>
      <c r="V154" s="91"/>
      <c r="W154" s="91"/>
      <c r="X154" s="91"/>
      <c r="Y154" s="91"/>
      <c r="Z154" s="91"/>
      <c r="AA154" s="91">
        <f t="shared" si="10"/>
        <v>0</v>
      </c>
      <c r="AB154" s="91"/>
      <c r="AC154" s="111"/>
      <c r="AD154" s="91"/>
      <c r="AE154" s="91"/>
      <c r="AF154" s="91"/>
      <c r="AG154" s="91"/>
      <c r="AH154" s="91"/>
      <c r="AI154" s="91"/>
      <c r="AJ154" s="2"/>
      <c r="AK154" s="91"/>
      <c r="AL154" s="91"/>
      <c r="AM154" s="91"/>
      <c r="AN154" s="111"/>
      <c r="AO154" s="91">
        <f t="shared" si="9"/>
        <v>0</v>
      </c>
      <c r="AP154" s="294"/>
      <c r="AQ154" s="295">
        <f t="shared" si="8"/>
        <v>0</v>
      </c>
      <c r="AR154" s="296">
        <f t="shared" si="7"/>
        <v>0</v>
      </c>
    </row>
    <row r="155" spans="1:44" hidden="1">
      <c r="A155" s="274"/>
      <c r="B155" s="286" t="s">
        <v>389</v>
      </c>
      <c r="C155" s="104"/>
      <c r="D155" s="104"/>
      <c r="E155" s="104"/>
      <c r="F155" s="128"/>
      <c r="G155" s="301" t="s">
        <v>390</v>
      </c>
      <c r="H155" s="90"/>
      <c r="I155" s="90"/>
      <c r="J155" s="90"/>
      <c r="K155" s="91"/>
      <c r="L155" s="91"/>
      <c r="M155" s="91"/>
      <c r="N155" s="91"/>
      <c r="O155" s="91"/>
      <c r="P155" s="91"/>
      <c r="Q155" s="91"/>
      <c r="R155" s="91"/>
      <c r="S155" s="91"/>
      <c r="T155" s="91"/>
      <c r="U155" s="91"/>
      <c r="V155" s="91"/>
      <c r="W155" s="91"/>
      <c r="X155" s="91"/>
      <c r="Y155" s="91"/>
      <c r="Z155" s="91"/>
      <c r="AA155" s="91">
        <f t="shared" si="10"/>
        <v>0</v>
      </c>
      <c r="AB155" s="91"/>
      <c r="AC155" s="111"/>
      <c r="AD155" s="91"/>
      <c r="AE155" s="91"/>
      <c r="AF155" s="91"/>
      <c r="AG155" s="91"/>
      <c r="AH155" s="91"/>
      <c r="AI155" s="91"/>
      <c r="AJ155" s="2"/>
      <c r="AK155" s="91"/>
      <c r="AL155" s="91"/>
      <c r="AM155" s="91"/>
      <c r="AN155" s="111"/>
      <c r="AO155" s="91">
        <f t="shared" si="9"/>
        <v>0</v>
      </c>
      <c r="AP155" s="294"/>
      <c r="AQ155" s="295">
        <f t="shared" si="8"/>
        <v>0</v>
      </c>
      <c r="AR155" s="296">
        <f t="shared" si="7"/>
        <v>0</v>
      </c>
    </row>
    <row r="156" spans="1:44" hidden="1">
      <c r="A156" s="274" t="s">
        <v>391</v>
      </c>
      <c r="B156" s="286"/>
      <c r="C156" s="104"/>
      <c r="D156" s="104"/>
      <c r="E156" s="104"/>
      <c r="F156" s="128"/>
      <c r="G156" s="309" t="s">
        <v>392</v>
      </c>
      <c r="H156" s="90"/>
      <c r="I156" s="90"/>
      <c r="J156" s="90"/>
      <c r="K156" s="91"/>
      <c r="L156" s="91"/>
      <c r="M156" s="91"/>
      <c r="N156" s="91"/>
      <c r="O156" s="91"/>
      <c r="P156" s="91"/>
      <c r="Q156" s="91"/>
      <c r="R156" s="91"/>
      <c r="S156" s="91"/>
      <c r="T156" s="91"/>
      <c r="U156" s="91"/>
      <c r="V156" s="91"/>
      <c r="W156" s="91"/>
      <c r="X156" s="91"/>
      <c r="Y156" s="91"/>
      <c r="Z156" s="91"/>
      <c r="AA156" s="91">
        <f t="shared" si="10"/>
        <v>0</v>
      </c>
      <c r="AB156" s="91"/>
      <c r="AC156" s="111"/>
      <c r="AD156" s="91"/>
      <c r="AE156" s="91"/>
      <c r="AF156" s="91"/>
      <c r="AG156" s="91"/>
      <c r="AH156" s="91"/>
      <c r="AI156" s="91"/>
      <c r="AJ156" s="2"/>
      <c r="AK156" s="91"/>
      <c r="AL156" s="91"/>
      <c r="AM156" s="91"/>
      <c r="AN156" s="111"/>
      <c r="AO156" s="91">
        <f t="shared" si="9"/>
        <v>0</v>
      </c>
      <c r="AP156" s="294"/>
      <c r="AQ156" s="295">
        <f t="shared" si="8"/>
        <v>0</v>
      </c>
      <c r="AR156" s="296">
        <f t="shared" si="7"/>
        <v>0</v>
      </c>
    </row>
    <row r="157" spans="1:44" hidden="1">
      <c r="A157" s="274"/>
      <c r="B157" s="286" t="s">
        <v>393</v>
      </c>
      <c r="C157" s="104"/>
      <c r="D157" s="104"/>
      <c r="E157" s="104"/>
      <c r="F157" s="128"/>
      <c r="G157" s="301" t="s">
        <v>394</v>
      </c>
      <c r="H157" s="90"/>
      <c r="I157" s="90"/>
      <c r="J157" s="90"/>
      <c r="K157" s="91"/>
      <c r="L157" s="91"/>
      <c r="M157" s="91"/>
      <c r="N157" s="91"/>
      <c r="O157" s="91"/>
      <c r="P157" s="91"/>
      <c r="Q157" s="91"/>
      <c r="R157" s="91"/>
      <c r="S157" s="91"/>
      <c r="T157" s="91"/>
      <c r="U157" s="91"/>
      <c r="V157" s="91"/>
      <c r="W157" s="91"/>
      <c r="X157" s="91"/>
      <c r="Y157" s="91"/>
      <c r="Z157" s="91"/>
      <c r="AA157" s="91">
        <f t="shared" si="10"/>
        <v>0</v>
      </c>
      <c r="AB157" s="91"/>
      <c r="AC157" s="111"/>
      <c r="AD157" s="91"/>
      <c r="AE157" s="91"/>
      <c r="AF157" s="91"/>
      <c r="AG157" s="91"/>
      <c r="AH157" s="91"/>
      <c r="AI157" s="91"/>
      <c r="AJ157" s="2"/>
      <c r="AK157" s="91"/>
      <c r="AL157" s="91"/>
      <c r="AM157" s="91"/>
      <c r="AN157" s="111"/>
      <c r="AO157" s="91">
        <f t="shared" si="9"/>
        <v>0</v>
      </c>
      <c r="AP157" s="294"/>
      <c r="AQ157" s="295">
        <f t="shared" si="8"/>
        <v>0</v>
      </c>
      <c r="AR157" s="296">
        <f t="shared" si="7"/>
        <v>0</v>
      </c>
    </row>
    <row r="158" spans="1:44" hidden="1">
      <c r="A158" s="274"/>
      <c r="B158" s="286" t="s">
        <v>395</v>
      </c>
      <c r="C158" s="104"/>
      <c r="D158" s="104"/>
      <c r="E158" s="104"/>
      <c r="F158" s="128"/>
      <c r="G158" s="301" t="s">
        <v>396</v>
      </c>
      <c r="H158" s="90"/>
      <c r="I158" s="90"/>
      <c r="J158" s="90"/>
      <c r="K158" s="91"/>
      <c r="L158" s="91"/>
      <c r="M158" s="91"/>
      <c r="N158" s="91"/>
      <c r="O158" s="91"/>
      <c r="P158" s="91"/>
      <c r="Q158" s="91"/>
      <c r="R158" s="91"/>
      <c r="S158" s="91"/>
      <c r="T158" s="91"/>
      <c r="U158" s="91"/>
      <c r="V158" s="91"/>
      <c r="W158" s="91"/>
      <c r="X158" s="91"/>
      <c r="Y158" s="91"/>
      <c r="Z158" s="91"/>
      <c r="AA158" s="91">
        <f t="shared" si="10"/>
        <v>0</v>
      </c>
      <c r="AB158" s="91"/>
      <c r="AC158" s="111"/>
      <c r="AD158" s="91"/>
      <c r="AE158" s="91"/>
      <c r="AF158" s="91"/>
      <c r="AG158" s="91"/>
      <c r="AH158" s="91"/>
      <c r="AI158" s="91"/>
      <c r="AJ158" s="2"/>
      <c r="AK158" s="91"/>
      <c r="AL158" s="91"/>
      <c r="AM158" s="91"/>
      <c r="AN158" s="111"/>
      <c r="AO158" s="91">
        <f t="shared" si="9"/>
        <v>0</v>
      </c>
      <c r="AP158" s="294"/>
      <c r="AQ158" s="295">
        <f t="shared" si="8"/>
        <v>0</v>
      </c>
      <c r="AR158" s="296">
        <f t="shared" si="7"/>
        <v>0</v>
      </c>
    </row>
    <row r="159" spans="1:44" hidden="1">
      <c r="A159" s="274"/>
      <c r="B159" s="286" t="s">
        <v>397</v>
      </c>
      <c r="C159" s="104"/>
      <c r="D159" s="104"/>
      <c r="E159" s="104"/>
      <c r="F159" s="128"/>
      <c r="G159" s="301" t="s">
        <v>398</v>
      </c>
      <c r="H159" s="90"/>
      <c r="I159" s="90"/>
      <c r="J159" s="90"/>
      <c r="K159" s="91"/>
      <c r="L159" s="91"/>
      <c r="M159" s="91"/>
      <c r="N159" s="91"/>
      <c r="O159" s="91"/>
      <c r="P159" s="91"/>
      <c r="Q159" s="91"/>
      <c r="R159" s="91"/>
      <c r="S159" s="91"/>
      <c r="T159" s="91"/>
      <c r="U159" s="91"/>
      <c r="V159" s="91"/>
      <c r="W159" s="91"/>
      <c r="X159" s="91"/>
      <c r="Y159" s="91"/>
      <c r="Z159" s="91"/>
      <c r="AA159" s="91">
        <f t="shared" si="10"/>
        <v>0</v>
      </c>
      <c r="AB159" s="91"/>
      <c r="AC159" s="111"/>
      <c r="AD159" s="91"/>
      <c r="AE159" s="91"/>
      <c r="AF159" s="91"/>
      <c r="AG159" s="91"/>
      <c r="AH159" s="91"/>
      <c r="AI159" s="91"/>
      <c r="AJ159" s="2"/>
      <c r="AK159" s="91"/>
      <c r="AL159" s="91"/>
      <c r="AM159" s="91"/>
      <c r="AN159" s="111"/>
      <c r="AO159" s="91">
        <f t="shared" si="9"/>
        <v>0</v>
      </c>
      <c r="AP159" s="294"/>
      <c r="AQ159" s="295">
        <f t="shared" si="8"/>
        <v>0</v>
      </c>
      <c r="AR159" s="296">
        <f t="shared" si="7"/>
        <v>0</v>
      </c>
    </row>
    <row r="160" spans="1:44" hidden="1">
      <c r="A160" s="274"/>
      <c r="B160" s="286" t="s">
        <v>399</v>
      </c>
      <c r="C160" s="104"/>
      <c r="D160" s="104"/>
      <c r="E160" s="104"/>
      <c r="F160" s="128"/>
      <c r="G160" s="301" t="s">
        <v>400</v>
      </c>
      <c r="H160" s="90"/>
      <c r="I160" s="90"/>
      <c r="J160" s="90"/>
      <c r="K160" s="91"/>
      <c r="L160" s="91"/>
      <c r="M160" s="91"/>
      <c r="N160" s="91"/>
      <c r="O160" s="91"/>
      <c r="P160" s="91"/>
      <c r="Q160" s="91"/>
      <c r="R160" s="91"/>
      <c r="S160" s="91"/>
      <c r="T160" s="91"/>
      <c r="U160" s="91"/>
      <c r="V160" s="91"/>
      <c r="W160" s="91"/>
      <c r="X160" s="91"/>
      <c r="Y160" s="91"/>
      <c r="Z160" s="91"/>
      <c r="AA160" s="91">
        <f t="shared" si="10"/>
        <v>0</v>
      </c>
      <c r="AB160" s="91"/>
      <c r="AC160" s="111"/>
      <c r="AD160" s="91"/>
      <c r="AE160" s="91"/>
      <c r="AF160" s="91"/>
      <c r="AG160" s="91"/>
      <c r="AH160" s="91"/>
      <c r="AI160" s="91"/>
      <c r="AJ160" s="2"/>
      <c r="AK160" s="91"/>
      <c r="AL160" s="91"/>
      <c r="AM160" s="91"/>
      <c r="AN160" s="111"/>
      <c r="AO160" s="91">
        <f t="shared" si="9"/>
        <v>0</v>
      </c>
      <c r="AP160" s="294"/>
      <c r="AQ160" s="295">
        <f t="shared" si="8"/>
        <v>0</v>
      </c>
      <c r="AR160" s="296">
        <f t="shared" si="7"/>
        <v>0</v>
      </c>
    </row>
    <row r="161" spans="1:44" hidden="1">
      <c r="A161" s="274" t="s">
        <v>401</v>
      </c>
      <c r="B161" s="286"/>
      <c r="C161" s="104"/>
      <c r="D161" s="104"/>
      <c r="E161" s="104"/>
      <c r="F161" s="128"/>
      <c r="G161" s="309" t="s">
        <v>402</v>
      </c>
      <c r="H161" s="90"/>
      <c r="I161" s="90"/>
      <c r="J161" s="90"/>
      <c r="K161" s="91"/>
      <c r="L161" s="91"/>
      <c r="M161" s="91"/>
      <c r="N161" s="91"/>
      <c r="O161" s="91"/>
      <c r="P161" s="91"/>
      <c r="Q161" s="91"/>
      <c r="R161" s="91"/>
      <c r="S161" s="91"/>
      <c r="T161" s="91"/>
      <c r="U161" s="91"/>
      <c r="V161" s="91"/>
      <c r="W161" s="91"/>
      <c r="X161" s="91"/>
      <c r="Y161" s="91"/>
      <c r="Z161" s="91"/>
      <c r="AA161" s="91">
        <f t="shared" si="10"/>
        <v>0</v>
      </c>
      <c r="AB161" s="91"/>
      <c r="AC161" s="111"/>
      <c r="AD161" s="91"/>
      <c r="AE161" s="91"/>
      <c r="AF161" s="91"/>
      <c r="AG161" s="91"/>
      <c r="AH161" s="91"/>
      <c r="AI161" s="91"/>
      <c r="AJ161" s="2"/>
      <c r="AK161" s="91"/>
      <c r="AL161" s="91"/>
      <c r="AM161" s="91"/>
      <c r="AN161" s="111"/>
      <c r="AO161" s="91">
        <f t="shared" si="9"/>
        <v>0</v>
      </c>
      <c r="AP161" s="294"/>
      <c r="AQ161" s="295">
        <f t="shared" si="8"/>
        <v>0</v>
      </c>
      <c r="AR161" s="296">
        <f t="shared" si="7"/>
        <v>0</v>
      </c>
    </row>
    <row r="162" spans="1:44" hidden="1">
      <c r="A162" s="274" t="s">
        <v>403</v>
      </c>
      <c r="B162" s="286"/>
      <c r="C162" s="104"/>
      <c r="D162" s="104"/>
      <c r="E162" s="104"/>
      <c r="F162" s="128"/>
      <c r="G162" s="309" t="s">
        <v>404</v>
      </c>
      <c r="H162" s="90"/>
      <c r="I162" s="90"/>
      <c r="J162" s="90"/>
      <c r="K162" s="91"/>
      <c r="L162" s="91"/>
      <c r="M162" s="91"/>
      <c r="N162" s="91"/>
      <c r="O162" s="91"/>
      <c r="P162" s="91"/>
      <c r="Q162" s="91"/>
      <c r="R162" s="91"/>
      <c r="S162" s="91"/>
      <c r="T162" s="91"/>
      <c r="U162" s="91"/>
      <c r="V162" s="91"/>
      <c r="W162" s="91"/>
      <c r="X162" s="91"/>
      <c r="Y162" s="91"/>
      <c r="Z162" s="91"/>
      <c r="AA162" s="91">
        <f t="shared" si="10"/>
        <v>0</v>
      </c>
      <c r="AB162" s="91"/>
      <c r="AC162" s="111"/>
      <c r="AD162" s="91"/>
      <c r="AE162" s="91"/>
      <c r="AF162" s="91"/>
      <c r="AG162" s="91"/>
      <c r="AH162" s="91"/>
      <c r="AI162" s="91"/>
      <c r="AJ162" s="2"/>
      <c r="AK162" s="91"/>
      <c r="AL162" s="91"/>
      <c r="AM162" s="91"/>
      <c r="AN162" s="111"/>
      <c r="AO162" s="91">
        <f t="shared" si="9"/>
        <v>0</v>
      </c>
      <c r="AP162" s="294"/>
      <c r="AQ162" s="295">
        <f t="shared" si="8"/>
        <v>0</v>
      </c>
      <c r="AR162" s="296">
        <f t="shared" si="7"/>
        <v>0</v>
      </c>
    </row>
    <row r="163" spans="1:44" hidden="1">
      <c r="A163" s="274"/>
      <c r="B163" s="286" t="s">
        <v>351</v>
      </c>
      <c r="C163" s="104"/>
      <c r="D163" s="104"/>
      <c r="E163" s="104"/>
      <c r="F163" s="128"/>
      <c r="G163" s="301" t="s">
        <v>405</v>
      </c>
      <c r="H163" s="90"/>
      <c r="I163" s="90"/>
      <c r="J163" s="90"/>
      <c r="K163" s="91"/>
      <c r="L163" s="91"/>
      <c r="M163" s="91"/>
      <c r="N163" s="91"/>
      <c r="O163" s="91"/>
      <c r="P163" s="91"/>
      <c r="Q163" s="91"/>
      <c r="R163" s="91"/>
      <c r="S163" s="91"/>
      <c r="T163" s="91"/>
      <c r="U163" s="91"/>
      <c r="V163" s="91"/>
      <c r="W163" s="91"/>
      <c r="X163" s="91"/>
      <c r="Y163" s="91"/>
      <c r="Z163" s="91"/>
      <c r="AA163" s="91">
        <f t="shared" si="10"/>
        <v>0</v>
      </c>
      <c r="AB163" s="91"/>
      <c r="AC163" s="111"/>
      <c r="AD163" s="91"/>
      <c r="AE163" s="91"/>
      <c r="AF163" s="91"/>
      <c r="AG163" s="91"/>
      <c r="AH163" s="91"/>
      <c r="AI163" s="91"/>
      <c r="AJ163" s="2"/>
      <c r="AK163" s="91"/>
      <c r="AL163" s="91"/>
      <c r="AM163" s="91"/>
      <c r="AN163" s="111"/>
      <c r="AO163" s="91">
        <f t="shared" si="9"/>
        <v>0</v>
      </c>
      <c r="AP163" s="294"/>
      <c r="AQ163" s="295">
        <f t="shared" si="8"/>
        <v>0</v>
      </c>
      <c r="AR163" s="296">
        <f t="shared" si="7"/>
        <v>0</v>
      </c>
    </row>
    <row r="164" spans="1:44" hidden="1">
      <c r="A164" s="274"/>
      <c r="B164" s="286" t="s">
        <v>363</v>
      </c>
      <c r="C164" s="104"/>
      <c r="D164" s="104"/>
      <c r="E164" s="104"/>
      <c r="F164" s="128"/>
      <c r="G164" s="301" t="s">
        <v>406</v>
      </c>
      <c r="H164" s="90"/>
      <c r="I164" s="90"/>
      <c r="J164" s="90"/>
      <c r="K164" s="91"/>
      <c r="L164" s="91"/>
      <c r="M164" s="91"/>
      <c r="N164" s="91"/>
      <c r="O164" s="91"/>
      <c r="P164" s="91"/>
      <c r="Q164" s="91"/>
      <c r="R164" s="91"/>
      <c r="S164" s="91"/>
      <c r="T164" s="91"/>
      <c r="U164" s="91"/>
      <c r="V164" s="91"/>
      <c r="W164" s="91"/>
      <c r="X164" s="91"/>
      <c r="Y164" s="91"/>
      <c r="Z164" s="91"/>
      <c r="AA164" s="91">
        <f t="shared" si="10"/>
        <v>0</v>
      </c>
      <c r="AB164" s="91"/>
      <c r="AC164" s="111"/>
      <c r="AD164" s="91"/>
      <c r="AE164" s="91"/>
      <c r="AF164" s="91"/>
      <c r="AG164" s="91"/>
      <c r="AH164" s="91"/>
      <c r="AI164" s="91"/>
      <c r="AJ164" s="2"/>
      <c r="AK164" s="91"/>
      <c r="AL164" s="91"/>
      <c r="AM164" s="91"/>
      <c r="AN164" s="111"/>
      <c r="AO164" s="91">
        <f t="shared" si="9"/>
        <v>0</v>
      </c>
      <c r="AP164" s="294"/>
      <c r="AQ164" s="295">
        <f t="shared" si="8"/>
        <v>0</v>
      </c>
      <c r="AR164" s="296">
        <f t="shared" si="7"/>
        <v>0</v>
      </c>
    </row>
    <row r="165" spans="1:44" hidden="1">
      <c r="A165" s="274"/>
      <c r="B165" s="286" t="s">
        <v>391</v>
      </c>
      <c r="C165" s="104"/>
      <c r="D165" s="104"/>
      <c r="E165" s="104"/>
      <c r="F165" s="128"/>
      <c r="G165" s="301" t="s">
        <v>407</v>
      </c>
      <c r="H165" s="90"/>
      <c r="I165" s="90"/>
      <c r="J165" s="90"/>
      <c r="K165" s="91"/>
      <c r="L165" s="91"/>
      <c r="M165" s="91"/>
      <c r="N165" s="91"/>
      <c r="O165" s="91"/>
      <c r="P165" s="91"/>
      <c r="Q165" s="91"/>
      <c r="R165" s="91"/>
      <c r="S165" s="91"/>
      <c r="T165" s="91"/>
      <c r="U165" s="91"/>
      <c r="V165" s="91"/>
      <c r="W165" s="91"/>
      <c r="X165" s="91"/>
      <c r="Y165" s="91"/>
      <c r="Z165" s="91"/>
      <c r="AA165" s="91">
        <f t="shared" si="10"/>
        <v>0</v>
      </c>
      <c r="AB165" s="91"/>
      <c r="AC165" s="111"/>
      <c r="AD165" s="91"/>
      <c r="AE165" s="91"/>
      <c r="AF165" s="91"/>
      <c r="AG165" s="91"/>
      <c r="AH165" s="91"/>
      <c r="AI165" s="91"/>
      <c r="AJ165" s="2"/>
      <c r="AK165" s="91"/>
      <c r="AL165" s="91"/>
      <c r="AM165" s="91"/>
      <c r="AN165" s="111"/>
      <c r="AO165" s="91">
        <f t="shared" si="9"/>
        <v>0</v>
      </c>
      <c r="AP165" s="294"/>
      <c r="AQ165" s="295">
        <f t="shared" si="8"/>
        <v>0</v>
      </c>
      <c r="AR165" s="296">
        <f t="shared" si="7"/>
        <v>0</v>
      </c>
    </row>
    <row r="166" spans="1:44" hidden="1">
      <c r="A166" s="274"/>
      <c r="B166" s="286" t="s">
        <v>408</v>
      </c>
      <c r="C166" s="104"/>
      <c r="D166" s="104"/>
      <c r="E166" s="104"/>
      <c r="F166" s="128"/>
      <c r="G166" s="301" t="s">
        <v>409</v>
      </c>
      <c r="H166" s="90"/>
      <c r="I166" s="90"/>
      <c r="J166" s="90"/>
      <c r="K166" s="91"/>
      <c r="L166" s="91"/>
      <c r="M166" s="91"/>
      <c r="N166" s="91"/>
      <c r="O166" s="91"/>
      <c r="P166" s="91"/>
      <c r="Q166" s="91"/>
      <c r="R166" s="91"/>
      <c r="S166" s="91"/>
      <c r="T166" s="91"/>
      <c r="U166" s="91"/>
      <c r="V166" s="91"/>
      <c r="W166" s="91"/>
      <c r="X166" s="91"/>
      <c r="Y166" s="91"/>
      <c r="Z166" s="91"/>
      <c r="AA166" s="91">
        <f t="shared" si="10"/>
        <v>0</v>
      </c>
      <c r="AB166" s="91"/>
      <c r="AC166" s="111"/>
      <c r="AD166" s="91"/>
      <c r="AE166" s="91"/>
      <c r="AF166" s="91"/>
      <c r="AG166" s="91"/>
      <c r="AH166" s="91"/>
      <c r="AI166" s="91"/>
      <c r="AJ166" s="2"/>
      <c r="AK166" s="91"/>
      <c r="AL166" s="91"/>
      <c r="AM166" s="91"/>
      <c r="AN166" s="111"/>
      <c r="AO166" s="91">
        <f t="shared" si="9"/>
        <v>0</v>
      </c>
      <c r="AP166" s="294"/>
      <c r="AQ166" s="295">
        <f t="shared" si="8"/>
        <v>0</v>
      </c>
      <c r="AR166" s="296">
        <f t="shared" si="7"/>
        <v>0</v>
      </c>
    </row>
    <row r="167" spans="1:44" hidden="1">
      <c r="A167" s="274" t="s">
        <v>410</v>
      </c>
      <c r="B167" s="286"/>
      <c r="C167" s="104"/>
      <c r="D167" s="104"/>
      <c r="E167" s="104"/>
      <c r="F167" s="128"/>
      <c r="G167" s="309" t="s">
        <v>411</v>
      </c>
      <c r="H167" s="90"/>
      <c r="I167" s="90"/>
      <c r="J167" s="90"/>
      <c r="K167" s="91"/>
      <c r="L167" s="91"/>
      <c r="M167" s="91"/>
      <c r="N167" s="91"/>
      <c r="O167" s="91"/>
      <c r="P167" s="91"/>
      <c r="Q167" s="91"/>
      <c r="R167" s="91"/>
      <c r="S167" s="91"/>
      <c r="T167" s="91"/>
      <c r="U167" s="91"/>
      <c r="V167" s="91"/>
      <c r="W167" s="91"/>
      <c r="X167" s="91"/>
      <c r="Y167" s="91"/>
      <c r="Z167" s="91"/>
      <c r="AA167" s="91">
        <f t="shared" si="10"/>
        <v>0</v>
      </c>
      <c r="AB167" s="91"/>
      <c r="AC167" s="111"/>
      <c r="AD167" s="91"/>
      <c r="AE167" s="91"/>
      <c r="AF167" s="91"/>
      <c r="AG167" s="91"/>
      <c r="AH167" s="91"/>
      <c r="AI167" s="91"/>
      <c r="AJ167" s="2"/>
      <c r="AK167" s="91"/>
      <c r="AL167" s="91"/>
      <c r="AM167" s="91"/>
      <c r="AN167" s="111"/>
      <c r="AO167" s="91">
        <f t="shared" si="9"/>
        <v>0</v>
      </c>
      <c r="AP167" s="294"/>
      <c r="AQ167" s="295">
        <f t="shared" si="8"/>
        <v>0</v>
      </c>
      <c r="AR167" s="296">
        <f t="shared" si="7"/>
        <v>0</v>
      </c>
    </row>
    <row r="168" spans="1:44" hidden="1">
      <c r="A168" s="274"/>
      <c r="B168" s="286" t="s">
        <v>412</v>
      </c>
      <c r="C168" s="104"/>
      <c r="D168" s="104"/>
      <c r="E168" s="104"/>
      <c r="F168" s="128"/>
      <c r="G168" s="301" t="s">
        <v>413</v>
      </c>
      <c r="H168" s="90"/>
      <c r="I168" s="90"/>
      <c r="J168" s="90"/>
      <c r="K168" s="91"/>
      <c r="L168" s="91"/>
      <c r="M168" s="91"/>
      <c r="N168" s="91"/>
      <c r="O168" s="91"/>
      <c r="P168" s="91"/>
      <c r="Q168" s="91"/>
      <c r="R168" s="91"/>
      <c r="S168" s="91"/>
      <c r="T168" s="91"/>
      <c r="U168" s="91"/>
      <c r="V168" s="91"/>
      <c r="W168" s="91"/>
      <c r="X168" s="91"/>
      <c r="Y168" s="91"/>
      <c r="Z168" s="91"/>
      <c r="AA168" s="91">
        <f t="shared" si="10"/>
        <v>0</v>
      </c>
      <c r="AB168" s="91"/>
      <c r="AC168" s="111"/>
      <c r="AD168" s="91"/>
      <c r="AE168" s="91"/>
      <c r="AF168" s="91"/>
      <c r="AG168" s="91"/>
      <c r="AH168" s="91"/>
      <c r="AI168" s="91"/>
      <c r="AJ168" s="2"/>
      <c r="AK168" s="91"/>
      <c r="AL168" s="91"/>
      <c r="AM168" s="91"/>
      <c r="AN168" s="111"/>
      <c r="AO168" s="91">
        <f t="shared" si="9"/>
        <v>0</v>
      </c>
      <c r="AP168" s="294"/>
      <c r="AQ168" s="295">
        <f t="shared" si="8"/>
        <v>0</v>
      </c>
      <c r="AR168" s="296">
        <f t="shared" si="7"/>
        <v>0</v>
      </c>
    </row>
    <row r="169" spans="1:44" hidden="1">
      <c r="A169" s="274"/>
      <c r="B169" s="286" t="s">
        <v>353</v>
      </c>
      <c r="C169" s="104"/>
      <c r="D169" s="104"/>
      <c r="E169" s="104"/>
      <c r="F169" s="128"/>
      <c r="G169" s="301" t="s">
        <v>414</v>
      </c>
      <c r="H169" s="90"/>
      <c r="I169" s="90"/>
      <c r="J169" s="90"/>
      <c r="K169" s="91"/>
      <c r="L169" s="91"/>
      <c r="M169" s="91"/>
      <c r="N169" s="91"/>
      <c r="O169" s="91"/>
      <c r="P169" s="91"/>
      <c r="Q169" s="91"/>
      <c r="R169" s="91"/>
      <c r="S169" s="91"/>
      <c r="T169" s="91"/>
      <c r="U169" s="91"/>
      <c r="V169" s="91"/>
      <c r="W169" s="91"/>
      <c r="X169" s="91"/>
      <c r="Y169" s="91"/>
      <c r="Z169" s="91"/>
      <c r="AA169" s="91">
        <f t="shared" si="10"/>
        <v>0</v>
      </c>
      <c r="AB169" s="91"/>
      <c r="AC169" s="111"/>
      <c r="AD169" s="91"/>
      <c r="AE169" s="91"/>
      <c r="AF169" s="91"/>
      <c r="AG169" s="91"/>
      <c r="AH169" s="91"/>
      <c r="AI169" s="91"/>
      <c r="AJ169" s="2"/>
      <c r="AK169" s="91"/>
      <c r="AL169" s="91"/>
      <c r="AM169" s="91"/>
      <c r="AN169" s="111"/>
      <c r="AO169" s="91">
        <f t="shared" si="9"/>
        <v>0</v>
      </c>
      <c r="AP169" s="294"/>
      <c r="AQ169" s="295">
        <f t="shared" si="8"/>
        <v>0</v>
      </c>
      <c r="AR169" s="296">
        <f t="shared" si="7"/>
        <v>0</v>
      </c>
    </row>
    <row r="170" spans="1:44" hidden="1">
      <c r="A170" s="274"/>
      <c r="B170" s="286" t="s">
        <v>408</v>
      </c>
      <c r="C170" s="104"/>
      <c r="D170" s="104"/>
      <c r="E170" s="104"/>
      <c r="F170" s="128"/>
      <c r="G170" s="301" t="s">
        <v>415</v>
      </c>
      <c r="H170" s="90"/>
      <c r="I170" s="90"/>
      <c r="J170" s="90"/>
      <c r="K170" s="91"/>
      <c r="L170" s="91"/>
      <c r="M170" s="91"/>
      <c r="N170" s="91"/>
      <c r="O170" s="91"/>
      <c r="P170" s="91"/>
      <c r="Q170" s="91"/>
      <c r="R170" s="91"/>
      <c r="S170" s="91"/>
      <c r="T170" s="91"/>
      <c r="U170" s="91"/>
      <c r="V170" s="91"/>
      <c r="W170" s="91"/>
      <c r="X170" s="91"/>
      <c r="Y170" s="91"/>
      <c r="Z170" s="91"/>
      <c r="AA170" s="91">
        <f t="shared" si="10"/>
        <v>0</v>
      </c>
      <c r="AB170" s="91"/>
      <c r="AC170" s="111"/>
      <c r="AD170" s="91"/>
      <c r="AE170" s="91"/>
      <c r="AF170" s="91"/>
      <c r="AG170" s="91"/>
      <c r="AH170" s="91"/>
      <c r="AI170" s="91"/>
      <c r="AJ170" s="2"/>
      <c r="AK170" s="91"/>
      <c r="AL170" s="91"/>
      <c r="AM170" s="91"/>
      <c r="AN170" s="111"/>
      <c r="AO170" s="91">
        <f t="shared" si="9"/>
        <v>0</v>
      </c>
      <c r="AP170" s="294"/>
      <c r="AQ170" s="295">
        <f t="shared" si="8"/>
        <v>0</v>
      </c>
      <c r="AR170" s="296">
        <f t="shared" si="7"/>
        <v>0</v>
      </c>
    </row>
    <row r="171" spans="1:44" hidden="1">
      <c r="A171" s="274" t="s">
        <v>416</v>
      </c>
      <c r="B171" s="286"/>
      <c r="C171" s="104"/>
      <c r="D171" s="104"/>
      <c r="E171" s="104"/>
      <c r="F171" s="128"/>
      <c r="G171" s="309" t="s">
        <v>417</v>
      </c>
      <c r="H171" s="90"/>
      <c r="I171" s="90"/>
      <c r="J171" s="90"/>
      <c r="K171" s="91"/>
      <c r="L171" s="91"/>
      <c r="M171" s="91"/>
      <c r="N171" s="91"/>
      <c r="O171" s="91"/>
      <c r="P171" s="91"/>
      <c r="Q171" s="91"/>
      <c r="R171" s="91"/>
      <c r="S171" s="91"/>
      <c r="T171" s="91"/>
      <c r="U171" s="91"/>
      <c r="V171" s="91"/>
      <c r="W171" s="91"/>
      <c r="X171" s="91"/>
      <c r="Y171" s="91"/>
      <c r="Z171" s="91"/>
      <c r="AA171" s="91">
        <f t="shared" si="10"/>
        <v>0</v>
      </c>
      <c r="AB171" s="91"/>
      <c r="AC171" s="111"/>
      <c r="AD171" s="91"/>
      <c r="AE171" s="91"/>
      <c r="AF171" s="91"/>
      <c r="AG171" s="91"/>
      <c r="AH171" s="91"/>
      <c r="AI171" s="91"/>
      <c r="AJ171" s="2"/>
      <c r="AK171" s="91"/>
      <c r="AL171" s="91"/>
      <c r="AM171" s="91"/>
      <c r="AN171" s="111"/>
      <c r="AO171" s="91">
        <f t="shared" si="9"/>
        <v>0</v>
      </c>
      <c r="AP171" s="294"/>
      <c r="AQ171" s="295">
        <f t="shared" si="8"/>
        <v>0</v>
      </c>
      <c r="AR171" s="296">
        <f t="shared" si="7"/>
        <v>0</v>
      </c>
    </row>
    <row r="172" spans="1:44" hidden="1">
      <c r="A172" s="274"/>
      <c r="B172" s="286" t="s">
        <v>418</v>
      </c>
      <c r="C172" s="104"/>
      <c r="D172" s="104"/>
      <c r="E172" s="104"/>
      <c r="F172" s="128"/>
      <c r="G172" s="301" t="s">
        <v>419</v>
      </c>
      <c r="H172" s="90"/>
      <c r="I172" s="90"/>
      <c r="J172" s="90"/>
      <c r="K172" s="91"/>
      <c r="L172" s="91"/>
      <c r="M172" s="91"/>
      <c r="N172" s="91"/>
      <c r="O172" s="91"/>
      <c r="P172" s="91"/>
      <c r="Q172" s="91"/>
      <c r="R172" s="91"/>
      <c r="S172" s="91"/>
      <c r="T172" s="91"/>
      <c r="U172" s="91"/>
      <c r="V172" s="91"/>
      <c r="W172" s="91"/>
      <c r="X172" s="91"/>
      <c r="Y172" s="91"/>
      <c r="Z172" s="91"/>
      <c r="AA172" s="91">
        <f t="shared" si="10"/>
        <v>0</v>
      </c>
      <c r="AB172" s="91"/>
      <c r="AC172" s="111"/>
      <c r="AD172" s="91"/>
      <c r="AE172" s="91"/>
      <c r="AF172" s="91"/>
      <c r="AG172" s="91"/>
      <c r="AH172" s="91"/>
      <c r="AI172" s="91"/>
      <c r="AJ172" s="2"/>
      <c r="AK172" s="91"/>
      <c r="AL172" s="91"/>
      <c r="AM172" s="91"/>
      <c r="AN172" s="111"/>
      <c r="AO172" s="91">
        <f t="shared" si="9"/>
        <v>0</v>
      </c>
      <c r="AP172" s="294"/>
      <c r="AQ172" s="295">
        <f t="shared" si="8"/>
        <v>0</v>
      </c>
      <c r="AR172" s="296">
        <f t="shared" si="7"/>
        <v>0</v>
      </c>
    </row>
    <row r="173" spans="1:44" hidden="1">
      <c r="A173" s="274"/>
      <c r="B173" s="286" t="s">
        <v>420</v>
      </c>
      <c r="C173" s="104"/>
      <c r="D173" s="104"/>
      <c r="E173" s="104"/>
      <c r="F173" s="128"/>
      <c r="G173" s="301" t="s">
        <v>421</v>
      </c>
      <c r="H173" s="90"/>
      <c r="I173" s="90"/>
      <c r="J173" s="90"/>
      <c r="K173" s="91"/>
      <c r="L173" s="91"/>
      <c r="M173" s="91"/>
      <c r="N173" s="91"/>
      <c r="O173" s="91"/>
      <c r="P173" s="91"/>
      <c r="Q173" s="91"/>
      <c r="R173" s="91"/>
      <c r="S173" s="91"/>
      <c r="T173" s="91"/>
      <c r="U173" s="91"/>
      <c r="V173" s="91"/>
      <c r="W173" s="91"/>
      <c r="X173" s="91"/>
      <c r="Y173" s="91"/>
      <c r="Z173" s="91"/>
      <c r="AA173" s="91">
        <f t="shared" si="10"/>
        <v>0</v>
      </c>
      <c r="AB173" s="91"/>
      <c r="AC173" s="111"/>
      <c r="AD173" s="91"/>
      <c r="AE173" s="91"/>
      <c r="AF173" s="91"/>
      <c r="AG173" s="91"/>
      <c r="AH173" s="91"/>
      <c r="AI173" s="91"/>
      <c r="AJ173" s="2"/>
      <c r="AK173" s="91"/>
      <c r="AL173" s="91"/>
      <c r="AM173" s="91"/>
      <c r="AN173" s="111"/>
      <c r="AO173" s="91">
        <f t="shared" si="9"/>
        <v>0</v>
      </c>
      <c r="AP173" s="294"/>
      <c r="AQ173" s="295">
        <f t="shared" si="8"/>
        <v>0</v>
      </c>
      <c r="AR173" s="296">
        <f t="shared" si="7"/>
        <v>0</v>
      </c>
    </row>
    <row r="174" spans="1:44" hidden="1">
      <c r="A174" s="274" t="s">
        <v>422</v>
      </c>
      <c r="B174" s="286"/>
      <c r="C174" s="104"/>
      <c r="D174" s="104"/>
      <c r="E174" s="104"/>
      <c r="F174" s="128"/>
      <c r="G174" s="309" t="s">
        <v>423</v>
      </c>
      <c r="H174" s="90"/>
      <c r="I174" s="90"/>
      <c r="J174" s="90"/>
      <c r="K174" s="91"/>
      <c r="L174" s="91"/>
      <c r="M174" s="91"/>
      <c r="N174" s="91"/>
      <c r="O174" s="91"/>
      <c r="P174" s="91"/>
      <c r="Q174" s="91"/>
      <c r="R174" s="91"/>
      <c r="S174" s="91"/>
      <c r="T174" s="91"/>
      <c r="U174" s="91"/>
      <c r="V174" s="91"/>
      <c r="W174" s="91"/>
      <c r="X174" s="91"/>
      <c r="Y174" s="91"/>
      <c r="Z174" s="91"/>
      <c r="AA174" s="91">
        <f t="shared" si="10"/>
        <v>0</v>
      </c>
      <c r="AB174" s="91"/>
      <c r="AC174" s="111"/>
      <c r="AD174" s="91"/>
      <c r="AE174" s="91"/>
      <c r="AF174" s="91"/>
      <c r="AG174" s="91"/>
      <c r="AH174" s="91"/>
      <c r="AI174" s="91"/>
      <c r="AJ174" s="2"/>
      <c r="AK174" s="91"/>
      <c r="AL174" s="91"/>
      <c r="AM174" s="91"/>
      <c r="AN174" s="111"/>
      <c r="AO174" s="91">
        <f t="shared" si="9"/>
        <v>0</v>
      </c>
      <c r="AP174" s="294"/>
      <c r="AQ174" s="295">
        <f t="shared" si="8"/>
        <v>0</v>
      </c>
      <c r="AR174" s="296">
        <f t="shared" si="7"/>
        <v>0</v>
      </c>
    </row>
    <row r="175" spans="1:44" hidden="1">
      <c r="A175" s="274"/>
      <c r="B175" s="286" t="s">
        <v>424</v>
      </c>
      <c r="C175" s="104"/>
      <c r="D175" s="104"/>
      <c r="E175" s="104"/>
      <c r="F175" s="128"/>
      <c r="G175" s="301" t="s">
        <v>425</v>
      </c>
      <c r="H175" s="90"/>
      <c r="I175" s="90"/>
      <c r="J175" s="90"/>
      <c r="K175" s="91"/>
      <c r="L175" s="91"/>
      <c r="M175" s="91"/>
      <c r="N175" s="91"/>
      <c r="O175" s="91"/>
      <c r="P175" s="91"/>
      <c r="Q175" s="91"/>
      <c r="R175" s="91"/>
      <c r="S175" s="91"/>
      <c r="T175" s="91"/>
      <c r="U175" s="91"/>
      <c r="V175" s="91"/>
      <c r="W175" s="91"/>
      <c r="X175" s="91"/>
      <c r="Y175" s="91"/>
      <c r="Z175" s="91"/>
      <c r="AA175" s="91">
        <f t="shared" si="10"/>
        <v>0</v>
      </c>
      <c r="AB175" s="91"/>
      <c r="AC175" s="111"/>
      <c r="AD175" s="91"/>
      <c r="AE175" s="91"/>
      <c r="AF175" s="91"/>
      <c r="AG175" s="91"/>
      <c r="AH175" s="91"/>
      <c r="AI175" s="91"/>
      <c r="AJ175" s="2"/>
      <c r="AK175" s="91"/>
      <c r="AL175" s="91"/>
      <c r="AM175" s="91"/>
      <c r="AN175" s="111"/>
      <c r="AO175" s="91">
        <f t="shared" si="9"/>
        <v>0</v>
      </c>
      <c r="AP175" s="294"/>
      <c r="AQ175" s="295">
        <f t="shared" si="8"/>
        <v>0</v>
      </c>
      <c r="AR175" s="296">
        <f t="shared" si="7"/>
        <v>0</v>
      </c>
    </row>
    <row r="176" spans="1:44" hidden="1">
      <c r="A176" s="274"/>
      <c r="B176" s="286" t="s">
        <v>426</v>
      </c>
      <c r="C176" s="104"/>
      <c r="D176" s="104"/>
      <c r="E176" s="104"/>
      <c r="F176" s="128"/>
      <c r="G176" s="301" t="s">
        <v>427</v>
      </c>
      <c r="H176" s="90"/>
      <c r="I176" s="90"/>
      <c r="J176" s="90"/>
      <c r="K176" s="91"/>
      <c r="L176" s="91"/>
      <c r="M176" s="91"/>
      <c r="N176" s="91"/>
      <c r="O176" s="91"/>
      <c r="P176" s="91"/>
      <c r="Q176" s="91"/>
      <c r="R176" s="91"/>
      <c r="S176" s="91"/>
      <c r="T176" s="91"/>
      <c r="U176" s="91"/>
      <c r="V176" s="91"/>
      <c r="W176" s="91"/>
      <c r="X176" s="91"/>
      <c r="Y176" s="91"/>
      <c r="Z176" s="91"/>
      <c r="AA176" s="91">
        <f t="shared" si="10"/>
        <v>0</v>
      </c>
      <c r="AB176" s="91"/>
      <c r="AC176" s="111"/>
      <c r="AD176" s="91"/>
      <c r="AE176" s="91"/>
      <c r="AF176" s="91"/>
      <c r="AG176" s="91"/>
      <c r="AH176" s="91"/>
      <c r="AI176" s="91"/>
      <c r="AJ176" s="2"/>
      <c r="AK176" s="91"/>
      <c r="AL176" s="91"/>
      <c r="AM176" s="91"/>
      <c r="AN176" s="111"/>
      <c r="AO176" s="91">
        <f t="shared" si="9"/>
        <v>0</v>
      </c>
      <c r="AP176" s="294"/>
      <c r="AQ176" s="295">
        <f t="shared" si="8"/>
        <v>0</v>
      </c>
      <c r="AR176" s="296">
        <f t="shared" si="7"/>
        <v>0</v>
      </c>
    </row>
    <row r="177" spans="1:44" hidden="1">
      <c r="A177" s="274"/>
      <c r="B177" s="286" t="s">
        <v>428</v>
      </c>
      <c r="C177" s="104"/>
      <c r="D177" s="104"/>
      <c r="E177" s="104"/>
      <c r="F177" s="128"/>
      <c r="G177" s="301" t="s">
        <v>429</v>
      </c>
      <c r="H177" s="90"/>
      <c r="I177" s="90"/>
      <c r="J177" s="90"/>
      <c r="K177" s="91"/>
      <c r="L177" s="91"/>
      <c r="M177" s="91"/>
      <c r="N177" s="91"/>
      <c r="O177" s="91"/>
      <c r="P177" s="91"/>
      <c r="Q177" s="91"/>
      <c r="R177" s="91"/>
      <c r="S177" s="91"/>
      <c r="T177" s="91"/>
      <c r="U177" s="91"/>
      <c r="V177" s="91"/>
      <c r="W177" s="91"/>
      <c r="X177" s="91"/>
      <c r="Y177" s="91"/>
      <c r="Z177" s="91"/>
      <c r="AA177" s="91">
        <f t="shared" si="10"/>
        <v>0</v>
      </c>
      <c r="AB177" s="91"/>
      <c r="AC177" s="111"/>
      <c r="AD177" s="91"/>
      <c r="AE177" s="91"/>
      <c r="AF177" s="91"/>
      <c r="AG177" s="91"/>
      <c r="AH177" s="91"/>
      <c r="AI177" s="91"/>
      <c r="AJ177" s="2"/>
      <c r="AK177" s="91"/>
      <c r="AL177" s="91"/>
      <c r="AM177" s="91"/>
      <c r="AN177" s="111"/>
      <c r="AO177" s="91">
        <f t="shared" si="9"/>
        <v>0</v>
      </c>
      <c r="AP177" s="294"/>
      <c r="AQ177" s="295">
        <f t="shared" si="8"/>
        <v>0</v>
      </c>
      <c r="AR177" s="296">
        <f t="shared" si="7"/>
        <v>0</v>
      </c>
    </row>
    <row r="178" spans="1:44" hidden="1">
      <c r="A178" s="274"/>
      <c r="B178" s="286" t="s">
        <v>430</v>
      </c>
      <c r="C178" s="104"/>
      <c r="D178" s="104"/>
      <c r="E178" s="104"/>
      <c r="F178" s="128"/>
      <c r="G178" s="301" t="s">
        <v>431</v>
      </c>
      <c r="H178" s="90"/>
      <c r="I178" s="90"/>
      <c r="J178" s="90"/>
      <c r="K178" s="91"/>
      <c r="L178" s="91"/>
      <c r="M178" s="91"/>
      <c r="N178" s="91"/>
      <c r="O178" s="91"/>
      <c r="P178" s="91"/>
      <c r="Q178" s="91"/>
      <c r="R178" s="91"/>
      <c r="S178" s="91"/>
      <c r="T178" s="91"/>
      <c r="U178" s="91"/>
      <c r="V178" s="91"/>
      <c r="W178" s="91"/>
      <c r="X178" s="91"/>
      <c r="Y178" s="91"/>
      <c r="Z178" s="91"/>
      <c r="AA178" s="91">
        <f t="shared" si="10"/>
        <v>0</v>
      </c>
      <c r="AB178" s="91"/>
      <c r="AC178" s="111"/>
      <c r="AD178" s="91"/>
      <c r="AE178" s="91"/>
      <c r="AF178" s="91"/>
      <c r="AG178" s="91"/>
      <c r="AH178" s="91"/>
      <c r="AI178" s="91"/>
      <c r="AJ178" s="2"/>
      <c r="AK178" s="91"/>
      <c r="AL178" s="91"/>
      <c r="AM178" s="91"/>
      <c r="AN178" s="111"/>
      <c r="AO178" s="91">
        <f t="shared" si="9"/>
        <v>0</v>
      </c>
      <c r="AP178" s="294"/>
      <c r="AQ178" s="295">
        <f t="shared" si="8"/>
        <v>0</v>
      </c>
      <c r="AR178" s="296">
        <f t="shared" si="7"/>
        <v>0</v>
      </c>
    </row>
    <row r="179" spans="1:44" hidden="1">
      <c r="A179" s="274"/>
      <c r="B179" s="286" t="s">
        <v>432</v>
      </c>
      <c r="C179" s="104"/>
      <c r="D179" s="104"/>
      <c r="E179" s="104"/>
      <c r="F179" s="128"/>
      <c r="G179" s="301" t="s">
        <v>433</v>
      </c>
      <c r="H179" s="90"/>
      <c r="I179" s="90"/>
      <c r="J179" s="90"/>
      <c r="K179" s="91"/>
      <c r="L179" s="91"/>
      <c r="M179" s="91"/>
      <c r="N179" s="91"/>
      <c r="O179" s="91"/>
      <c r="P179" s="91"/>
      <c r="Q179" s="91"/>
      <c r="R179" s="91"/>
      <c r="S179" s="91"/>
      <c r="T179" s="91"/>
      <c r="U179" s="91"/>
      <c r="V179" s="91"/>
      <c r="W179" s="91"/>
      <c r="X179" s="91"/>
      <c r="Y179" s="91"/>
      <c r="Z179" s="91"/>
      <c r="AA179" s="91">
        <f t="shared" si="10"/>
        <v>0</v>
      </c>
      <c r="AB179" s="91"/>
      <c r="AC179" s="111"/>
      <c r="AD179" s="91"/>
      <c r="AE179" s="91"/>
      <c r="AF179" s="91"/>
      <c r="AG179" s="91"/>
      <c r="AH179" s="91"/>
      <c r="AI179" s="91"/>
      <c r="AJ179" s="2"/>
      <c r="AK179" s="91"/>
      <c r="AL179" s="91"/>
      <c r="AM179" s="91"/>
      <c r="AN179" s="111"/>
      <c r="AO179" s="91">
        <f t="shared" si="9"/>
        <v>0</v>
      </c>
      <c r="AP179" s="294"/>
      <c r="AQ179" s="295">
        <f t="shared" si="8"/>
        <v>0</v>
      </c>
      <c r="AR179" s="296">
        <f t="shared" si="7"/>
        <v>0</v>
      </c>
    </row>
    <row r="180" spans="1:44" hidden="1">
      <c r="A180" s="274"/>
      <c r="B180" s="286" t="s">
        <v>434</v>
      </c>
      <c r="C180" s="104"/>
      <c r="D180" s="104"/>
      <c r="E180" s="104"/>
      <c r="F180" s="128"/>
      <c r="G180" s="301" t="s">
        <v>435</v>
      </c>
      <c r="H180" s="90"/>
      <c r="I180" s="90"/>
      <c r="J180" s="90"/>
      <c r="K180" s="91"/>
      <c r="L180" s="91"/>
      <c r="M180" s="91"/>
      <c r="N180" s="91"/>
      <c r="O180" s="91"/>
      <c r="P180" s="91"/>
      <c r="Q180" s="91"/>
      <c r="R180" s="91"/>
      <c r="S180" s="91"/>
      <c r="T180" s="91"/>
      <c r="U180" s="91"/>
      <c r="V180" s="91"/>
      <c r="W180" s="91"/>
      <c r="X180" s="91"/>
      <c r="Y180" s="91"/>
      <c r="Z180" s="91"/>
      <c r="AA180" s="91">
        <f t="shared" si="10"/>
        <v>0</v>
      </c>
      <c r="AB180" s="91"/>
      <c r="AC180" s="111"/>
      <c r="AD180" s="91"/>
      <c r="AE180" s="91"/>
      <c r="AF180" s="91"/>
      <c r="AG180" s="91"/>
      <c r="AH180" s="91"/>
      <c r="AI180" s="91"/>
      <c r="AJ180" s="2"/>
      <c r="AK180" s="91"/>
      <c r="AL180" s="91"/>
      <c r="AM180" s="91"/>
      <c r="AN180" s="111"/>
      <c r="AO180" s="91">
        <f t="shared" si="9"/>
        <v>0</v>
      </c>
      <c r="AP180" s="294"/>
      <c r="AQ180" s="295">
        <f t="shared" si="8"/>
        <v>0</v>
      </c>
      <c r="AR180" s="296">
        <f t="shared" si="7"/>
        <v>0</v>
      </c>
    </row>
    <row r="181" spans="1:44" hidden="1">
      <c r="A181" s="274"/>
      <c r="B181" s="286" t="s">
        <v>436</v>
      </c>
      <c r="C181" s="104"/>
      <c r="D181" s="104"/>
      <c r="E181" s="104"/>
      <c r="F181" s="128"/>
      <c r="G181" s="301" t="s">
        <v>437</v>
      </c>
      <c r="H181" s="90"/>
      <c r="I181" s="90"/>
      <c r="J181" s="90"/>
      <c r="K181" s="91"/>
      <c r="L181" s="91"/>
      <c r="M181" s="91"/>
      <c r="N181" s="91"/>
      <c r="O181" s="91"/>
      <c r="P181" s="91"/>
      <c r="Q181" s="91"/>
      <c r="R181" s="91"/>
      <c r="S181" s="91"/>
      <c r="T181" s="91"/>
      <c r="U181" s="91"/>
      <c r="V181" s="91"/>
      <c r="W181" s="91"/>
      <c r="X181" s="91"/>
      <c r="Y181" s="91"/>
      <c r="Z181" s="91"/>
      <c r="AA181" s="91">
        <f t="shared" si="10"/>
        <v>0</v>
      </c>
      <c r="AB181" s="91"/>
      <c r="AC181" s="111"/>
      <c r="AD181" s="91"/>
      <c r="AE181" s="91"/>
      <c r="AF181" s="91"/>
      <c r="AG181" s="91"/>
      <c r="AH181" s="91"/>
      <c r="AI181" s="91"/>
      <c r="AJ181" s="2"/>
      <c r="AK181" s="91"/>
      <c r="AL181" s="91"/>
      <c r="AM181" s="91"/>
      <c r="AN181" s="111"/>
      <c r="AO181" s="91">
        <f t="shared" si="9"/>
        <v>0</v>
      </c>
      <c r="AP181" s="294"/>
      <c r="AQ181" s="295">
        <f t="shared" si="8"/>
        <v>0</v>
      </c>
      <c r="AR181" s="296">
        <f t="shared" si="7"/>
        <v>0</v>
      </c>
    </row>
    <row r="182" spans="1:44" hidden="1">
      <c r="A182" s="274"/>
      <c r="B182" s="286" t="s">
        <v>438</v>
      </c>
      <c r="C182" s="104"/>
      <c r="D182" s="104"/>
      <c r="E182" s="104"/>
      <c r="F182" s="128"/>
      <c r="G182" s="301" t="s">
        <v>439</v>
      </c>
      <c r="H182" s="90"/>
      <c r="I182" s="90"/>
      <c r="J182" s="90"/>
      <c r="K182" s="91"/>
      <c r="L182" s="91"/>
      <c r="M182" s="91"/>
      <c r="N182" s="91"/>
      <c r="O182" s="91"/>
      <c r="P182" s="91"/>
      <c r="Q182" s="91"/>
      <c r="R182" s="91"/>
      <c r="S182" s="91"/>
      <c r="T182" s="91"/>
      <c r="U182" s="91"/>
      <c r="V182" s="91"/>
      <c r="W182" s="91"/>
      <c r="X182" s="91"/>
      <c r="Y182" s="91"/>
      <c r="Z182" s="91"/>
      <c r="AA182" s="91">
        <f t="shared" si="10"/>
        <v>0</v>
      </c>
      <c r="AB182" s="91"/>
      <c r="AC182" s="111"/>
      <c r="AD182" s="91"/>
      <c r="AE182" s="91"/>
      <c r="AF182" s="91"/>
      <c r="AG182" s="91"/>
      <c r="AH182" s="91"/>
      <c r="AI182" s="91"/>
      <c r="AJ182" s="2"/>
      <c r="AK182" s="91"/>
      <c r="AL182" s="91"/>
      <c r="AM182" s="91"/>
      <c r="AN182" s="111"/>
      <c r="AO182" s="91">
        <f t="shared" si="9"/>
        <v>0</v>
      </c>
      <c r="AP182" s="294"/>
      <c r="AQ182" s="295">
        <f t="shared" si="8"/>
        <v>0</v>
      </c>
      <c r="AR182" s="296">
        <f t="shared" si="7"/>
        <v>0</v>
      </c>
    </row>
    <row r="183" spans="1:44" hidden="1">
      <c r="A183" s="274"/>
      <c r="B183" s="286" t="s">
        <v>440</v>
      </c>
      <c r="C183" s="104"/>
      <c r="D183" s="104"/>
      <c r="E183" s="104"/>
      <c r="F183" s="128"/>
      <c r="G183" s="301" t="s">
        <v>441</v>
      </c>
      <c r="H183" s="90"/>
      <c r="I183" s="90"/>
      <c r="J183" s="90"/>
      <c r="K183" s="91"/>
      <c r="L183" s="91"/>
      <c r="M183" s="91"/>
      <c r="N183" s="91"/>
      <c r="O183" s="91"/>
      <c r="P183" s="91"/>
      <c r="Q183" s="91"/>
      <c r="R183" s="91"/>
      <c r="S183" s="91"/>
      <c r="T183" s="91"/>
      <c r="U183" s="91"/>
      <c r="V183" s="91"/>
      <c r="W183" s="91"/>
      <c r="X183" s="91"/>
      <c r="Y183" s="91"/>
      <c r="Z183" s="91"/>
      <c r="AA183" s="91">
        <f t="shared" si="10"/>
        <v>0</v>
      </c>
      <c r="AB183" s="91"/>
      <c r="AC183" s="111"/>
      <c r="AD183" s="91"/>
      <c r="AE183" s="91"/>
      <c r="AF183" s="91"/>
      <c r="AG183" s="91"/>
      <c r="AH183" s="91"/>
      <c r="AI183" s="91"/>
      <c r="AJ183" s="2"/>
      <c r="AK183" s="91"/>
      <c r="AL183" s="91"/>
      <c r="AM183" s="91"/>
      <c r="AN183" s="111"/>
      <c r="AO183" s="91">
        <f t="shared" si="9"/>
        <v>0</v>
      </c>
      <c r="AP183" s="294"/>
      <c r="AQ183" s="295">
        <f t="shared" si="8"/>
        <v>0</v>
      </c>
      <c r="AR183" s="296">
        <f t="shared" si="7"/>
        <v>0</v>
      </c>
    </row>
    <row r="184" spans="1:44" hidden="1">
      <c r="A184" s="274"/>
      <c r="B184" s="286" t="s">
        <v>442</v>
      </c>
      <c r="C184" s="104"/>
      <c r="D184" s="104"/>
      <c r="E184" s="104"/>
      <c r="F184" s="128"/>
      <c r="G184" s="301" t="s">
        <v>443</v>
      </c>
      <c r="H184" s="90"/>
      <c r="I184" s="90"/>
      <c r="J184" s="90"/>
      <c r="K184" s="91"/>
      <c r="L184" s="91"/>
      <c r="M184" s="91"/>
      <c r="N184" s="91"/>
      <c r="O184" s="91"/>
      <c r="P184" s="91"/>
      <c r="Q184" s="91"/>
      <c r="R184" s="91"/>
      <c r="S184" s="91"/>
      <c r="T184" s="91"/>
      <c r="U184" s="91"/>
      <c r="V184" s="91"/>
      <c r="W184" s="91"/>
      <c r="X184" s="91"/>
      <c r="Y184" s="91"/>
      <c r="Z184" s="91"/>
      <c r="AA184" s="91">
        <f t="shared" si="10"/>
        <v>0</v>
      </c>
      <c r="AB184" s="91"/>
      <c r="AC184" s="111"/>
      <c r="AD184" s="91"/>
      <c r="AE184" s="91"/>
      <c r="AF184" s="91"/>
      <c r="AG184" s="91"/>
      <c r="AH184" s="91"/>
      <c r="AI184" s="91"/>
      <c r="AJ184" s="2"/>
      <c r="AK184" s="91"/>
      <c r="AL184" s="91"/>
      <c r="AM184" s="91"/>
      <c r="AN184" s="111"/>
      <c r="AO184" s="91">
        <f t="shared" si="9"/>
        <v>0</v>
      </c>
      <c r="AP184" s="294"/>
      <c r="AQ184" s="295">
        <f t="shared" si="8"/>
        <v>0</v>
      </c>
      <c r="AR184" s="296">
        <f t="shared" si="7"/>
        <v>0</v>
      </c>
    </row>
    <row r="185" spans="1:44" hidden="1">
      <c r="A185" s="274"/>
      <c r="B185" s="286" t="s">
        <v>444</v>
      </c>
      <c r="C185" s="104"/>
      <c r="D185" s="104"/>
      <c r="E185" s="104"/>
      <c r="F185" s="128"/>
      <c r="G185" s="301" t="s">
        <v>445</v>
      </c>
      <c r="H185" s="90"/>
      <c r="I185" s="90"/>
      <c r="J185" s="90"/>
      <c r="K185" s="91"/>
      <c r="L185" s="91"/>
      <c r="M185" s="91"/>
      <c r="N185" s="91"/>
      <c r="O185" s="91"/>
      <c r="P185" s="91"/>
      <c r="Q185" s="91"/>
      <c r="R185" s="91"/>
      <c r="S185" s="91"/>
      <c r="T185" s="91"/>
      <c r="U185" s="91"/>
      <c r="V185" s="91"/>
      <c r="W185" s="91"/>
      <c r="X185" s="91"/>
      <c r="Y185" s="91"/>
      <c r="Z185" s="91"/>
      <c r="AA185" s="91">
        <f t="shared" si="10"/>
        <v>0</v>
      </c>
      <c r="AB185" s="91"/>
      <c r="AC185" s="111"/>
      <c r="AD185" s="91"/>
      <c r="AE185" s="91"/>
      <c r="AF185" s="91"/>
      <c r="AG185" s="91"/>
      <c r="AH185" s="91"/>
      <c r="AI185" s="91"/>
      <c r="AJ185" s="2"/>
      <c r="AK185" s="91"/>
      <c r="AL185" s="91"/>
      <c r="AM185" s="91"/>
      <c r="AN185" s="111"/>
      <c r="AO185" s="91">
        <f t="shared" si="9"/>
        <v>0</v>
      </c>
      <c r="AP185" s="294"/>
      <c r="AQ185" s="295">
        <f t="shared" si="8"/>
        <v>0</v>
      </c>
      <c r="AR185" s="296">
        <f t="shared" si="7"/>
        <v>0</v>
      </c>
    </row>
    <row r="186" spans="1:44" hidden="1">
      <c r="A186" s="274"/>
      <c r="B186" s="286" t="s">
        <v>446</v>
      </c>
      <c r="C186" s="104"/>
      <c r="D186" s="104"/>
      <c r="E186" s="104"/>
      <c r="F186" s="128"/>
      <c r="G186" s="301" t="s">
        <v>447</v>
      </c>
      <c r="H186" s="90"/>
      <c r="I186" s="90"/>
      <c r="J186" s="90"/>
      <c r="K186" s="91"/>
      <c r="L186" s="91"/>
      <c r="M186" s="91"/>
      <c r="N186" s="91"/>
      <c r="O186" s="91"/>
      <c r="P186" s="91"/>
      <c r="Q186" s="91"/>
      <c r="R186" s="91"/>
      <c r="S186" s="91"/>
      <c r="T186" s="91"/>
      <c r="U186" s="91"/>
      <c r="V186" s="91"/>
      <c r="W186" s="91"/>
      <c r="X186" s="91"/>
      <c r="Y186" s="91"/>
      <c r="Z186" s="91"/>
      <c r="AA186" s="91">
        <f t="shared" si="10"/>
        <v>0</v>
      </c>
      <c r="AB186" s="91"/>
      <c r="AC186" s="111"/>
      <c r="AD186" s="91"/>
      <c r="AE186" s="91"/>
      <c r="AF186" s="91"/>
      <c r="AG186" s="91"/>
      <c r="AH186" s="91"/>
      <c r="AI186" s="91"/>
      <c r="AJ186" s="2"/>
      <c r="AK186" s="91"/>
      <c r="AL186" s="91"/>
      <c r="AM186" s="91"/>
      <c r="AN186" s="111"/>
      <c r="AO186" s="91">
        <f t="shared" si="9"/>
        <v>0</v>
      </c>
      <c r="AP186" s="294"/>
      <c r="AQ186" s="295">
        <f t="shared" si="8"/>
        <v>0</v>
      </c>
      <c r="AR186" s="296">
        <f t="shared" si="7"/>
        <v>0</v>
      </c>
    </row>
    <row r="187" spans="1:44" hidden="1">
      <c r="A187" s="274"/>
      <c r="B187" s="286" t="s">
        <v>448</v>
      </c>
      <c r="C187" s="104"/>
      <c r="D187" s="104"/>
      <c r="E187" s="104"/>
      <c r="F187" s="128"/>
      <c r="G187" s="301" t="s">
        <v>449</v>
      </c>
      <c r="H187" s="90"/>
      <c r="I187" s="90"/>
      <c r="J187" s="90"/>
      <c r="K187" s="91"/>
      <c r="L187" s="91"/>
      <c r="M187" s="91"/>
      <c r="N187" s="91"/>
      <c r="O187" s="91"/>
      <c r="P187" s="91"/>
      <c r="Q187" s="91"/>
      <c r="R187" s="91"/>
      <c r="S187" s="91"/>
      <c r="T187" s="91"/>
      <c r="U187" s="91"/>
      <c r="V187" s="91"/>
      <c r="W187" s="91"/>
      <c r="X187" s="91"/>
      <c r="Y187" s="91"/>
      <c r="Z187" s="91"/>
      <c r="AA187" s="91">
        <f t="shared" si="10"/>
        <v>0</v>
      </c>
      <c r="AB187" s="91"/>
      <c r="AC187" s="111"/>
      <c r="AD187" s="91"/>
      <c r="AE187" s="91"/>
      <c r="AF187" s="91"/>
      <c r="AG187" s="91"/>
      <c r="AH187" s="91"/>
      <c r="AI187" s="91"/>
      <c r="AJ187" s="2"/>
      <c r="AK187" s="91"/>
      <c r="AL187" s="91"/>
      <c r="AM187" s="91"/>
      <c r="AN187" s="111"/>
      <c r="AO187" s="91">
        <f t="shared" si="9"/>
        <v>0</v>
      </c>
      <c r="AP187" s="294"/>
      <c r="AQ187" s="295">
        <f t="shared" si="8"/>
        <v>0</v>
      </c>
      <c r="AR187" s="296">
        <f t="shared" si="7"/>
        <v>0</v>
      </c>
    </row>
    <row r="188" spans="1:44" hidden="1">
      <c r="A188" s="274"/>
      <c r="B188" s="286" t="s">
        <v>450</v>
      </c>
      <c r="C188" s="104"/>
      <c r="D188" s="104"/>
      <c r="E188" s="104"/>
      <c r="F188" s="128"/>
      <c r="G188" s="301" t="s">
        <v>451</v>
      </c>
      <c r="H188" s="90"/>
      <c r="I188" s="90"/>
      <c r="J188" s="90"/>
      <c r="K188" s="91"/>
      <c r="L188" s="91"/>
      <c r="M188" s="91"/>
      <c r="N188" s="91"/>
      <c r="O188" s="91"/>
      <c r="P188" s="91"/>
      <c r="Q188" s="91"/>
      <c r="R188" s="91"/>
      <c r="S188" s="91"/>
      <c r="T188" s="91"/>
      <c r="U188" s="91"/>
      <c r="V188" s="91"/>
      <c r="W188" s="91"/>
      <c r="X188" s="91"/>
      <c r="Y188" s="91"/>
      <c r="Z188" s="91"/>
      <c r="AA188" s="91">
        <f t="shared" si="10"/>
        <v>0</v>
      </c>
      <c r="AB188" s="91"/>
      <c r="AC188" s="111"/>
      <c r="AD188" s="91"/>
      <c r="AE188" s="91"/>
      <c r="AF188" s="91"/>
      <c r="AG188" s="91"/>
      <c r="AH188" s="91"/>
      <c r="AI188" s="91"/>
      <c r="AJ188" s="2"/>
      <c r="AK188" s="91"/>
      <c r="AL188" s="91"/>
      <c r="AM188" s="91"/>
      <c r="AN188" s="111"/>
      <c r="AO188" s="91">
        <f t="shared" si="9"/>
        <v>0</v>
      </c>
      <c r="AP188" s="294"/>
      <c r="AQ188" s="295">
        <f t="shared" si="8"/>
        <v>0</v>
      </c>
      <c r="AR188" s="296">
        <f t="shared" si="7"/>
        <v>0</v>
      </c>
    </row>
    <row r="189" spans="1:44" hidden="1">
      <c r="A189" s="274"/>
      <c r="B189" s="286" t="s">
        <v>452</v>
      </c>
      <c r="C189" s="104"/>
      <c r="D189" s="104"/>
      <c r="E189" s="104"/>
      <c r="F189" s="128"/>
      <c r="G189" s="301" t="s">
        <v>453</v>
      </c>
      <c r="H189" s="90"/>
      <c r="I189" s="90"/>
      <c r="J189" s="90"/>
      <c r="K189" s="91"/>
      <c r="L189" s="91"/>
      <c r="M189" s="91"/>
      <c r="N189" s="91"/>
      <c r="O189" s="91"/>
      <c r="P189" s="91"/>
      <c r="Q189" s="91"/>
      <c r="R189" s="91"/>
      <c r="S189" s="91"/>
      <c r="T189" s="91"/>
      <c r="U189" s="91"/>
      <c r="V189" s="91"/>
      <c r="W189" s="91"/>
      <c r="X189" s="91"/>
      <c r="Y189" s="91"/>
      <c r="Z189" s="91"/>
      <c r="AA189" s="91">
        <f t="shared" si="10"/>
        <v>0</v>
      </c>
      <c r="AB189" s="91"/>
      <c r="AC189" s="111"/>
      <c r="AD189" s="91"/>
      <c r="AE189" s="91"/>
      <c r="AF189" s="91"/>
      <c r="AG189" s="91"/>
      <c r="AH189" s="91"/>
      <c r="AI189" s="91"/>
      <c r="AJ189" s="2"/>
      <c r="AK189" s="91"/>
      <c r="AL189" s="91"/>
      <c r="AM189" s="91"/>
      <c r="AN189" s="111"/>
      <c r="AO189" s="91">
        <f t="shared" si="9"/>
        <v>0</v>
      </c>
      <c r="AP189" s="294"/>
      <c r="AQ189" s="295">
        <f t="shared" si="8"/>
        <v>0</v>
      </c>
      <c r="AR189" s="296">
        <f t="shared" si="7"/>
        <v>0</v>
      </c>
    </row>
    <row r="190" spans="1:44" hidden="1">
      <c r="A190" s="274"/>
      <c r="B190" s="286" t="s">
        <v>454</v>
      </c>
      <c r="C190" s="104"/>
      <c r="D190" s="104"/>
      <c r="E190" s="104"/>
      <c r="F190" s="128"/>
      <c r="G190" s="301" t="s">
        <v>455</v>
      </c>
      <c r="H190" s="90"/>
      <c r="I190" s="90"/>
      <c r="J190" s="90"/>
      <c r="K190" s="91"/>
      <c r="L190" s="91"/>
      <c r="M190" s="91"/>
      <c r="N190" s="91"/>
      <c r="O190" s="91"/>
      <c r="P190" s="91"/>
      <c r="Q190" s="91"/>
      <c r="R190" s="91"/>
      <c r="S190" s="91"/>
      <c r="T190" s="91"/>
      <c r="U190" s="91"/>
      <c r="V190" s="91"/>
      <c r="W190" s="91"/>
      <c r="X190" s="91"/>
      <c r="Y190" s="91"/>
      <c r="Z190" s="91"/>
      <c r="AA190" s="91">
        <f t="shared" si="10"/>
        <v>0</v>
      </c>
      <c r="AB190" s="91"/>
      <c r="AC190" s="111"/>
      <c r="AD190" s="91"/>
      <c r="AE190" s="91"/>
      <c r="AF190" s="91"/>
      <c r="AG190" s="91"/>
      <c r="AH190" s="91"/>
      <c r="AI190" s="91"/>
      <c r="AJ190" s="2"/>
      <c r="AK190" s="91"/>
      <c r="AL190" s="91"/>
      <c r="AM190" s="91"/>
      <c r="AN190" s="111"/>
      <c r="AO190" s="91">
        <f t="shared" si="9"/>
        <v>0</v>
      </c>
      <c r="AP190" s="294"/>
      <c r="AQ190" s="295">
        <f t="shared" si="8"/>
        <v>0</v>
      </c>
      <c r="AR190" s="296">
        <f t="shared" si="7"/>
        <v>0</v>
      </c>
    </row>
    <row r="191" spans="1:44" hidden="1">
      <c r="A191" s="274"/>
      <c r="B191" s="286" t="s">
        <v>456</v>
      </c>
      <c r="C191" s="104"/>
      <c r="D191" s="104"/>
      <c r="E191" s="104"/>
      <c r="F191" s="128"/>
      <c r="G191" s="301" t="s">
        <v>457</v>
      </c>
      <c r="H191" s="90"/>
      <c r="I191" s="90"/>
      <c r="J191" s="90"/>
      <c r="K191" s="91"/>
      <c r="L191" s="91"/>
      <c r="M191" s="91"/>
      <c r="N191" s="91"/>
      <c r="O191" s="91"/>
      <c r="P191" s="91"/>
      <c r="Q191" s="91"/>
      <c r="R191" s="91"/>
      <c r="S191" s="91"/>
      <c r="T191" s="91"/>
      <c r="U191" s="91"/>
      <c r="V191" s="91"/>
      <c r="W191" s="91"/>
      <c r="X191" s="91"/>
      <c r="Y191" s="91"/>
      <c r="Z191" s="91"/>
      <c r="AA191" s="91">
        <f t="shared" si="10"/>
        <v>0</v>
      </c>
      <c r="AB191" s="91"/>
      <c r="AC191" s="111"/>
      <c r="AD191" s="91"/>
      <c r="AE191" s="91"/>
      <c r="AF191" s="91"/>
      <c r="AG191" s="91"/>
      <c r="AH191" s="91"/>
      <c r="AI191" s="91"/>
      <c r="AJ191" s="2"/>
      <c r="AK191" s="91"/>
      <c r="AL191" s="91"/>
      <c r="AM191" s="91"/>
      <c r="AN191" s="111"/>
      <c r="AO191" s="91">
        <f t="shared" si="9"/>
        <v>0</v>
      </c>
      <c r="AP191" s="294"/>
      <c r="AQ191" s="295">
        <f t="shared" si="8"/>
        <v>0</v>
      </c>
      <c r="AR191" s="296">
        <f t="shared" si="7"/>
        <v>0</v>
      </c>
    </row>
    <row r="192" spans="1:44" hidden="1">
      <c r="A192" s="274" t="s">
        <v>458</v>
      </c>
      <c r="B192" s="286"/>
      <c r="C192" s="104"/>
      <c r="D192" s="104"/>
      <c r="E192" s="104"/>
      <c r="F192" s="128"/>
      <c r="G192" s="309" t="s">
        <v>459</v>
      </c>
      <c r="H192" s="90"/>
      <c r="I192" s="90"/>
      <c r="J192" s="90"/>
      <c r="K192" s="91"/>
      <c r="L192" s="91"/>
      <c r="M192" s="91"/>
      <c r="N192" s="91"/>
      <c r="O192" s="91"/>
      <c r="P192" s="91"/>
      <c r="Q192" s="91"/>
      <c r="R192" s="91"/>
      <c r="S192" s="91"/>
      <c r="T192" s="91"/>
      <c r="U192" s="91"/>
      <c r="V192" s="91"/>
      <c r="W192" s="91"/>
      <c r="X192" s="91"/>
      <c r="Y192" s="91"/>
      <c r="Z192" s="91"/>
      <c r="AA192" s="91">
        <f t="shared" si="10"/>
        <v>0</v>
      </c>
      <c r="AB192" s="91"/>
      <c r="AC192" s="111"/>
      <c r="AD192" s="91"/>
      <c r="AE192" s="91"/>
      <c r="AF192" s="91"/>
      <c r="AG192" s="91"/>
      <c r="AH192" s="91"/>
      <c r="AI192" s="91"/>
      <c r="AJ192" s="2"/>
      <c r="AK192" s="91"/>
      <c r="AL192" s="91"/>
      <c r="AM192" s="91"/>
      <c r="AN192" s="111"/>
      <c r="AO192" s="91">
        <f t="shared" si="9"/>
        <v>0</v>
      </c>
      <c r="AP192" s="294"/>
      <c r="AQ192" s="295">
        <f t="shared" si="8"/>
        <v>0</v>
      </c>
      <c r="AR192" s="296">
        <f t="shared" si="7"/>
        <v>0</v>
      </c>
    </row>
    <row r="193" spans="1:44" hidden="1">
      <c r="A193" s="274"/>
      <c r="B193" s="286" t="s">
        <v>460</v>
      </c>
      <c r="C193" s="104"/>
      <c r="D193" s="104"/>
      <c r="E193" s="104"/>
      <c r="F193" s="128"/>
      <c r="G193" s="301" t="s">
        <v>461</v>
      </c>
      <c r="H193" s="90"/>
      <c r="I193" s="90"/>
      <c r="J193" s="90"/>
      <c r="K193" s="91"/>
      <c r="L193" s="91"/>
      <c r="M193" s="91"/>
      <c r="N193" s="91"/>
      <c r="O193" s="91"/>
      <c r="P193" s="91"/>
      <c r="Q193" s="91"/>
      <c r="R193" s="91"/>
      <c r="S193" s="91"/>
      <c r="T193" s="91"/>
      <c r="U193" s="91"/>
      <c r="V193" s="91"/>
      <c r="W193" s="91"/>
      <c r="X193" s="91"/>
      <c r="Y193" s="91"/>
      <c r="Z193" s="91"/>
      <c r="AA193" s="91">
        <f t="shared" si="10"/>
        <v>0</v>
      </c>
      <c r="AB193" s="91"/>
      <c r="AC193" s="111"/>
      <c r="AD193" s="91"/>
      <c r="AE193" s="91"/>
      <c r="AF193" s="91"/>
      <c r="AG193" s="91"/>
      <c r="AH193" s="91"/>
      <c r="AI193" s="91"/>
      <c r="AJ193" s="2"/>
      <c r="AK193" s="91"/>
      <c r="AL193" s="91"/>
      <c r="AM193" s="91"/>
      <c r="AN193" s="111"/>
      <c r="AO193" s="91">
        <f t="shared" si="9"/>
        <v>0</v>
      </c>
      <c r="AP193" s="294"/>
      <c r="AQ193" s="295">
        <f t="shared" si="8"/>
        <v>0</v>
      </c>
      <c r="AR193" s="296">
        <f t="shared" si="7"/>
        <v>0</v>
      </c>
    </row>
    <row r="194" spans="1:44" hidden="1">
      <c r="A194" s="274"/>
      <c r="B194" s="286" t="s">
        <v>462</v>
      </c>
      <c r="C194" s="104"/>
      <c r="D194" s="104"/>
      <c r="E194" s="104"/>
      <c r="F194" s="128"/>
      <c r="G194" s="301" t="s">
        <v>463</v>
      </c>
      <c r="H194" s="90"/>
      <c r="I194" s="90"/>
      <c r="J194" s="90"/>
      <c r="K194" s="91"/>
      <c r="L194" s="91"/>
      <c r="M194" s="91"/>
      <c r="N194" s="91"/>
      <c r="O194" s="91"/>
      <c r="P194" s="91"/>
      <c r="Q194" s="91"/>
      <c r="R194" s="91"/>
      <c r="S194" s="91"/>
      <c r="T194" s="91"/>
      <c r="U194" s="91"/>
      <c r="V194" s="91"/>
      <c r="W194" s="91"/>
      <c r="X194" s="91"/>
      <c r="Y194" s="91"/>
      <c r="Z194" s="91"/>
      <c r="AA194" s="91">
        <f t="shared" si="10"/>
        <v>0</v>
      </c>
      <c r="AB194" s="91"/>
      <c r="AC194" s="111"/>
      <c r="AD194" s="91"/>
      <c r="AE194" s="91"/>
      <c r="AF194" s="91"/>
      <c r="AG194" s="91"/>
      <c r="AH194" s="91"/>
      <c r="AI194" s="91"/>
      <c r="AJ194" s="2"/>
      <c r="AK194" s="91"/>
      <c r="AL194" s="91"/>
      <c r="AM194" s="91"/>
      <c r="AN194" s="111"/>
      <c r="AO194" s="91">
        <f t="shared" si="9"/>
        <v>0</v>
      </c>
      <c r="AP194" s="294"/>
      <c r="AQ194" s="295">
        <f t="shared" si="8"/>
        <v>0</v>
      </c>
      <c r="AR194" s="296">
        <f t="shared" si="7"/>
        <v>0</v>
      </c>
    </row>
    <row r="195" spans="1:44" hidden="1">
      <c r="A195" s="274"/>
      <c r="B195" s="286" t="s">
        <v>464</v>
      </c>
      <c r="C195" s="104"/>
      <c r="D195" s="104"/>
      <c r="E195" s="104"/>
      <c r="F195" s="128"/>
      <c r="G195" s="301" t="s">
        <v>465</v>
      </c>
      <c r="H195" s="90"/>
      <c r="I195" s="90"/>
      <c r="J195" s="90"/>
      <c r="K195" s="91"/>
      <c r="L195" s="91"/>
      <c r="M195" s="91"/>
      <c r="N195" s="91"/>
      <c r="O195" s="91"/>
      <c r="P195" s="91"/>
      <c r="Q195" s="91"/>
      <c r="R195" s="91"/>
      <c r="S195" s="91"/>
      <c r="T195" s="91"/>
      <c r="U195" s="91"/>
      <c r="V195" s="91"/>
      <c r="W195" s="91"/>
      <c r="X195" s="91"/>
      <c r="Y195" s="91"/>
      <c r="Z195" s="91"/>
      <c r="AA195" s="91">
        <f t="shared" si="10"/>
        <v>0</v>
      </c>
      <c r="AB195" s="91"/>
      <c r="AC195" s="111"/>
      <c r="AD195" s="91"/>
      <c r="AE195" s="91"/>
      <c r="AF195" s="91"/>
      <c r="AG195" s="91"/>
      <c r="AH195" s="91"/>
      <c r="AI195" s="91"/>
      <c r="AJ195" s="2"/>
      <c r="AK195" s="91"/>
      <c r="AL195" s="91"/>
      <c r="AM195" s="91"/>
      <c r="AN195" s="111"/>
      <c r="AO195" s="91">
        <f t="shared" si="9"/>
        <v>0</v>
      </c>
      <c r="AP195" s="294"/>
      <c r="AQ195" s="295">
        <f t="shared" si="8"/>
        <v>0</v>
      </c>
      <c r="AR195" s="296">
        <f t="shared" si="7"/>
        <v>0</v>
      </c>
    </row>
    <row r="196" spans="1:44" hidden="1">
      <c r="A196" s="274"/>
      <c r="B196" s="286" t="s">
        <v>466</v>
      </c>
      <c r="C196" s="104"/>
      <c r="D196" s="104"/>
      <c r="E196" s="104"/>
      <c r="F196" s="128"/>
      <c r="G196" s="301" t="s">
        <v>467</v>
      </c>
      <c r="H196" s="90"/>
      <c r="I196" s="90"/>
      <c r="J196" s="90"/>
      <c r="K196" s="91"/>
      <c r="L196" s="91"/>
      <c r="M196" s="91"/>
      <c r="N196" s="91"/>
      <c r="O196" s="91"/>
      <c r="P196" s="91"/>
      <c r="Q196" s="91"/>
      <c r="R196" s="91"/>
      <c r="S196" s="91"/>
      <c r="T196" s="91"/>
      <c r="U196" s="91"/>
      <c r="V196" s="91"/>
      <c r="W196" s="91"/>
      <c r="X196" s="91"/>
      <c r="Y196" s="91"/>
      <c r="Z196" s="91"/>
      <c r="AA196" s="91">
        <f t="shared" si="10"/>
        <v>0</v>
      </c>
      <c r="AB196" s="91"/>
      <c r="AC196" s="111"/>
      <c r="AD196" s="91"/>
      <c r="AE196" s="91"/>
      <c r="AF196" s="91"/>
      <c r="AG196" s="91"/>
      <c r="AH196" s="91"/>
      <c r="AI196" s="91"/>
      <c r="AJ196" s="2"/>
      <c r="AK196" s="91"/>
      <c r="AL196" s="91"/>
      <c r="AM196" s="91"/>
      <c r="AN196" s="111"/>
      <c r="AO196" s="91">
        <f t="shared" si="9"/>
        <v>0</v>
      </c>
      <c r="AP196" s="294"/>
      <c r="AQ196" s="295">
        <f t="shared" si="8"/>
        <v>0</v>
      </c>
      <c r="AR196" s="296">
        <f t="shared" si="7"/>
        <v>0</v>
      </c>
    </row>
    <row r="197" spans="1:44" hidden="1">
      <c r="A197" s="274"/>
      <c r="B197" s="286" t="s">
        <v>468</v>
      </c>
      <c r="C197" s="104"/>
      <c r="D197" s="104"/>
      <c r="E197" s="104"/>
      <c r="F197" s="128"/>
      <c r="G197" s="301" t="s">
        <v>469</v>
      </c>
      <c r="H197" s="90"/>
      <c r="I197" s="90"/>
      <c r="J197" s="90"/>
      <c r="K197" s="91"/>
      <c r="L197" s="91"/>
      <c r="M197" s="91"/>
      <c r="N197" s="91"/>
      <c r="O197" s="91"/>
      <c r="P197" s="91"/>
      <c r="Q197" s="91"/>
      <c r="R197" s="91"/>
      <c r="S197" s="91"/>
      <c r="T197" s="91"/>
      <c r="U197" s="91"/>
      <c r="V197" s="91"/>
      <c r="W197" s="91"/>
      <c r="X197" s="91"/>
      <c r="Y197" s="91"/>
      <c r="Z197" s="91"/>
      <c r="AA197" s="91">
        <f t="shared" si="10"/>
        <v>0</v>
      </c>
      <c r="AB197" s="91"/>
      <c r="AC197" s="111"/>
      <c r="AD197" s="91"/>
      <c r="AE197" s="91"/>
      <c r="AF197" s="91"/>
      <c r="AG197" s="91"/>
      <c r="AH197" s="91"/>
      <c r="AI197" s="91"/>
      <c r="AJ197" s="2"/>
      <c r="AK197" s="91"/>
      <c r="AL197" s="91"/>
      <c r="AM197" s="91"/>
      <c r="AN197" s="111"/>
      <c r="AO197" s="91">
        <f t="shared" si="9"/>
        <v>0</v>
      </c>
      <c r="AP197" s="294"/>
      <c r="AQ197" s="295">
        <f t="shared" si="8"/>
        <v>0</v>
      </c>
      <c r="AR197" s="296">
        <f t="shared" si="7"/>
        <v>0</v>
      </c>
    </row>
    <row r="198" spans="1:44" hidden="1">
      <c r="A198" s="274" t="s">
        <v>470</v>
      </c>
      <c r="B198" s="286"/>
      <c r="C198" s="104"/>
      <c r="D198" s="104"/>
      <c r="E198" s="104"/>
      <c r="F198" s="128"/>
      <c r="G198" s="309" t="s">
        <v>471</v>
      </c>
      <c r="H198" s="90"/>
      <c r="I198" s="90"/>
      <c r="J198" s="90"/>
      <c r="K198" s="91"/>
      <c r="L198" s="91"/>
      <c r="M198" s="91"/>
      <c r="N198" s="91"/>
      <c r="O198" s="91"/>
      <c r="P198" s="91"/>
      <c r="Q198" s="91"/>
      <c r="R198" s="91"/>
      <c r="S198" s="91"/>
      <c r="T198" s="91"/>
      <c r="U198" s="91"/>
      <c r="V198" s="91"/>
      <c r="W198" s="91"/>
      <c r="X198" s="91"/>
      <c r="Y198" s="91"/>
      <c r="Z198" s="91"/>
      <c r="AA198" s="91">
        <f t="shared" si="10"/>
        <v>0</v>
      </c>
      <c r="AB198" s="91"/>
      <c r="AC198" s="111"/>
      <c r="AD198" s="91"/>
      <c r="AE198" s="91"/>
      <c r="AF198" s="91"/>
      <c r="AG198" s="91"/>
      <c r="AH198" s="91"/>
      <c r="AI198" s="91"/>
      <c r="AJ198" s="2"/>
      <c r="AK198" s="91"/>
      <c r="AL198" s="91"/>
      <c r="AM198" s="91"/>
      <c r="AN198" s="111"/>
      <c r="AO198" s="91">
        <f t="shared" si="9"/>
        <v>0</v>
      </c>
      <c r="AP198" s="294"/>
      <c r="AQ198" s="295">
        <f t="shared" si="8"/>
        <v>0</v>
      </c>
      <c r="AR198" s="296">
        <f t="shared" si="7"/>
        <v>0</v>
      </c>
    </row>
    <row r="199" spans="1:44" hidden="1">
      <c r="A199" s="274"/>
      <c r="B199" s="286" t="s">
        <v>470</v>
      </c>
      <c r="C199" s="104"/>
      <c r="D199" s="104"/>
      <c r="E199" s="104"/>
      <c r="F199" s="128"/>
      <c r="G199" s="301" t="s">
        <v>472</v>
      </c>
      <c r="H199" s="90"/>
      <c r="I199" s="90"/>
      <c r="J199" s="90"/>
      <c r="K199" s="91"/>
      <c r="L199" s="91"/>
      <c r="M199" s="91"/>
      <c r="N199" s="91"/>
      <c r="O199" s="91"/>
      <c r="P199" s="91"/>
      <c r="Q199" s="91"/>
      <c r="R199" s="91"/>
      <c r="S199" s="91"/>
      <c r="T199" s="91"/>
      <c r="U199" s="91"/>
      <c r="V199" s="91"/>
      <c r="W199" s="91"/>
      <c r="X199" s="91"/>
      <c r="Y199" s="91"/>
      <c r="Z199" s="91"/>
      <c r="AA199" s="91">
        <f t="shared" si="10"/>
        <v>0</v>
      </c>
      <c r="AB199" s="91"/>
      <c r="AC199" s="111"/>
      <c r="AD199" s="91"/>
      <c r="AE199" s="91"/>
      <c r="AF199" s="91"/>
      <c r="AG199" s="91"/>
      <c r="AH199" s="91"/>
      <c r="AI199" s="91"/>
      <c r="AJ199" s="2"/>
      <c r="AK199" s="91"/>
      <c r="AL199" s="91"/>
      <c r="AM199" s="91"/>
      <c r="AN199" s="111"/>
      <c r="AO199" s="91">
        <f t="shared" si="9"/>
        <v>0</v>
      </c>
      <c r="AP199" s="294"/>
      <c r="AQ199" s="295">
        <f t="shared" si="8"/>
        <v>0</v>
      </c>
      <c r="AR199" s="296">
        <f t="shared" si="7"/>
        <v>0</v>
      </c>
    </row>
    <row r="200" spans="1:44">
      <c r="A200" s="274" t="s">
        <v>473</v>
      </c>
      <c r="B200" s="286"/>
      <c r="C200" s="104"/>
      <c r="D200" s="104"/>
      <c r="E200" s="104"/>
      <c r="F200" s="128"/>
      <c r="G200" s="309" t="s">
        <v>474</v>
      </c>
      <c r="H200" s="90"/>
      <c r="I200" s="90"/>
      <c r="J200" s="90"/>
      <c r="K200" s="91"/>
      <c r="L200" s="91"/>
      <c r="M200" s="91"/>
      <c r="N200" s="91"/>
      <c r="O200" s="91"/>
      <c r="P200" s="91"/>
      <c r="Q200" s="91"/>
      <c r="R200" s="91"/>
      <c r="S200" s="91"/>
      <c r="T200" s="91"/>
      <c r="U200" s="91"/>
      <c r="V200" s="91"/>
      <c r="W200" s="91"/>
      <c r="X200" s="91"/>
      <c r="Y200" s="91"/>
      <c r="Z200" s="91"/>
      <c r="AA200" s="91">
        <f t="shared" si="10"/>
        <v>0</v>
      </c>
      <c r="AB200" s="91"/>
      <c r="AC200" s="111"/>
      <c r="AD200" s="91"/>
      <c r="AE200" s="91"/>
      <c r="AF200" s="91"/>
      <c r="AG200" s="91"/>
      <c r="AH200" s="91"/>
      <c r="AI200" s="91"/>
      <c r="AJ200" s="2"/>
      <c r="AK200" s="91"/>
      <c r="AL200" s="91"/>
      <c r="AM200" s="91"/>
      <c r="AN200" s="111"/>
      <c r="AO200" s="91">
        <f t="shared" si="9"/>
        <v>0</v>
      </c>
      <c r="AP200" s="294"/>
      <c r="AQ200" s="295">
        <f t="shared" si="8"/>
        <v>0</v>
      </c>
      <c r="AR200" s="296">
        <f t="shared" ref="AR200:AR222" si="11">AA200-AO200</f>
        <v>0</v>
      </c>
    </row>
    <row r="201" spans="1:44" hidden="1">
      <c r="A201" s="274"/>
      <c r="B201" s="286" t="s">
        <v>475</v>
      </c>
      <c r="C201" s="104"/>
      <c r="D201" s="104"/>
      <c r="E201" s="104"/>
      <c r="F201" s="128"/>
      <c r="G201" s="301" t="s">
        <v>476</v>
      </c>
      <c r="H201" s="90"/>
      <c r="I201" s="90"/>
      <c r="J201" s="90"/>
      <c r="K201" s="91"/>
      <c r="L201" s="91"/>
      <c r="M201" s="91"/>
      <c r="N201" s="91"/>
      <c r="O201" s="91"/>
      <c r="P201" s="91"/>
      <c r="Q201" s="91"/>
      <c r="R201" s="91"/>
      <c r="S201" s="91"/>
      <c r="T201" s="91"/>
      <c r="U201" s="91"/>
      <c r="V201" s="91"/>
      <c r="W201" s="91"/>
      <c r="X201" s="91"/>
      <c r="Y201" s="91"/>
      <c r="Z201" s="91"/>
      <c r="AA201" s="91">
        <f t="shared" si="10"/>
        <v>0</v>
      </c>
      <c r="AB201" s="91"/>
      <c r="AC201" s="111"/>
      <c r="AD201" s="91"/>
      <c r="AE201" s="91"/>
      <c r="AF201" s="91"/>
      <c r="AG201" s="91"/>
      <c r="AH201" s="91"/>
      <c r="AI201" s="91"/>
      <c r="AJ201" s="2"/>
      <c r="AK201" s="91"/>
      <c r="AL201" s="91"/>
      <c r="AM201" s="91"/>
      <c r="AN201" s="111"/>
      <c r="AO201" s="91">
        <f t="shared" si="9"/>
        <v>0</v>
      </c>
      <c r="AP201" s="294"/>
      <c r="AQ201" s="295">
        <f t="shared" si="8"/>
        <v>0</v>
      </c>
      <c r="AR201" s="296">
        <f t="shared" si="11"/>
        <v>0</v>
      </c>
    </row>
    <row r="202" spans="1:44" hidden="1">
      <c r="A202" s="274"/>
      <c r="B202" s="286" t="s">
        <v>477</v>
      </c>
      <c r="C202" s="104"/>
      <c r="D202" s="104"/>
      <c r="E202" s="104"/>
      <c r="F202" s="128"/>
      <c r="G202" s="301" t="s">
        <v>478</v>
      </c>
      <c r="H202" s="90"/>
      <c r="I202" s="90"/>
      <c r="J202" s="90"/>
      <c r="K202" s="91"/>
      <c r="L202" s="91"/>
      <c r="M202" s="91"/>
      <c r="N202" s="91"/>
      <c r="O202" s="91"/>
      <c r="P202" s="91"/>
      <c r="Q202" s="91"/>
      <c r="R202" s="91"/>
      <c r="S202" s="91"/>
      <c r="T202" s="91"/>
      <c r="U202" s="91"/>
      <c r="V202" s="91"/>
      <c r="W202" s="91"/>
      <c r="X202" s="91"/>
      <c r="Y202" s="91"/>
      <c r="Z202" s="91"/>
      <c r="AA202" s="91">
        <f t="shared" si="10"/>
        <v>0</v>
      </c>
      <c r="AB202" s="91"/>
      <c r="AC202" s="111"/>
      <c r="AD202" s="91"/>
      <c r="AE202" s="91"/>
      <c r="AF202" s="91"/>
      <c r="AG202" s="91"/>
      <c r="AH202" s="91"/>
      <c r="AI202" s="91"/>
      <c r="AJ202" s="2"/>
      <c r="AK202" s="91"/>
      <c r="AL202" s="91"/>
      <c r="AM202" s="91"/>
      <c r="AN202" s="111"/>
      <c r="AO202" s="91">
        <f t="shared" si="9"/>
        <v>0</v>
      </c>
      <c r="AP202" s="294"/>
      <c r="AQ202" s="295">
        <f t="shared" si="8"/>
        <v>0</v>
      </c>
      <c r="AR202" s="296">
        <f t="shared" si="11"/>
        <v>0</v>
      </c>
    </row>
    <row r="203" spans="1:44" hidden="1">
      <c r="A203" s="274"/>
      <c r="B203" s="286" t="s">
        <v>479</v>
      </c>
      <c r="C203" s="104"/>
      <c r="D203" s="104"/>
      <c r="E203" s="104"/>
      <c r="F203" s="128"/>
      <c r="G203" s="301" t="s">
        <v>480</v>
      </c>
      <c r="H203" s="90"/>
      <c r="I203" s="90"/>
      <c r="J203" s="90"/>
      <c r="K203" s="91"/>
      <c r="L203" s="91"/>
      <c r="M203" s="91"/>
      <c r="N203" s="91"/>
      <c r="O203" s="91"/>
      <c r="P203" s="91"/>
      <c r="Q203" s="91"/>
      <c r="R203" s="91"/>
      <c r="S203" s="91"/>
      <c r="T203" s="91"/>
      <c r="U203" s="91"/>
      <c r="V203" s="91"/>
      <c r="W203" s="91"/>
      <c r="X203" s="91"/>
      <c r="Y203" s="91"/>
      <c r="Z203" s="91"/>
      <c r="AA203" s="91">
        <f t="shared" si="10"/>
        <v>0</v>
      </c>
      <c r="AB203" s="91"/>
      <c r="AC203" s="111"/>
      <c r="AD203" s="91"/>
      <c r="AE203" s="91"/>
      <c r="AF203" s="91"/>
      <c r="AG203" s="91"/>
      <c r="AH203" s="91"/>
      <c r="AI203" s="91"/>
      <c r="AJ203" s="2"/>
      <c r="AK203" s="91"/>
      <c r="AL203" s="91"/>
      <c r="AM203" s="91"/>
      <c r="AN203" s="111"/>
      <c r="AO203" s="91">
        <f t="shared" si="9"/>
        <v>0</v>
      </c>
      <c r="AP203" s="294"/>
      <c r="AQ203" s="295">
        <f t="shared" si="8"/>
        <v>0</v>
      </c>
      <c r="AR203" s="296">
        <f t="shared" si="11"/>
        <v>0</v>
      </c>
    </row>
    <row r="204" spans="1:44" hidden="1">
      <c r="A204" s="274"/>
      <c r="B204" s="286" t="s">
        <v>481</v>
      </c>
      <c r="C204" s="104"/>
      <c r="D204" s="104"/>
      <c r="E204" s="104"/>
      <c r="F204" s="128"/>
      <c r="G204" s="301" t="s">
        <v>482</v>
      </c>
      <c r="H204" s="90"/>
      <c r="I204" s="90"/>
      <c r="J204" s="90"/>
      <c r="K204" s="91"/>
      <c r="L204" s="91"/>
      <c r="M204" s="91"/>
      <c r="N204" s="91"/>
      <c r="O204" s="91"/>
      <c r="P204" s="91"/>
      <c r="Q204" s="91"/>
      <c r="R204" s="91"/>
      <c r="S204" s="91"/>
      <c r="T204" s="91"/>
      <c r="U204" s="91"/>
      <c r="V204" s="91"/>
      <c r="W204" s="91"/>
      <c r="X204" s="91"/>
      <c r="Y204" s="91"/>
      <c r="Z204" s="91"/>
      <c r="AA204" s="91">
        <f t="shared" si="10"/>
        <v>0</v>
      </c>
      <c r="AB204" s="91"/>
      <c r="AC204" s="111"/>
      <c r="AD204" s="91"/>
      <c r="AE204" s="91"/>
      <c r="AF204" s="91"/>
      <c r="AG204" s="91"/>
      <c r="AH204" s="91"/>
      <c r="AI204" s="91"/>
      <c r="AJ204" s="2"/>
      <c r="AK204" s="91"/>
      <c r="AL204" s="91"/>
      <c r="AM204" s="91"/>
      <c r="AN204" s="111"/>
      <c r="AO204" s="91">
        <f t="shared" si="9"/>
        <v>0</v>
      </c>
      <c r="AP204" s="294"/>
      <c r="AQ204" s="295">
        <f t="shared" si="8"/>
        <v>0</v>
      </c>
      <c r="AR204" s="296">
        <f t="shared" si="11"/>
        <v>0</v>
      </c>
    </row>
    <row r="205" spans="1:44" hidden="1">
      <c r="A205" s="274"/>
      <c r="B205" s="286" t="s">
        <v>483</v>
      </c>
      <c r="C205" s="104"/>
      <c r="D205" s="104"/>
      <c r="E205" s="104"/>
      <c r="F205" s="128"/>
      <c r="G205" s="301" t="s">
        <v>484</v>
      </c>
      <c r="H205" s="90"/>
      <c r="I205" s="90"/>
      <c r="J205" s="90"/>
      <c r="K205" s="91"/>
      <c r="L205" s="91"/>
      <c r="M205" s="91"/>
      <c r="N205" s="91"/>
      <c r="O205" s="91"/>
      <c r="P205" s="91"/>
      <c r="Q205" s="91"/>
      <c r="R205" s="91"/>
      <c r="S205" s="91"/>
      <c r="T205" s="91"/>
      <c r="U205" s="91"/>
      <c r="V205" s="91"/>
      <c r="W205" s="91"/>
      <c r="X205" s="91"/>
      <c r="Y205" s="91"/>
      <c r="Z205" s="91"/>
      <c r="AA205" s="91">
        <f t="shared" si="10"/>
        <v>0</v>
      </c>
      <c r="AB205" s="91"/>
      <c r="AC205" s="111"/>
      <c r="AD205" s="91"/>
      <c r="AE205" s="91"/>
      <c r="AF205" s="91"/>
      <c r="AG205" s="91"/>
      <c r="AH205" s="91"/>
      <c r="AI205" s="91"/>
      <c r="AJ205" s="2"/>
      <c r="AK205" s="91"/>
      <c r="AL205" s="91"/>
      <c r="AM205" s="91"/>
      <c r="AN205" s="111"/>
      <c r="AO205" s="91">
        <f t="shared" si="9"/>
        <v>0</v>
      </c>
      <c r="AP205" s="294"/>
      <c r="AQ205" s="295">
        <f t="shared" si="8"/>
        <v>0</v>
      </c>
      <c r="AR205" s="296">
        <f t="shared" si="11"/>
        <v>0</v>
      </c>
    </row>
    <row r="206" spans="1:44" hidden="1">
      <c r="A206" s="274"/>
      <c r="B206" s="286" t="s">
        <v>485</v>
      </c>
      <c r="C206" s="104"/>
      <c r="D206" s="104"/>
      <c r="E206" s="104"/>
      <c r="F206" s="128"/>
      <c r="G206" s="301" t="s">
        <v>486</v>
      </c>
      <c r="H206" s="90"/>
      <c r="I206" s="90"/>
      <c r="J206" s="90"/>
      <c r="K206" s="91"/>
      <c r="L206" s="91"/>
      <c r="M206" s="91"/>
      <c r="N206" s="91"/>
      <c r="O206" s="91"/>
      <c r="P206" s="91"/>
      <c r="Q206" s="91"/>
      <c r="R206" s="91"/>
      <c r="S206" s="91"/>
      <c r="T206" s="91"/>
      <c r="U206" s="91"/>
      <c r="V206" s="91"/>
      <c r="W206" s="91"/>
      <c r="X206" s="91"/>
      <c r="Y206" s="91"/>
      <c r="Z206" s="91"/>
      <c r="AA206" s="91">
        <f t="shared" si="10"/>
        <v>0</v>
      </c>
      <c r="AB206" s="91"/>
      <c r="AC206" s="111"/>
      <c r="AD206" s="91"/>
      <c r="AE206" s="91"/>
      <c r="AF206" s="91"/>
      <c r="AG206" s="91"/>
      <c r="AH206" s="91"/>
      <c r="AI206" s="91"/>
      <c r="AJ206" s="2"/>
      <c r="AK206" s="91"/>
      <c r="AL206" s="91"/>
      <c r="AM206" s="91"/>
      <c r="AN206" s="111"/>
      <c r="AO206" s="91">
        <f t="shared" si="9"/>
        <v>0</v>
      </c>
      <c r="AP206" s="294"/>
      <c r="AQ206" s="295">
        <f t="shared" si="8"/>
        <v>0</v>
      </c>
      <c r="AR206" s="296">
        <f t="shared" si="11"/>
        <v>0</v>
      </c>
    </row>
    <row r="207" spans="1:44">
      <c r="A207" s="274"/>
      <c r="B207" s="286" t="s">
        <v>487</v>
      </c>
      <c r="C207" s="104"/>
      <c r="D207" s="104"/>
      <c r="E207" s="104"/>
      <c r="F207" s="128"/>
      <c r="G207" s="301" t="s">
        <v>488</v>
      </c>
      <c r="H207" s="90"/>
      <c r="I207" s="90"/>
      <c r="J207" s="90"/>
      <c r="K207" s="91"/>
      <c r="L207" s="91"/>
      <c r="M207" s="91"/>
      <c r="N207" s="91"/>
      <c r="O207" s="91"/>
      <c r="P207" s="91"/>
      <c r="Q207" s="91"/>
      <c r="R207" s="91"/>
      <c r="S207" s="91"/>
      <c r="T207" s="91"/>
      <c r="U207" s="91"/>
      <c r="V207" s="91"/>
      <c r="W207" s="91"/>
      <c r="X207" s="91"/>
      <c r="Y207" s="91"/>
      <c r="Z207" s="91"/>
      <c r="AA207" s="91">
        <f t="shared" si="10"/>
        <v>0</v>
      </c>
      <c r="AB207" s="91"/>
      <c r="AC207" s="111"/>
      <c r="AD207" s="91"/>
      <c r="AE207" s="91"/>
      <c r="AF207" s="91"/>
      <c r="AG207" s="91"/>
      <c r="AH207" s="91"/>
      <c r="AI207" s="91"/>
      <c r="AJ207" s="2"/>
      <c r="AK207" s="91"/>
      <c r="AL207" s="91"/>
      <c r="AM207" s="91"/>
      <c r="AN207" s="111"/>
      <c r="AO207" s="91">
        <f t="shared" si="9"/>
        <v>0</v>
      </c>
      <c r="AP207" s="294"/>
      <c r="AQ207" s="295">
        <f t="shared" si="8"/>
        <v>0</v>
      </c>
      <c r="AR207" s="296">
        <f t="shared" si="11"/>
        <v>0</v>
      </c>
    </row>
    <row r="208" spans="1:44">
      <c r="A208" s="274"/>
      <c r="B208" s="286" t="s">
        <v>489</v>
      </c>
      <c r="C208" s="104"/>
      <c r="D208" s="104"/>
      <c r="E208" s="104"/>
      <c r="F208" s="128"/>
      <c r="G208" s="301" t="s">
        <v>490</v>
      </c>
      <c r="H208" s="90"/>
      <c r="I208" s="90"/>
      <c r="J208" s="90"/>
      <c r="K208" s="91"/>
      <c r="L208" s="91"/>
      <c r="M208" s="91">
        <f t="shared" ref="M208:M222" si="12">AD208</f>
        <v>0</v>
      </c>
      <c r="N208" s="91">
        <f t="shared" ref="N208:N222" si="13">K208+L208+M208</f>
        <v>0</v>
      </c>
      <c r="O208" s="91"/>
      <c r="P208" s="91"/>
      <c r="Q208" s="91"/>
      <c r="R208" s="91">
        <f t="shared" ref="R208:R218" si="14">O208+P208+Q208</f>
        <v>0</v>
      </c>
      <c r="S208" s="91"/>
      <c r="T208" s="91"/>
      <c r="U208" s="91"/>
      <c r="V208" s="91">
        <v>0</v>
      </c>
      <c r="W208" s="91"/>
      <c r="X208" s="91"/>
      <c r="Y208" s="91"/>
      <c r="Z208" s="91">
        <f t="shared" ref="Z208:Z219" si="15">W208+X208+Y208</f>
        <v>0</v>
      </c>
      <c r="AA208" s="91">
        <f t="shared" si="10"/>
        <v>0</v>
      </c>
      <c r="AB208" s="91"/>
      <c r="AC208" s="111">
        <f t="shared" ref="AC208:AC222" si="16">L208</f>
        <v>0</v>
      </c>
      <c r="AD208" s="91"/>
      <c r="AE208" s="91">
        <f t="shared" ref="AE208:AE222" si="17">SUM(AB208:AD208)</f>
        <v>0</v>
      </c>
      <c r="AF208" s="91"/>
      <c r="AG208" s="91"/>
      <c r="AH208" s="91"/>
      <c r="AI208" s="91">
        <v>0</v>
      </c>
      <c r="AJ208" s="2"/>
      <c r="AK208" s="91"/>
      <c r="AL208" s="91"/>
      <c r="AM208" s="91">
        <f t="shared" ref="AM208:AM222" si="18">V208</f>
        <v>0</v>
      </c>
      <c r="AN208" s="111">
        <f t="shared" ref="AN208:AN222" si="19">Z208</f>
        <v>0</v>
      </c>
      <c r="AO208" s="91">
        <f t="shared" si="9"/>
        <v>0</v>
      </c>
      <c r="AP208" s="294">
        <f t="shared" ref="AP208:AP218" si="20">J208-AA208</f>
        <v>0</v>
      </c>
      <c r="AQ208" s="295">
        <f t="shared" si="8"/>
        <v>0</v>
      </c>
      <c r="AR208" s="296">
        <f t="shared" si="11"/>
        <v>0</v>
      </c>
    </row>
    <row r="209" spans="1:44">
      <c r="A209" s="274"/>
      <c r="B209" s="286" t="s">
        <v>491</v>
      </c>
      <c r="C209" s="104"/>
      <c r="D209" s="104"/>
      <c r="E209" s="104"/>
      <c r="F209" s="128"/>
      <c r="G209" s="301" t="s">
        <v>492</v>
      </c>
      <c r="H209" s="90"/>
      <c r="I209" s="90"/>
      <c r="J209" s="90"/>
      <c r="K209" s="91"/>
      <c r="L209" s="91"/>
      <c r="M209" s="91">
        <f t="shared" si="12"/>
        <v>0</v>
      </c>
      <c r="N209" s="91">
        <f t="shared" si="13"/>
        <v>0</v>
      </c>
      <c r="O209" s="91"/>
      <c r="P209" s="91"/>
      <c r="Q209" s="91"/>
      <c r="R209" s="91">
        <f t="shared" si="14"/>
        <v>0</v>
      </c>
      <c r="S209" s="91"/>
      <c r="T209" s="91"/>
      <c r="U209" s="91"/>
      <c r="V209" s="91">
        <v>0</v>
      </c>
      <c r="W209" s="91"/>
      <c r="X209" s="91"/>
      <c r="Y209" s="91"/>
      <c r="Z209" s="91">
        <f t="shared" si="15"/>
        <v>0</v>
      </c>
      <c r="AA209" s="91">
        <f t="shared" si="10"/>
        <v>0</v>
      </c>
      <c r="AB209" s="91"/>
      <c r="AC209" s="111">
        <f t="shared" si="16"/>
        <v>0</v>
      </c>
      <c r="AD209" s="91"/>
      <c r="AE209" s="91">
        <f t="shared" si="17"/>
        <v>0</v>
      </c>
      <c r="AF209" s="91"/>
      <c r="AG209" s="91"/>
      <c r="AH209" s="91"/>
      <c r="AI209" s="91">
        <v>0</v>
      </c>
      <c r="AJ209" s="2"/>
      <c r="AK209" s="91"/>
      <c r="AL209" s="91"/>
      <c r="AM209" s="91">
        <f t="shared" si="18"/>
        <v>0</v>
      </c>
      <c r="AN209" s="111">
        <f t="shared" si="19"/>
        <v>0</v>
      </c>
      <c r="AO209" s="91">
        <f t="shared" si="9"/>
        <v>0</v>
      </c>
      <c r="AP209" s="294">
        <f t="shared" si="20"/>
        <v>0</v>
      </c>
      <c r="AQ209" s="295">
        <f t="shared" ref="AQ209:AQ222" si="21">AA209-AO209</f>
        <v>0</v>
      </c>
      <c r="AR209" s="296">
        <f t="shared" si="11"/>
        <v>0</v>
      </c>
    </row>
    <row r="210" spans="1:44">
      <c r="A210" s="274"/>
      <c r="B210" s="286" t="s">
        <v>493</v>
      </c>
      <c r="C210" s="104"/>
      <c r="D210" s="104"/>
      <c r="E210" s="104"/>
      <c r="F210" s="128"/>
      <c r="G210" s="301" t="s">
        <v>494</v>
      </c>
      <c r="H210" s="90"/>
      <c r="I210" s="90"/>
      <c r="J210" s="90"/>
      <c r="K210" s="91"/>
      <c r="L210" s="91"/>
      <c r="M210" s="91">
        <f t="shared" si="12"/>
        <v>0</v>
      </c>
      <c r="N210" s="91">
        <f t="shared" si="13"/>
        <v>0</v>
      </c>
      <c r="O210" s="91"/>
      <c r="P210" s="91"/>
      <c r="Q210" s="91"/>
      <c r="R210" s="91">
        <f t="shared" si="14"/>
        <v>0</v>
      </c>
      <c r="S210" s="91"/>
      <c r="T210" s="91"/>
      <c r="U210" s="91"/>
      <c r="V210" s="91">
        <v>0</v>
      </c>
      <c r="W210" s="91"/>
      <c r="X210" s="91"/>
      <c r="Y210" s="91"/>
      <c r="Z210" s="91">
        <f t="shared" si="15"/>
        <v>0</v>
      </c>
      <c r="AA210" s="91">
        <f t="shared" si="10"/>
        <v>0</v>
      </c>
      <c r="AB210" s="91"/>
      <c r="AC210" s="111">
        <f t="shared" si="16"/>
        <v>0</v>
      </c>
      <c r="AD210" s="91"/>
      <c r="AE210" s="91">
        <f t="shared" si="17"/>
        <v>0</v>
      </c>
      <c r="AF210" s="91"/>
      <c r="AG210" s="91"/>
      <c r="AH210" s="91"/>
      <c r="AI210" s="91">
        <v>0</v>
      </c>
      <c r="AJ210" s="2"/>
      <c r="AK210" s="91"/>
      <c r="AL210" s="91"/>
      <c r="AM210" s="91">
        <f t="shared" si="18"/>
        <v>0</v>
      </c>
      <c r="AN210" s="111">
        <f t="shared" si="19"/>
        <v>0</v>
      </c>
      <c r="AO210" s="91">
        <f t="shared" si="9"/>
        <v>0</v>
      </c>
      <c r="AP210" s="294">
        <f t="shared" si="20"/>
        <v>0</v>
      </c>
      <c r="AQ210" s="295">
        <f t="shared" si="21"/>
        <v>0</v>
      </c>
      <c r="AR210" s="296">
        <f t="shared" si="11"/>
        <v>0</v>
      </c>
    </row>
    <row r="211" spans="1:44">
      <c r="A211" s="274"/>
      <c r="B211" s="286" t="s">
        <v>495</v>
      </c>
      <c r="C211" s="104"/>
      <c r="D211" s="104"/>
      <c r="E211" s="104"/>
      <c r="F211" s="128"/>
      <c r="G211" s="301" t="s">
        <v>496</v>
      </c>
      <c r="H211" s="90"/>
      <c r="I211" s="90"/>
      <c r="J211" s="90"/>
      <c r="K211" s="91"/>
      <c r="L211" s="91"/>
      <c r="M211" s="91">
        <f t="shared" si="12"/>
        <v>0</v>
      </c>
      <c r="N211" s="91">
        <f t="shared" si="13"/>
        <v>0</v>
      </c>
      <c r="O211" s="91"/>
      <c r="P211" s="91"/>
      <c r="Q211" s="91"/>
      <c r="R211" s="91">
        <f t="shared" si="14"/>
        <v>0</v>
      </c>
      <c r="S211" s="91"/>
      <c r="T211" s="91"/>
      <c r="U211" s="91"/>
      <c r="V211" s="91">
        <v>0</v>
      </c>
      <c r="W211" s="91"/>
      <c r="X211" s="91"/>
      <c r="Y211" s="91"/>
      <c r="Z211" s="91">
        <f t="shared" si="15"/>
        <v>0</v>
      </c>
      <c r="AA211" s="91">
        <f t="shared" si="10"/>
        <v>0</v>
      </c>
      <c r="AB211" s="91"/>
      <c r="AC211" s="111">
        <f t="shared" si="16"/>
        <v>0</v>
      </c>
      <c r="AD211" s="91"/>
      <c r="AE211" s="91">
        <f t="shared" si="17"/>
        <v>0</v>
      </c>
      <c r="AF211" s="91"/>
      <c r="AG211" s="91"/>
      <c r="AH211" s="91"/>
      <c r="AI211" s="91">
        <v>0</v>
      </c>
      <c r="AJ211" s="2"/>
      <c r="AK211" s="91"/>
      <c r="AL211" s="91"/>
      <c r="AM211" s="91">
        <f t="shared" si="18"/>
        <v>0</v>
      </c>
      <c r="AN211" s="111">
        <f t="shared" si="19"/>
        <v>0</v>
      </c>
      <c r="AO211" s="91">
        <f t="shared" si="9"/>
        <v>0</v>
      </c>
      <c r="AP211" s="294">
        <f t="shared" si="20"/>
        <v>0</v>
      </c>
      <c r="AQ211" s="295">
        <f t="shared" si="21"/>
        <v>0</v>
      </c>
      <c r="AR211" s="296">
        <f t="shared" si="11"/>
        <v>0</v>
      </c>
    </row>
    <row r="212" spans="1:44">
      <c r="A212" s="274"/>
      <c r="B212" s="286" t="s">
        <v>497</v>
      </c>
      <c r="C212" s="104"/>
      <c r="D212" s="104"/>
      <c r="E212" s="104"/>
      <c r="F212" s="128"/>
      <c r="G212" s="301" t="s">
        <v>498</v>
      </c>
      <c r="H212" s="90"/>
      <c r="I212" s="90"/>
      <c r="J212" s="90"/>
      <c r="K212" s="91"/>
      <c r="L212" s="91"/>
      <c r="M212" s="91">
        <f t="shared" si="12"/>
        <v>0</v>
      </c>
      <c r="N212" s="91">
        <f t="shared" si="13"/>
        <v>0</v>
      </c>
      <c r="O212" s="91"/>
      <c r="P212" s="91"/>
      <c r="Q212" s="91"/>
      <c r="R212" s="91">
        <f t="shared" si="14"/>
        <v>0</v>
      </c>
      <c r="S212" s="91"/>
      <c r="T212" s="91"/>
      <c r="U212" s="91"/>
      <c r="V212" s="91">
        <v>0</v>
      </c>
      <c r="W212" s="91"/>
      <c r="X212" s="91"/>
      <c r="Y212" s="91"/>
      <c r="Z212" s="91">
        <f t="shared" si="15"/>
        <v>0</v>
      </c>
      <c r="AA212" s="91">
        <f t="shared" si="10"/>
        <v>0</v>
      </c>
      <c r="AB212" s="91"/>
      <c r="AC212" s="111">
        <f t="shared" si="16"/>
        <v>0</v>
      </c>
      <c r="AD212" s="91"/>
      <c r="AE212" s="91">
        <f t="shared" si="17"/>
        <v>0</v>
      </c>
      <c r="AF212" s="91"/>
      <c r="AG212" s="91"/>
      <c r="AH212" s="91"/>
      <c r="AI212" s="91">
        <v>0</v>
      </c>
      <c r="AJ212" s="2"/>
      <c r="AK212" s="91"/>
      <c r="AL212" s="91"/>
      <c r="AM212" s="91">
        <f t="shared" si="18"/>
        <v>0</v>
      </c>
      <c r="AN212" s="111">
        <f t="shared" si="19"/>
        <v>0</v>
      </c>
      <c r="AO212" s="91">
        <f t="shared" si="9"/>
        <v>0</v>
      </c>
      <c r="AP212" s="294">
        <f t="shared" si="20"/>
        <v>0</v>
      </c>
      <c r="AQ212" s="295">
        <f t="shared" si="21"/>
        <v>0</v>
      </c>
      <c r="AR212" s="296">
        <f t="shared" si="11"/>
        <v>0</v>
      </c>
    </row>
    <row r="213" spans="1:44">
      <c r="A213" s="274"/>
      <c r="B213" s="286" t="s">
        <v>499</v>
      </c>
      <c r="C213" s="104"/>
      <c r="D213" s="104"/>
      <c r="E213" s="104"/>
      <c r="F213" s="128"/>
      <c r="G213" s="301" t="s">
        <v>500</v>
      </c>
      <c r="H213" s="90"/>
      <c r="I213" s="90"/>
      <c r="J213" s="90"/>
      <c r="K213" s="91"/>
      <c r="L213" s="91"/>
      <c r="M213" s="91">
        <f t="shared" si="12"/>
        <v>0</v>
      </c>
      <c r="N213" s="91">
        <f t="shared" si="13"/>
        <v>0</v>
      </c>
      <c r="O213" s="91"/>
      <c r="P213" s="91"/>
      <c r="Q213" s="91"/>
      <c r="R213" s="91">
        <f t="shared" si="14"/>
        <v>0</v>
      </c>
      <c r="S213" s="91"/>
      <c r="T213" s="91"/>
      <c r="U213" s="91"/>
      <c r="V213" s="91">
        <v>0</v>
      </c>
      <c r="W213" s="91"/>
      <c r="X213" s="91"/>
      <c r="Y213" s="91"/>
      <c r="Z213" s="91">
        <f t="shared" si="15"/>
        <v>0</v>
      </c>
      <c r="AA213" s="91">
        <f t="shared" si="10"/>
        <v>0</v>
      </c>
      <c r="AB213" s="91"/>
      <c r="AC213" s="111">
        <f t="shared" si="16"/>
        <v>0</v>
      </c>
      <c r="AD213" s="91"/>
      <c r="AE213" s="91">
        <f t="shared" si="17"/>
        <v>0</v>
      </c>
      <c r="AF213" s="91"/>
      <c r="AG213" s="91"/>
      <c r="AH213" s="91"/>
      <c r="AI213" s="91">
        <v>0</v>
      </c>
      <c r="AJ213" s="2"/>
      <c r="AK213" s="91"/>
      <c r="AL213" s="91"/>
      <c r="AM213" s="91">
        <f t="shared" si="18"/>
        <v>0</v>
      </c>
      <c r="AN213" s="111">
        <f t="shared" si="19"/>
        <v>0</v>
      </c>
      <c r="AO213" s="91">
        <f t="shared" ref="AO213:AO222" si="22">AE213+AI213+AM213+AN213</f>
        <v>0</v>
      </c>
      <c r="AP213" s="294">
        <f t="shared" si="20"/>
        <v>0</v>
      </c>
      <c r="AQ213" s="295">
        <f t="shared" si="21"/>
        <v>0</v>
      </c>
      <c r="AR213" s="296">
        <f t="shared" si="11"/>
        <v>0</v>
      </c>
    </row>
    <row r="214" spans="1:44">
      <c r="A214" s="274"/>
      <c r="B214" s="286" t="s">
        <v>501</v>
      </c>
      <c r="C214" s="104"/>
      <c r="D214" s="104"/>
      <c r="E214" s="104"/>
      <c r="F214" s="128"/>
      <c r="G214" s="301" t="s">
        <v>502</v>
      </c>
      <c r="H214" s="90"/>
      <c r="I214" s="90"/>
      <c r="J214" s="90"/>
      <c r="K214" s="91"/>
      <c r="L214" s="91"/>
      <c r="M214" s="91">
        <f t="shared" si="12"/>
        <v>0</v>
      </c>
      <c r="N214" s="91">
        <f t="shared" si="13"/>
        <v>0</v>
      </c>
      <c r="O214" s="91"/>
      <c r="P214" s="91"/>
      <c r="Q214" s="91"/>
      <c r="R214" s="91">
        <f t="shared" si="14"/>
        <v>0</v>
      </c>
      <c r="S214" s="91"/>
      <c r="T214" s="91"/>
      <c r="U214" s="91"/>
      <c r="V214" s="91">
        <v>0</v>
      </c>
      <c r="W214" s="91"/>
      <c r="X214" s="91"/>
      <c r="Y214" s="91"/>
      <c r="Z214" s="91">
        <f t="shared" si="15"/>
        <v>0</v>
      </c>
      <c r="AA214" s="91">
        <f t="shared" ref="AA214:AA222" si="23">SUM(N214:Z214)</f>
        <v>0</v>
      </c>
      <c r="AB214" s="91"/>
      <c r="AC214" s="111">
        <f t="shared" si="16"/>
        <v>0</v>
      </c>
      <c r="AD214" s="91"/>
      <c r="AE214" s="91">
        <f t="shared" si="17"/>
        <v>0</v>
      </c>
      <c r="AF214" s="91"/>
      <c r="AG214" s="91"/>
      <c r="AH214" s="91"/>
      <c r="AI214" s="91">
        <v>0</v>
      </c>
      <c r="AJ214" s="2"/>
      <c r="AK214" s="91"/>
      <c r="AL214" s="91"/>
      <c r="AM214" s="91">
        <f t="shared" si="18"/>
        <v>0</v>
      </c>
      <c r="AN214" s="111">
        <f t="shared" si="19"/>
        <v>0</v>
      </c>
      <c r="AO214" s="91">
        <f t="shared" si="22"/>
        <v>0</v>
      </c>
      <c r="AP214" s="294">
        <f t="shared" si="20"/>
        <v>0</v>
      </c>
      <c r="AQ214" s="295">
        <f t="shared" si="21"/>
        <v>0</v>
      </c>
      <c r="AR214" s="296">
        <f t="shared" si="11"/>
        <v>0</v>
      </c>
    </row>
    <row r="215" spans="1:44">
      <c r="A215" s="274"/>
      <c r="B215" s="286" t="s">
        <v>503</v>
      </c>
      <c r="C215" s="104"/>
      <c r="D215" s="104"/>
      <c r="E215" s="104"/>
      <c r="F215" s="128"/>
      <c r="G215" s="301" t="s">
        <v>504</v>
      </c>
      <c r="H215" s="90"/>
      <c r="I215" s="90"/>
      <c r="J215" s="90"/>
      <c r="K215" s="91"/>
      <c r="L215" s="91"/>
      <c r="M215" s="91">
        <f t="shared" si="12"/>
        <v>0</v>
      </c>
      <c r="N215" s="91">
        <f t="shared" si="13"/>
        <v>0</v>
      </c>
      <c r="O215" s="91"/>
      <c r="P215" s="91"/>
      <c r="Q215" s="91"/>
      <c r="R215" s="91">
        <f t="shared" si="14"/>
        <v>0</v>
      </c>
      <c r="S215" s="91"/>
      <c r="T215" s="91"/>
      <c r="U215" s="91"/>
      <c r="V215" s="91">
        <v>0</v>
      </c>
      <c r="W215" s="91"/>
      <c r="X215" s="91"/>
      <c r="Y215" s="91"/>
      <c r="Z215" s="91">
        <f t="shared" si="15"/>
        <v>0</v>
      </c>
      <c r="AA215" s="91">
        <f t="shared" si="23"/>
        <v>0</v>
      </c>
      <c r="AB215" s="91"/>
      <c r="AC215" s="111">
        <f t="shared" si="16"/>
        <v>0</v>
      </c>
      <c r="AD215" s="91"/>
      <c r="AE215" s="91">
        <f t="shared" si="17"/>
        <v>0</v>
      </c>
      <c r="AF215" s="91"/>
      <c r="AG215" s="91"/>
      <c r="AH215" s="91"/>
      <c r="AI215" s="91">
        <v>0</v>
      </c>
      <c r="AJ215" s="2"/>
      <c r="AK215" s="91"/>
      <c r="AL215" s="91"/>
      <c r="AM215" s="91">
        <f t="shared" si="18"/>
        <v>0</v>
      </c>
      <c r="AN215" s="111">
        <f t="shared" si="19"/>
        <v>0</v>
      </c>
      <c r="AO215" s="91">
        <f t="shared" si="22"/>
        <v>0</v>
      </c>
      <c r="AP215" s="294">
        <f t="shared" si="20"/>
        <v>0</v>
      </c>
      <c r="AQ215" s="295">
        <f t="shared" si="21"/>
        <v>0</v>
      </c>
      <c r="AR215" s="296">
        <f t="shared" si="11"/>
        <v>0</v>
      </c>
    </row>
    <row r="216" spans="1:44">
      <c r="A216" s="274"/>
      <c r="B216" s="286" t="s">
        <v>505</v>
      </c>
      <c r="C216" s="104"/>
      <c r="D216" s="104"/>
      <c r="E216" s="104"/>
      <c r="F216" s="128"/>
      <c r="G216" s="301" t="s">
        <v>506</v>
      </c>
      <c r="H216" s="90"/>
      <c r="I216" s="90"/>
      <c r="J216" s="90"/>
      <c r="K216" s="91"/>
      <c r="L216" s="91"/>
      <c r="M216" s="91">
        <f t="shared" si="12"/>
        <v>0</v>
      </c>
      <c r="N216" s="91">
        <f t="shared" si="13"/>
        <v>0</v>
      </c>
      <c r="O216" s="91"/>
      <c r="P216" s="91"/>
      <c r="Q216" s="91"/>
      <c r="R216" s="91">
        <f t="shared" si="14"/>
        <v>0</v>
      </c>
      <c r="S216" s="91"/>
      <c r="T216" s="91"/>
      <c r="U216" s="91"/>
      <c r="V216" s="91">
        <v>0</v>
      </c>
      <c r="W216" s="91"/>
      <c r="X216" s="91"/>
      <c r="Y216" s="91"/>
      <c r="Z216" s="91">
        <f t="shared" si="15"/>
        <v>0</v>
      </c>
      <c r="AA216" s="91">
        <f t="shared" si="23"/>
        <v>0</v>
      </c>
      <c r="AB216" s="91"/>
      <c r="AC216" s="111">
        <f t="shared" si="16"/>
        <v>0</v>
      </c>
      <c r="AD216" s="91"/>
      <c r="AE216" s="91">
        <f t="shared" si="17"/>
        <v>0</v>
      </c>
      <c r="AF216" s="91"/>
      <c r="AG216" s="91"/>
      <c r="AH216" s="91"/>
      <c r="AI216" s="91">
        <v>0</v>
      </c>
      <c r="AJ216" s="2"/>
      <c r="AK216" s="91"/>
      <c r="AL216" s="91"/>
      <c r="AM216" s="91">
        <f t="shared" si="18"/>
        <v>0</v>
      </c>
      <c r="AN216" s="111">
        <f t="shared" si="19"/>
        <v>0</v>
      </c>
      <c r="AO216" s="91">
        <f t="shared" si="22"/>
        <v>0</v>
      </c>
      <c r="AP216" s="294">
        <f t="shared" si="20"/>
        <v>0</v>
      </c>
      <c r="AQ216" s="295">
        <f t="shared" si="21"/>
        <v>0</v>
      </c>
      <c r="AR216" s="296">
        <f t="shared" si="11"/>
        <v>0</v>
      </c>
    </row>
    <row r="217" spans="1:44">
      <c r="A217" s="274" t="s">
        <v>473</v>
      </c>
      <c r="B217" s="286"/>
      <c r="C217" s="104"/>
      <c r="D217" s="104"/>
      <c r="E217" s="104"/>
      <c r="F217" s="128"/>
      <c r="G217" s="309" t="s">
        <v>507</v>
      </c>
      <c r="H217" s="90"/>
      <c r="I217" s="90"/>
      <c r="J217" s="90"/>
      <c r="K217" s="91"/>
      <c r="L217" s="91"/>
      <c r="M217" s="91">
        <f t="shared" si="12"/>
        <v>0</v>
      </c>
      <c r="N217" s="91">
        <f t="shared" si="13"/>
        <v>0</v>
      </c>
      <c r="O217" s="91"/>
      <c r="P217" s="91"/>
      <c r="Q217" s="91"/>
      <c r="R217" s="91">
        <f t="shared" si="14"/>
        <v>0</v>
      </c>
      <c r="S217" s="91"/>
      <c r="T217" s="91"/>
      <c r="U217" s="91"/>
      <c r="V217" s="91">
        <v>0</v>
      </c>
      <c r="W217" s="91"/>
      <c r="X217" s="91"/>
      <c r="Y217" s="91"/>
      <c r="Z217" s="91">
        <f t="shared" si="15"/>
        <v>0</v>
      </c>
      <c r="AA217" s="91">
        <f t="shared" si="23"/>
        <v>0</v>
      </c>
      <c r="AB217" s="91"/>
      <c r="AC217" s="111">
        <f t="shared" si="16"/>
        <v>0</v>
      </c>
      <c r="AD217" s="91"/>
      <c r="AE217" s="91">
        <f t="shared" si="17"/>
        <v>0</v>
      </c>
      <c r="AF217" s="91"/>
      <c r="AG217" s="91"/>
      <c r="AH217" s="91"/>
      <c r="AI217" s="91">
        <v>0</v>
      </c>
      <c r="AJ217" s="2"/>
      <c r="AK217" s="91"/>
      <c r="AL217" s="91"/>
      <c r="AM217" s="91">
        <f t="shared" si="18"/>
        <v>0</v>
      </c>
      <c r="AN217" s="111">
        <f t="shared" si="19"/>
        <v>0</v>
      </c>
      <c r="AO217" s="91">
        <f t="shared" si="22"/>
        <v>0</v>
      </c>
      <c r="AP217" s="294">
        <f t="shared" si="20"/>
        <v>0</v>
      </c>
      <c r="AQ217" s="295">
        <f t="shared" si="21"/>
        <v>0</v>
      </c>
      <c r="AR217" s="296">
        <f t="shared" si="11"/>
        <v>0</v>
      </c>
    </row>
    <row r="218" spans="1:44">
      <c r="A218" s="274"/>
      <c r="B218" s="286" t="s">
        <v>508</v>
      </c>
      <c r="C218" s="104"/>
      <c r="D218" s="104"/>
      <c r="E218" s="104"/>
      <c r="F218" s="128"/>
      <c r="G218" s="301" t="s">
        <v>509</v>
      </c>
      <c r="H218" s="90"/>
      <c r="I218" s="90"/>
      <c r="J218" s="90"/>
      <c r="K218" s="91"/>
      <c r="L218" s="91"/>
      <c r="M218" s="91">
        <f t="shared" si="12"/>
        <v>0</v>
      </c>
      <c r="N218" s="91">
        <f t="shared" si="13"/>
        <v>0</v>
      </c>
      <c r="O218" s="91"/>
      <c r="P218" s="91"/>
      <c r="Q218" s="91"/>
      <c r="R218" s="91">
        <f t="shared" si="14"/>
        <v>0</v>
      </c>
      <c r="S218" s="91"/>
      <c r="T218" s="91"/>
      <c r="U218" s="91"/>
      <c r="V218" s="91">
        <v>0</v>
      </c>
      <c r="W218" s="91"/>
      <c r="X218" s="91"/>
      <c r="Y218" s="91"/>
      <c r="Z218" s="91">
        <f t="shared" si="15"/>
        <v>0</v>
      </c>
      <c r="AA218" s="91">
        <f t="shared" si="23"/>
        <v>0</v>
      </c>
      <c r="AB218" s="91"/>
      <c r="AC218" s="111">
        <f t="shared" si="16"/>
        <v>0</v>
      </c>
      <c r="AD218" s="91"/>
      <c r="AE218" s="91">
        <f t="shared" si="17"/>
        <v>0</v>
      </c>
      <c r="AF218" s="91"/>
      <c r="AG218" s="91"/>
      <c r="AH218" s="91"/>
      <c r="AI218" s="91">
        <v>0</v>
      </c>
      <c r="AJ218" s="2"/>
      <c r="AK218" s="91"/>
      <c r="AL218" s="91"/>
      <c r="AM218" s="91">
        <f t="shared" si="18"/>
        <v>0</v>
      </c>
      <c r="AN218" s="111">
        <f t="shared" si="19"/>
        <v>0</v>
      </c>
      <c r="AO218" s="91">
        <f t="shared" si="22"/>
        <v>0</v>
      </c>
      <c r="AP218" s="294">
        <f t="shared" si="20"/>
        <v>0</v>
      </c>
      <c r="AQ218" s="295">
        <f t="shared" si="21"/>
        <v>0</v>
      </c>
      <c r="AR218" s="296">
        <f t="shared" si="11"/>
        <v>0</v>
      </c>
    </row>
    <row r="219" spans="1:44">
      <c r="A219" s="274"/>
      <c r="B219" s="286" t="s">
        <v>510</v>
      </c>
      <c r="C219" s="104"/>
      <c r="D219" s="104"/>
      <c r="E219" s="104"/>
      <c r="F219" s="128"/>
      <c r="G219" s="301" t="s">
        <v>511</v>
      </c>
      <c r="H219" s="90"/>
      <c r="I219" s="90"/>
      <c r="J219" s="90"/>
      <c r="K219" s="91"/>
      <c r="L219" s="91"/>
      <c r="M219" s="91">
        <f t="shared" si="12"/>
        <v>0</v>
      </c>
      <c r="N219" s="91">
        <f t="shared" si="13"/>
        <v>0</v>
      </c>
      <c r="O219" s="91"/>
      <c r="P219" s="91"/>
      <c r="Q219" s="91"/>
      <c r="R219" s="91">
        <v>6657.25</v>
      </c>
      <c r="S219" s="91"/>
      <c r="T219" s="91"/>
      <c r="U219" s="91"/>
      <c r="V219" s="91">
        <v>0</v>
      </c>
      <c r="W219" s="91"/>
      <c r="X219" s="91"/>
      <c r="Y219" s="91"/>
      <c r="Z219" s="91">
        <f t="shared" si="15"/>
        <v>0</v>
      </c>
      <c r="AA219" s="91">
        <f t="shared" si="23"/>
        <v>6657.25</v>
      </c>
      <c r="AB219" s="91"/>
      <c r="AC219" s="111">
        <f t="shared" si="16"/>
        <v>0</v>
      </c>
      <c r="AD219" s="91"/>
      <c r="AE219" s="91">
        <f t="shared" si="17"/>
        <v>0</v>
      </c>
      <c r="AF219" s="91"/>
      <c r="AG219" s="91"/>
      <c r="AH219" s="91"/>
      <c r="AI219" s="91">
        <v>6657.25</v>
      </c>
      <c r="AJ219" s="2"/>
      <c r="AK219" s="91"/>
      <c r="AL219" s="91"/>
      <c r="AM219" s="91">
        <f t="shared" si="18"/>
        <v>0</v>
      </c>
      <c r="AN219" s="111">
        <f t="shared" si="19"/>
        <v>0</v>
      </c>
      <c r="AO219" s="91">
        <f t="shared" si="22"/>
        <v>6657.25</v>
      </c>
      <c r="AP219" s="294"/>
      <c r="AQ219" s="295">
        <f t="shared" si="21"/>
        <v>0</v>
      </c>
      <c r="AR219" s="296">
        <f t="shared" si="11"/>
        <v>0</v>
      </c>
    </row>
    <row r="220" spans="1:44" hidden="1">
      <c r="A220" s="274"/>
      <c r="B220" s="310"/>
      <c r="C220" s="104"/>
      <c r="D220" s="104"/>
      <c r="E220" s="104"/>
      <c r="F220" s="128"/>
      <c r="G220" s="301"/>
      <c r="H220" s="90"/>
      <c r="I220" s="90"/>
      <c r="J220" s="90"/>
      <c r="K220" s="91"/>
      <c r="L220" s="91"/>
      <c r="M220" s="91"/>
      <c r="N220" s="91"/>
      <c r="O220" s="91"/>
      <c r="P220" s="91"/>
      <c r="Q220" s="91"/>
      <c r="R220" s="91"/>
      <c r="S220" s="91"/>
      <c r="T220" s="91"/>
      <c r="U220" s="91"/>
      <c r="V220" s="91"/>
      <c r="W220" s="91"/>
      <c r="X220" s="91"/>
      <c r="Y220" s="91"/>
      <c r="Z220" s="91"/>
      <c r="AA220" s="91">
        <f t="shared" si="23"/>
        <v>0</v>
      </c>
      <c r="AB220" s="91"/>
      <c r="AC220" s="111"/>
      <c r="AD220" s="91"/>
      <c r="AE220" s="91"/>
      <c r="AF220" s="91"/>
      <c r="AG220" s="91"/>
      <c r="AH220" s="91"/>
      <c r="AI220" s="91"/>
      <c r="AJ220" s="2"/>
      <c r="AK220" s="91"/>
      <c r="AL220" s="91"/>
      <c r="AM220" s="91"/>
      <c r="AN220" s="111"/>
      <c r="AO220" s="91">
        <f t="shared" si="22"/>
        <v>0</v>
      </c>
      <c r="AP220" s="294"/>
      <c r="AQ220" s="295">
        <f t="shared" si="21"/>
        <v>0</v>
      </c>
      <c r="AR220" s="296"/>
    </row>
    <row r="221" spans="1:44">
      <c r="A221" s="274"/>
      <c r="B221" s="311"/>
      <c r="C221" s="104"/>
      <c r="D221" s="104"/>
      <c r="E221" s="104"/>
      <c r="F221" s="128"/>
      <c r="G221" s="301"/>
      <c r="H221" s="90"/>
      <c r="I221" s="90"/>
      <c r="J221" s="90"/>
      <c r="K221" s="91"/>
      <c r="L221" s="91"/>
      <c r="M221" s="91"/>
      <c r="N221" s="91"/>
      <c r="O221" s="91"/>
      <c r="P221" s="91"/>
      <c r="Q221" s="91"/>
      <c r="R221" s="91"/>
      <c r="S221" s="91"/>
      <c r="T221" s="91"/>
      <c r="U221" s="91"/>
      <c r="V221" s="91"/>
      <c r="W221" s="91"/>
      <c r="X221" s="91"/>
      <c r="Y221" s="91"/>
      <c r="Z221" s="91"/>
      <c r="AA221" s="91">
        <f t="shared" si="23"/>
        <v>0</v>
      </c>
      <c r="AB221" s="91"/>
      <c r="AC221" s="111"/>
      <c r="AD221" s="91"/>
      <c r="AE221" s="91"/>
      <c r="AF221" s="91"/>
      <c r="AG221" s="91"/>
      <c r="AH221" s="91"/>
      <c r="AI221" s="91"/>
      <c r="AJ221" s="2"/>
      <c r="AK221" s="91"/>
      <c r="AL221" s="91"/>
      <c r="AM221" s="91"/>
      <c r="AN221" s="111"/>
      <c r="AO221" s="91">
        <f t="shared" si="22"/>
        <v>0</v>
      </c>
      <c r="AP221" s="294"/>
      <c r="AQ221" s="295">
        <f t="shared" si="21"/>
        <v>0</v>
      </c>
      <c r="AR221" s="296"/>
    </row>
    <row r="222" spans="1:44">
      <c r="A222" s="274"/>
      <c r="B222" s="4"/>
      <c r="C222" s="104"/>
      <c r="D222" s="104"/>
      <c r="E222" s="104"/>
      <c r="F222" s="128"/>
      <c r="G222" s="301"/>
      <c r="H222" s="90"/>
      <c r="I222" s="90"/>
      <c r="J222" s="90"/>
      <c r="K222" s="91"/>
      <c r="L222" s="91"/>
      <c r="M222" s="91">
        <f t="shared" si="12"/>
        <v>0</v>
      </c>
      <c r="N222" s="91">
        <f t="shared" si="13"/>
        <v>0</v>
      </c>
      <c r="O222" s="91"/>
      <c r="P222" s="91"/>
      <c r="Q222" s="91"/>
      <c r="R222" s="90"/>
      <c r="S222" s="91"/>
      <c r="T222" s="90"/>
      <c r="U222" s="90"/>
      <c r="V222" s="91">
        <f t="shared" ref="V222" si="24">SUM(S222:U222)</f>
        <v>0</v>
      </c>
      <c r="W222" s="91"/>
      <c r="X222" s="91"/>
      <c r="Y222" s="91"/>
      <c r="Z222" s="90"/>
      <c r="AA222" s="91">
        <f t="shared" si="23"/>
        <v>0</v>
      </c>
      <c r="AB222" s="90"/>
      <c r="AC222" s="111">
        <f t="shared" si="16"/>
        <v>0</v>
      </c>
      <c r="AD222" s="91"/>
      <c r="AE222" s="91">
        <f t="shared" si="17"/>
        <v>0</v>
      </c>
      <c r="AF222" s="91"/>
      <c r="AG222" s="91"/>
      <c r="AH222" s="91"/>
      <c r="AI222" s="91">
        <v>0</v>
      </c>
      <c r="AJ222" s="2"/>
      <c r="AK222" s="90"/>
      <c r="AL222" s="90"/>
      <c r="AM222" s="91">
        <f t="shared" si="18"/>
        <v>0</v>
      </c>
      <c r="AN222" s="111">
        <f t="shared" si="19"/>
        <v>0</v>
      </c>
      <c r="AO222" s="91">
        <f t="shared" si="22"/>
        <v>0</v>
      </c>
      <c r="AP222" s="270"/>
      <c r="AQ222" s="295">
        <f t="shared" si="21"/>
        <v>0</v>
      </c>
      <c r="AR222" s="312">
        <f t="shared" si="11"/>
        <v>0</v>
      </c>
    </row>
    <row r="223" spans="1:44">
      <c r="A223" s="313" t="s">
        <v>207</v>
      </c>
      <c r="B223" s="314"/>
      <c r="C223" s="314"/>
      <c r="D223" s="314"/>
      <c r="E223" s="314"/>
      <c r="F223" s="315"/>
      <c r="G223" s="309"/>
      <c r="H223" s="316"/>
      <c r="I223" s="316"/>
      <c r="J223" s="316"/>
      <c r="K223" s="282">
        <f>SUM(K72:K222)</f>
        <v>0</v>
      </c>
      <c r="L223" s="282">
        <f>SUM(L64:L222)</f>
        <v>0</v>
      </c>
      <c r="M223" s="282">
        <f t="shared" ref="M223:AR223" si="25">SUM(M64:M222)</f>
        <v>0</v>
      </c>
      <c r="N223" s="282">
        <f t="shared" si="25"/>
        <v>14695.599999999999</v>
      </c>
      <c r="O223" s="282">
        <f t="shared" si="25"/>
        <v>0</v>
      </c>
      <c r="P223" s="282">
        <f t="shared" si="25"/>
        <v>0</v>
      </c>
      <c r="Q223" s="282">
        <f t="shared" si="25"/>
        <v>0</v>
      </c>
      <c r="R223" s="282">
        <f t="shared" si="25"/>
        <v>111174.65</v>
      </c>
      <c r="S223" s="282">
        <f t="shared" si="25"/>
        <v>0</v>
      </c>
      <c r="T223" s="282">
        <f t="shared" si="25"/>
        <v>0</v>
      </c>
      <c r="U223" s="282">
        <f t="shared" si="25"/>
        <v>0</v>
      </c>
      <c r="V223" s="282">
        <f t="shared" si="25"/>
        <v>136278.07</v>
      </c>
      <c r="W223" s="282">
        <f t="shared" si="25"/>
        <v>0</v>
      </c>
      <c r="X223" s="282">
        <f t="shared" si="25"/>
        <v>0</v>
      </c>
      <c r="Y223" s="282">
        <f t="shared" si="25"/>
        <v>0</v>
      </c>
      <c r="Z223" s="282">
        <f t="shared" si="25"/>
        <v>0</v>
      </c>
      <c r="AA223" s="282">
        <f t="shared" si="25"/>
        <v>262148.32</v>
      </c>
      <c r="AB223" s="282">
        <f t="shared" si="25"/>
        <v>0</v>
      </c>
      <c r="AC223" s="282">
        <f t="shared" si="25"/>
        <v>0</v>
      </c>
      <c r="AD223" s="282">
        <f t="shared" si="25"/>
        <v>0</v>
      </c>
      <c r="AE223" s="282">
        <f t="shared" si="25"/>
        <v>0</v>
      </c>
      <c r="AF223" s="282">
        <f t="shared" si="25"/>
        <v>0</v>
      </c>
      <c r="AG223" s="282">
        <f t="shared" si="25"/>
        <v>0</v>
      </c>
      <c r="AH223" s="282">
        <f t="shared" si="25"/>
        <v>0</v>
      </c>
      <c r="AI223" s="282">
        <f t="shared" si="25"/>
        <v>122195.25</v>
      </c>
      <c r="AJ223" s="282">
        <f t="shared" si="25"/>
        <v>0</v>
      </c>
      <c r="AK223" s="282">
        <f t="shared" si="25"/>
        <v>0</v>
      </c>
      <c r="AL223" s="282">
        <f t="shared" si="25"/>
        <v>0</v>
      </c>
      <c r="AM223" s="282">
        <f t="shared" si="25"/>
        <v>139953.07</v>
      </c>
      <c r="AN223" s="282">
        <f t="shared" si="25"/>
        <v>0</v>
      </c>
      <c r="AO223" s="282">
        <f t="shared" si="25"/>
        <v>262148.32</v>
      </c>
      <c r="AP223" s="282">
        <f t="shared" si="25"/>
        <v>0</v>
      </c>
      <c r="AQ223" s="282">
        <f t="shared" si="25"/>
        <v>0</v>
      </c>
      <c r="AR223" s="317">
        <f t="shared" si="25"/>
        <v>0</v>
      </c>
    </row>
    <row r="224" spans="1:44" hidden="1">
      <c r="A224" s="275"/>
      <c r="B224" s="318"/>
      <c r="C224" s="126"/>
      <c r="D224" s="126"/>
      <c r="E224" s="104"/>
      <c r="F224" s="128"/>
      <c r="G224" s="301"/>
      <c r="H224" s="319"/>
      <c r="I224" s="319"/>
      <c r="J224" s="319"/>
      <c r="K224" s="320"/>
      <c r="L224" s="320"/>
      <c r="M224" s="320"/>
      <c r="N224" s="91">
        <f t="shared" ref="N224:N287" si="26">K224+L224+M224</f>
        <v>0</v>
      </c>
      <c r="O224" s="91"/>
      <c r="P224" s="91"/>
      <c r="Q224" s="91"/>
      <c r="R224" s="319"/>
      <c r="S224" s="320"/>
      <c r="T224" s="319"/>
      <c r="U224" s="319"/>
      <c r="V224" s="91">
        <f t="shared" ref="V224:V287" si="27">SUM(S224:U224)</f>
        <v>0</v>
      </c>
      <c r="W224" s="91"/>
      <c r="X224" s="91"/>
      <c r="Y224" s="91"/>
      <c r="Z224" s="319"/>
      <c r="AA224" s="91">
        <f t="shared" ref="AA224:AA233" si="28">N224+R224+V224+Z224</f>
        <v>0</v>
      </c>
      <c r="AB224" s="319"/>
      <c r="AC224" s="319"/>
      <c r="AD224" s="320"/>
      <c r="AE224" s="91">
        <f t="shared" ref="AE224:AE233" si="29">SUM(AB224:AD224)</f>
        <v>0</v>
      </c>
      <c r="AF224" s="91"/>
      <c r="AG224" s="91"/>
      <c r="AH224" s="91"/>
      <c r="AI224" s="91">
        <f t="shared" ref="AI224:AI287" si="30">SUM(AF224:AH224)</f>
        <v>0</v>
      </c>
      <c r="AJ224" s="118">
        <f>S224</f>
        <v>0</v>
      </c>
      <c r="AK224" s="319"/>
      <c r="AL224" s="319"/>
      <c r="AM224" s="91">
        <f t="shared" ref="AM224:AM233" si="31">SUM(AJ224:AL224)</f>
        <v>0</v>
      </c>
      <c r="AN224" s="320"/>
      <c r="AO224" s="91">
        <f t="shared" ref="AO224:AO233" si="32">AE224+AI224+AM224+AN224</f>
        <v>0</v>
      </c>
      <c r="AP224" s="321"/>
      <c r="AQ224" s="322"/>
      <c r="AR224" s="312">
        <f t="shared" ref="AR224:AR287" si="33">AA224-AO224</f>
        <v>0</v>
      </c>
    </row>
    <row r="225" spans="1:44" hidden="1">
      <c r="A225" s="162" t="s">
        <v>512</v>
      </c>
      <c r="B225" s="12"/>
      <c r="C225" s="12"/>
      <c r="D225" s="12"/>
      <c r="E225" s="12"/>
      <c r="F225" s="323"/>
      <c r="G225" s="278" t="s">
        <v>513</v>
      </c>
      <c r="H225" s="90"/>
      <c r="I225" s="90"/>
      <c r="J225" s="90"/>
      <c r="K225" s="91"/>
      <c r="L225" s="91"/>
      <c r="M225" s="91"/>
      <c r="N225" s="91">
        <f t="shared" si="26"/>
        <v>0</v>
      </c>
      <c r="O225" s="91"/>
      <c r="P225" s="91"/>
      <c r="Q225" s="91"/>
      <c r="R225" s="90"/>
      <c r="S225" s="91"/>
      <c r="T225" s="90"/>
      <c r="U225" s="90"/>
      <c r="V225" s="91">
        <f t="shared" si="27"/>
        <v>0</v>
      </c>
      <c r="W225" s="91"/>
      <c r="X225" s="91"/>
      <c r="Y225" s="91"/>
      <c r="Z225" s="90"/>
      <c r="AA225" s="91">
        <f t="shared" si="28"/>
        <v>0</v>
      </c>
      <c r="AB225" s="90"/>
      <c r="AC225" s="90"/>
      <c r="AD225" s="91"/>
      <c r="AE225" s="91">
        <f t="shared" si="29"/>
        <v>0</v>
      </c>
      <c r="AF225" s="91"/>
      <c r="AG225" s="91"/>
      <c r="AH225" s="91"/>
      <c r="AI225" s="91">
        <f t="shared" si="30"/>
        <v>0</v>
      </c>
      <c r="AJ225" s="2">
        <v>0</v>
      </c>
      <c r="AK225" s="90"/>
      <c r="AL225" s="90"/>
      <c r="AM225" s="91">
        <f t="shared" si="31"/>
        <v>0</v>
      </c>
      <c r="AN225" s="91"/>
      <c r="AO225" s="91">
        <f t="shared" si="32"/>
        <v>0</v>
      </c>
      <c r="AP225" s="270"/>
      <c r="AQ225" s="324"/>
      <c r="AR225" s="296">
        <f t="shared" si="33"/>
        <v>0</v>
      </c>
    </row>
    <row r="226" spans="1:44" hidden="1">
      <c r="A226" s="274" t="s">
        <v>514</v>
      </c>
      <c r="B226" s="12"/>
      <c r="C226" s="12"/>
      <c r="D226" s="12"/>
      <c r="E226" s="12"/>
      <c r="F226" s="323"/>
      <c r="G226" s="276" t="s">
        <v>515</v>
      </c>
      <c r="H226" s="90"/>
      <c r="I226" s="90"/>
      <c r="J226" s="90"/>
      <c r="K226" s="91"/>
      <c r="L226" s="91"/>
      <c r="M226" s="91"/>
      <c r="N226" s="91">
        <f t="shared" si="26"/>
        <v>0</v>
      </c>
      <c r="O226" s="91"/>
      <c r="P226" s="91"/>
      <c r="Q226" s="91"/>
      <c r="R226" s="90"/>
      <c r="S226" s="91"/>
      <c r="T226" s="90"/>
      <c r="U226" s="90"/>
      <c r="V226" s="91">
        <f t="shared" si="27"/>
        <v>0</v>
      </c>
      <c r="W226" s="91"/>
      <c r="X226" s="91"/>
      <c r="Y226" s="91"/>
      <c r="Z226" s="90"/>
      <c r="AA226" s="91">
        <f t="shared" si="28"/>
        <v>0</v>
      </c>
      <c r="AB226" s="90"/>
      <c r="AC226" s="90"/>
      <c r="AD226" s="91"/>
      <c r="AE226" s="91">
        <f t="shared" si="29"/>
        <v>0</v>
      </c>
      <c r="AF226" s="91"/>
      <c r="AG226" s="91"/>
      <c r="AH226" s="91"/>
      <c r="AI226" s="91">
        <f t="shared" si="30"/>
        <v>0</v>
      </c>
      <c r="AJ226" s="2">
        <v>0</v>
      </c>
      <c r="AK226" s="90"/>
      <c r="AL226" s="90"/>
      <c r="AM226" s="91">
        <f t="shared" si="31"/>
        <v>0</v>
      </c>
      <c r="AN226" s="91"/>
      <c r="AO226" s="91">
        <f t="shared" si="32"/>
        <v>0</v>
      </c>
      <c r="AP226" s="270"/>
      <c r="AQ226" s="271"/>
      <c r="AR226" s="296">
        <f t="shared" si="33"/>
        <v>0</v>
      </c>
    </row>
    <row r="227" spans="1:44" hidden="1">
      <c r="A227" s="275"/>
      <c r="B227" s="286" t="s">
        <v>516</v>
      </c>
      <c r="C227" s="104"/>
      <c r="D227" s="87"/>
      <c r="E227" s="87"/>
      <c r="F227" s="138"/>
      <c r="G227" s="325" t="s">
        <v>517</v>
      </c>
      <c r="H227" s="90"/>
      <c r="I227" s="90"/>
      <c r="J227" s="90"/>
      <c r="K227" s="91"/>
      <c r="L227" s="91"/>
      <c r="M227" s="91"/>
      <c r="N227" s="91">
        <f t="shared" si="26"/>
        <v>0</v>
      </c>
      <c r="O227" s="91"/>
      <c r="P227" s="91"/>
      <c r="Q227" s="91"/>
      <c r="R227" s="90"/>
      <c r="S227" s="91"/>
      <c r="T227" s="90"/>
      <c r="U227" s="90"/>
      <c r="V227" s="91">
        <f t="shared" si="27"/>
        <v>0</v>
      </c>
      <c r="W227" s="91"/>
      <c r="X227" s="91"/>
      <c r="Y227" s="91"/>
      <c r="Z227" s="90"/>
      <c r="AA227" s="91">
        <f t="shared" si="28"/>
        <v>0</v>
      </c>
      <c r="AB227" s="90"/>
      <c r="AC227" s="90"/>
      <c r="AD227" s="91"/>
      <c r="AE227" s="91">
        <f t="shared" si="29"/>
        <v>0</v>
      </c>
      <c r="AF227" s="91"/>
      <c r="AG227" s="91"/>
      <c r="AH227" s="91"/>
      <c r="AI227" s="91">
        <f t="shared" si="30"/>
        <v>0</v>
      </c>
      <c r="AJ227" s="2">
        <v>0</v>
      </c>
      <c r="AK227" s="90"/>
      <c r="AL227" s="90"/>
      <c r="AM227" s="91">
        <f t="shared" si="31"/>
        <v>0</v>
      </c>
      <c r="AN227" s="91"/>
      <c r="AO227" s="91">
        <f t="shared" si="32"/>
        <v>0</v>
      </c>
      <c r="AP227" s="270"/>
      <c r="AQ227" s="271"/>
      <c r="AR227" s="296">
        <f t="shared" si="33"/>
        <v>0</v>
      </c>
    </row>
    <row r="228" spans="1:44" hidden="1">
      <c r="A228" s="275"/>
      <c r="B228" s="286" t="s">
        <v>518</v>
      </c>
      <c r="C228" s="104"/>
      <c r="D228" s="87"/>
      <c r="E228" s="87"/>
      <c r="F228" s="138"/>
      <c r="G228" s="325" t="s">
        <v>519</v>
      </c>
      <c r="H228" s="90"/>
      <c r="I228" s="90"/>
      <c r="J228" s="90"/>
      <c r="K228" s="91"/>
      <c r="L228" s="91"/>
      <c r="M228" s="91"/>
      <c r="N228" s="91">
        <f t="shared" si="26"/>
        <v>0</v>
      </c>
      <c r="O228" s="91"/>
      <c r="P228" s="91"/>
      <c r="Q228" s="91"/>
      <c r="R228" s="90"/>
      <c r="S228" s="91"/>
      <c r="T228" s="90"/>
      <c r="U228" s="90"/>
      <c r="V228" s="91">
        <f t="shared" si="27"/>
        <v>0</v>
      </c>
      <c r="W228" s="91"/>
      <c r="X228" s="91"/>
      <c r="Y228" s="91"/>
      <c r="Z228" s="90"/>
      <c r="AA228" s="91">
        <f t="shared" si="28"/>
        <v>0</v>
      </c>
      <c r="AB228" s="90"/>
      <c r="AC228" s="90"/>
      <c r="AD228" s="91"/>
      <c r="AE228" s="91">
        <f t="shared" si="29"/>
        <v>0</v>
      </c>
      <c r="AF228" s="91"/>
      <c r="AG228" s="91"/>
      <c r="AH228" s="91"/>
      <c r="AI228" s="91">
        <f t="shared" si="30"/>
        <v>0</v>
      </c>
      <c r="AJ228" s="2">
        <v>0</v>
      </c>
      <c r="AK228" s="90"/>
      <c r="AL228" s="90"/>
      <c r="AM228" s="91">
        <f t="shared" si="31"/>
        <v>0</v>
      </c>
      <c r="AN228" s="91"/>
      <c r="AO228" s="91">
        <f t="shared" si="32"/>
        <v>0</v>
      </c>
      <c r="AP228" s="270"/>
      <c r="AQ228" s="271"/>
      <c r="AR228" s="296">
        <f t="shared" si="33"/>
        <v>0</v>
      </c>
    </row>
    <row r="229" spans="1:44" hidden="1">
      <c r="A229" s="275"/>
      <c r="B229" s="286" t="s">
        <v>520</v>
      </c>
      <c r="C229" s="12"/>
      <c r="D229" s="12"/>
      <c r="E229" s="12"/>
      <c r="F229" s="323"/>
      <c r="G229" s="325" t="s">
        <v>521</v>
      </c>
      <c r="H229" s="90"/>
      <c r="I229" s="90"/>
      <c r="J229" s="90"/>
      <c r="K229" s="91"/>
      <c r="L229" s="91"/>
      <c r="M229" s="91"/>
      <c r="N229" s="91">
        <f t="shared" si="26"/>
        <v>0</v>
      </c>
      <c r="O229" s="91"/>
      <c r="P229" s="91"/>
      <c r="Q229" s="91"/>
      <c r="R229" s="90"/>
      <c r="S229" s="91"/>
      <c r="T229" s="90"/>
      <c r="U229" s="90"/>
      <c r="V229" s="91">
        <f t="shared" si="27"/>
        <v>0</v>
      </c>
      <c r="W229" s="91"/>
      <c r="X229" s="91"/>
      <c r="Y229" s="91"/>
      <c r="Z229" s="90"/>
      <c r="AA229" s="91">
        <f t="shared" si="28"/>
        <v>0</v>
      </c>
      <c r="AB229" s="90"/>
      <c r="AC229" s="90"/>
      <c r="AD229" s="91"/>
      <c r="AE229" s="91">
        <f t="shared" si="29"/>
        <v>0</v>
      </c>
      <c r="AF229" s="91"/>
      <c r="AG229" s="91"/>
      <c r="AH229" s="91"/>
      <c r="AI229" s="91">
        <f t="shared" si="30"/>
        <v>0</v>
      </c>
      <c r="AJ229" s="2">
        <v>0</v>
      </c>
      <c r="AK229" s="90"/>
      <c r="AL229" s="90"/>
      <c r="AM229" s="91">
        <f t="shared" si="31"/>
        <v>0</v>
      </c>
      <c r="AN229" s="91"/>
      <c r="AO229" s="91">
        <f t="shared" si="32"/>
        <v>0</v>
      </c>
      <c r="AP229" s="270"/>
      <c r="AQ229" s="271"/>
      <c r="AR229" s="296">
        <f t="shared" si="33"/>
        <v>0</v>
      </c>
    </row>
    <row r="230" spans="1:44" hidden="1">
      <c r="A230" s="275"/>
      <c r="B230" s="286" t="s">
        <v>522</v>
      </c>
      <c r="C230" s="12"/>
      <c r="D230" s="12"/>
      <c r="E230" s="12"/>
      <c r="F230" s="323"/>
      <c r="G230" s="325" t="s">
        <v>523</v>
      </c>
      <c r="H230" s="90"/>
      <c r="I230" s="90"/>
      <c r="J230" s="90"/>
      <c r="K230" s="91"/>
      <c r="L230" s="91"/>
      <c r="M230" s="91"/>
      <c r="N230" s="91">
        <f t="shared" si="26"/>
        <v>0</v>
      </c>
      <c r="O230" s="91"/>
      <c r="P230" s="91"/>
      <c r="Q230" s="91"/>
      <c r="R230" s="90"/>
      <c r="S230" s="91"/>
      <c r="T230" s="90"/>
      <c r="U230" s="90"/>
      <c r="V230" s="91">
        <f t="shared" si="27"/>
        <v>0</v>
      </c>
      <c r="W230" s="91"/>
      <c r="X230" s="91"/>
      <c r="Y230" s="91"/>
      <c r="Z230" s="90"/>
      <c r="AA230" s="91">
        <f t="shared" si="28"/>
        <v>0</v>
      </c>
      <c r="AB230" s="90"/>
      <c r="AC230" s="90"/>
      <c r="AD230" s="91"/>
      <c r="AE230" s="91">
        <f t="shared" si="29"/>
        <v>0</v>
      </c>
      <c r="AF230" s="91"/>
      <c r="AG230" s="91"/>
      <c r="AH230" s="91"/>
      <c r="AI230" s="91">
        <f t="shared" si="30"/>
        <v>0</v>
      </c>
      <c r="AJ230" s="2">
        <v>0</v>
      </c>
      <c r="AK230" s="90"/>
      <c r="AL230" s="90"/>
      <c r="AM230" s="91">
        <f t="shared" si="31"/>
        <v>0</v>
      </c>
      <c r="AN230" s="91"/>
      <c r="AO230" s="91">
        <f t="shared" si="32"/>
        <v>0</v>
      </c>
      <c r="AP230" s="270"/>
      <c r="AQ230" s="271"/>
      <c r="AR230" s="296">
        <f t="shared" si="33"/>
        <v>0</v>
      </c>
    </row>
    <row r="231" spans="1:44" hidden="1">
      <c r="A231" s="275"/>
      <c r="B231" s="286" t="s">
        <v>524</v>
      </c>
      <c r="C231" s="12"/>
      <c r="D231" s="12"/>
      <c r="E231" s="12"/>
      <c r="F231" s="323"/>
      <c r="G231" s="325" t="s">
        <v>525</v>
      </c>
      <c r="H231" s="90"/>
      <c r="I231" s="90"/>
      <c r="J231" s="90"/>
      <c r="K231" s="91"/>
      <c r="L231" s="91"/>
      <c r="M231" s="91"/>
      <c r="N231" s="91">
        <f t="shared" si="26"/>
        <v>0</v>
      </c>
      <c r="O231" s="91"/>
      <c r="P231" s="91"/>
      <c r="Q231" s="91"/>
      <c r="R231" s="90"/>
      <c r="S231" s="91"/>
      <c r="T231" s="90"/>
      <c r="U231" s="90"/>
      <c r="V231" s="91">
        <f t="shared" si="27"/>
        <v>0</v>
      </c>
      <c r="W231" s="91"/>
      <c r="X231" s="91"/>
      <c r="Y231" s="91"/>
      <c r="Z231" s="90"/>
      <c r="AA231" s="91">
        <f t="shared" si="28"/>
        <v>0</v>
      </c>
      <c r="AB231" s="90"/>
      <c r="AC231" s="90"/>
      <c r="AD231" s="91"/>
      <c r="AE231" s="91">
        <f t="shared" si="29"/>
        <v>0</v>
      </c>
      <c r="AF231" s="91"/>
      <c r="AG231" s="91"/>
      <c r="AH231" s="91"/>
      <c r="AI231" s="91">
        <f t="shared" si="30"/>
        <v>0</v>
      </c>
      <c r="AJ231" s="2">
        <v>0</v>
      </c>
      <c r="AK231" s="90"/>
      <c r="AL231" s="90"/>
      <c r="AM231" s="91">
        <f t="shared" si="31"/>
        <v>0</v>
      </c>
      <c r="AN231" s="91"/>
      <c r="AO231" s="91">
        <f t="shared" si="32"/>
        <v>0</v>
      </c>
      <c r="AP231" s="270"/>
      <c r="AQ231" s="271"/>
      <c r="AR231" s="296">
        <f t="shared" si="33"/>
        <v>0</v>
      </c>
    </row>
    <row r="232" spans="1:44" hidden="1">
      <c r="A232" s="275"/>
      <c r="B232" s="286"/>
      <c r="C232" s="12"/>
      <c r="D232" s="12"/>
      <c r="E232" s="12"/>
      <c r="F232" s="323"/>
      <c r="G232" s="325"/>
      <c r="H232" s="90"/>
      <c r="I232" s="90"/>
      <c r="J232" s="90"/>
      <c r="K232" s="91"/>
      <c r="L232" s="91"/>
      <c r="M232" s="91"/>
      <c r="N232" s="91">
        <f t="shared" si="26"/>
        <v>0</v>
      </c>
      <c r="O232" s="91"/>
      <c r="P232" s="91"/>
      <c r="Q232" s="91"/>
      <c r="R232" s="90"/>
      <c r="S232" s="91"/>
      <c r="T232" s="90"/>
      <c r="U232" s="90"/>
      <c r="V232" s="91">
        <f t="shared" si="27"/>
        <v>0</v>
      </c>
      <c r="W232" s="91"/>
      <c r="X232" s="91"/>
      <c r="Y232" s="91"/>
      <c r="Z232" s="90"/>
      <c r="AA232" s="91">
        <f t="shared" si="28"/>
        <v>0</v>
      </c>
      <c r="AB232" s="90"/>
      <c r="AC232" s="90"/>
      <c r="AD232" s="91"/>
      <c r="AE232" s="91">
        <f t="shared" si="29"/>
        <v>0</v>
      </c>
      <c r="AF232" s="91"/>
      <c r="AG232" s="91"/>
      <c r="AH232" s="91"/>
      <c r="AI232" s="91">
        <f t="shared" si="30"/>
        <v>0</v>
      </c>
      <c r="AJ232" s="2">
        <v>0</v>
      </c>
      <c r="AK232" s="90"/>
      <c r="AL232" s="90"/>
      <c r="AM232" s="91">
        <f t="shared" si="31"/>
        <v>0</v>
      </c>
      <c r="AN232" s="91"/>
      <c r="AO232" s="91">
        <f t="shared" si="32"/>
        <v>0</v>
      </c>
      <c r="AP232" s="270"/>
      <c r="AQ232" s="271"/>
      <c r="AR232" s="296">
        <f t="shared" si="33"/>
        <v>0</v>
      </c>
    </row>
    <row r="233" spans="1:44" hidden="1">
      <c r="A233" s="313" t="s">
        <v>207</v>
      </c>
      <c r="B233" s="314"/>
      <c r="C233" s="314"/>
      <c r="D233" s="314"/>
      <c r="E233" s="314"/>
      <c r="F233" s="315"/>
      <c r="G233" s="325"/>
      <c r="H233" s="326"/>
      <c r="I233" s="326"/>
      <c r="J233" s="326"/>
      <c r="K233" s="283"/>
      <c r="L233" s="283"/>
      <c r="M233" s="283"/>
      <c r="N233" s="283">
        <f t="shared" si="26"/>
        <v>0</v>
      </c>
      <c r="O233" s="283"/>
      <c r="P233" s="283"/>
      <c r="Q233" s="283"/>
      <c r="R233" s="326"/>
      <c r="S233" s="283"/>
      <c r="T233" s="326"/>
      <c r="U233" s="326"/>
      <c r="V233" s="283">
        <f t="shared" si="27"/>
        <v>0</v>
      </c>
      <c r="W233" s="283"/>
      <c r="X233" s="283"/>
      <c r="Y233" s="283"/>
      <c r="Z233" s="326"/>
      <c r="AA233" s="283">
        <f t="shared" si="28"/>
        <v>0</v>
      </c>
      <c r="AB233" s="326"/>
      <c r="AC233" s="326"/>
      <c r="AD233" s="283"/>
      <c r="AE233" s="283">
        <f t="shared" si="29"/>
        <v>0</v>
      </c>
      <c r="AF233" s="283"/>
      <c r="AG233" s="283"/>
      <c r="AH233" s="283"/>
      <c r="AI233" s="283">
        <f t="shared" si="30"/>
        <v>0</v>
      </c>
      <c r="AJ233" s="283">
        <v>0</v>
      </c>
      <c r="AK233" s="326"/>
      <c r="AL233" s="326"/>
      <c r="AM233" s="283">
        <f t="shared" si="31"/>
        <v>0</v>
      </c>
      <c r="AN233" s="283"/>
      <c r="AO233" s="283">
        <f t="shared" si="32"/>
        <v>0</v>
      </c>
      <c r="AP233" s="326"/>
      <c r="AQ233" s="327"/>
      <c r="AR233" s="328">
        <f t="shared" si="33"/>
        <v>0</v>
      </c>
    </row>
    <row r="234" spans="1:44" hidden="1">
      <c r="A234" s="275"/>
      <c r="B234" s="286"/>
      <c r="C234" s="12"/>
      <c r="D234" s="12"/>
      <c r="E234" s="12"/>
      <c r="F234" s="323"/>
      <c r="G234" s="325"/>
      <c r="H234" s="90"/>
      <c r="I234" s="90"/>
      <c r="J234" s="90"/>
      <c r="K234" s="91"/>
      <c r="L234" s="91"/>
      <c r="M234" s="91"/>
      <c r="N234" s="91">
        <f t="shared" si="26"/>
        <v>0</v>
      </c>
      <c r="O234" s="91"/>
      <c r="P234" s="91"/>
      <c r="Q234" s="91"/>
      <c r="R234" s="90"/>
      <c r="S234" s="91"/>
      <c r="T234" s="90"/>
      <c r="U234" s="90"/>
      <c r="V234" s="91">
        <f t="shared" si="27"/>
        <v>0</v>
      </c>
      <c r="W234" s="91"/>
      <c r="X234" s="91"/>
      <c r="Y234" s="91"/>
      <c r="Z234" s="90"/>
      <c r="AA234" s="91"/>
      <c r="AB234" s="90"/>
      <c r="AC234" s="90"/>
      <c r="AD234" s="91"/>
      <c r="AE234" s="91"/>
      <c r="AF234" s="91"/>
      <c r="AG234" s="91"/>
      <c r="AH234" s="91"/>
      <c r="AI234" s="91">
        <f t="shared" si="30"/>
        <v>0</v>
      </c>
      <c r="AJ234" s="2">
        <v>0</v>
      </c>
      <c r="AK234" s="90"/>
      <c r="AL234" s="90"/>
      <c r="AM234" s="91"/>
      <c r="AN234" s="91"/>
      <c r="AO234" s="91"/>
      <c r="AP234" s="294">
        <f t="shared" ref="AP234:AP297" si="34">J234-AA234</f>
        <v>0</v>
      </c>
      <c r="AQ234" s="271"/>
      <c r="AR234" s="296">
        <f t="shared" si="33"/>
        <v>0</v>
      </c>
    </row>
    <row r="235" spans="1:44" hidden="1">
      <c r="A235" s="162" t="s">
        <v>526</v>
      </c>
      <c r="B235" s="12"/>
      <c r="C235" s="12"/>
      <c r="D235" s="12"/>
      <c r="E235" s="12"/>
      <c r="F235" s="323"/>
      <c r="G235" s="273" t="s">
        <v>527</v>
      </c>
      <c r="H235" s="90"/>
      <c r="I235" s="90"/>
      <c r="J235" s="90"/>
      <c r="K235" s="91"/>
      <c r="L235" s="91"/>
      <c r="M235" s="91"/>
      <c r="N235" s="91">
        <f t="shared" si="26"/>
        <v>0</v>
      </c>
      <c r="O235" s="91"/>
      <c r="P235" s="91"/>
      <c r="Q235" s="91"/>
      <c r="R235" s="90"/>
      <c r="S235" s="91"/>
      <c r="T235" s="90"/>
      <c r="U235" s="90"/>
      <c r="V235" s="91">
        <f t="shared" si="27"/>
        <v>0</v>
      </c>
      <c r="W235" s="91"/>
      <c r="X235" s="91"/>
      <c r="Y235" s="91"/>
      <c r="Z235" s="90"/>
      <c r="AA235" s="91">
        <f t="shared" ref="AA235:AA298" si="35">N235+R235+V235+Z235</f>
        <v>0</v>
      </c>
      <c r="AB235" s="90"/>
      <c r="AC235" s="90"/>
      <c r="AD235" s="91"/>
      <c r="AE235" s="91">
        <f t="shared" ref="AE235:AE298" si="36">SUM(AB235:AD235)</f>
        <v>0</v>
      </c>
      <c r="AF235" s="91"/>
      <c r="AG235" s="91"/>
      <c r="AH235" s="91"/>
      <c r="AI235" s="91">
        <f t="shared" si="30"/>
        <v>0</v>
      </c>
      <c r="AJ235" s="2">
        <v>0</v>
      </c>
      <c r="AK235" s="90"/>
      <c r="AL235" s="90"/>
      <c r="AM235" s="91">
        <f t="shared" ref="AM235:AM298" si="37">SUM(AJ235:AL235)</f>
        <v>0</v>
      </c>
      <c r="AN235" s="91"/>
      <c r="AO235" s="91">
        <f t="shared" ref="AO235:AO298" si="38">AE235+AI235+AM235+AN235</f>
        <v>0</v>
      </c>
      <c r="AP235" s="294">
        <f t="shared" si="34"/>
        <v>0</v>
      </c>
      <c r="AQ235" s="271"/>
      <c r="AR235" s="296">
        <f t="shared" si="33"/>
        <v>0</v>
      </c>
    </row>
    <row r="236" spans="1:44" hidden="1">
      <c r="A236" s="274" t="s">
        <v>528</v>
      </c>
      <c r="B236" s="104"/>
      <c r="C236" s="104"/>
      <c r="D236" s="87"/>
      <c r="E236" s="87"/>
      <c r="F236" s="138"/>
      <c r="G236" s="325" t="s">
        <v>529</v>
      </c>
      <c r="H236" s="110"/>
      <c r="I236" s="110"/>
      <c r="J236" s="110"/>
      <c r="K236" s="111"/>
      <c r="L236" s="111"/>
      <c r="M236" s="111"/>
      <c r="N236" s="91">
        <f t="shared" si="26"/>
        <v>0</v>
      </c>
      <c r="O236" s="91"/>
      <c r="P236" s="91"/>
      <c r="Q236" s="91"/>
      <c r="R236" s="110"/>
      <c r="S236" s="111"/>
      <c r="T236" s="110"/>
      <c r="U236" s="110"/>
      <c r="V236" s="91">
        <f t="shared" si="27"/>
        <v>0</v>
      </c>
      <c r="W236" s="91"/>
      <c r="X236" s="91"/>
      <c r="Y236" s="91"/>
      <c r="Z236" s="110"/>
      <c r="AA236" s="91">
        <f t="shared" si="35"/>
        <v>0</v>
      </c>
      <c r="AB236" s="110"/>
      <c r="AC236" s="110"/>
      <c r="AD236" s="111"/>
      <c r="AE236" s="91">
        <f t="shared" si="36"/>
        <v>0</v>
      </c>
      <c r="AF236" s="91"/>
      <c r="AG236" s="91"/>
      <c r="AH236" s="91"/>
      <c r="AI236" s="91">
        <f t="shared" si="30"/>
        <v>0</v>
      </c>
      <c r="AJ236" s="2">
        <v>0</v>
      </c>
      <c r="AK236" s="110"/>
      <c r="AL236" s="110"/>
      <c r="AM236" s="91">
        <f t="shared" si="37"/>
        <v>0</v>
      </c>
      <c r="AN236" s="91"/>
      <c r="AO236" s="91">
        <f t="shared" si="38"/>
        <v>0</v>
      </c>
      <c r="AP236" s="294">
        <f t="shared" si="34"/>
        <v>0</v>
      </c>
      <c r="AQ236" s="271"/>
      <c r="AR236" s="296">
        <f t="shared" si="33"/>
        <v>0</v>
      </c>
    </row>
    <row r="237" spans="1:44" hidden="1">
      <c r="A237" s="274"/>
      <c r="B237" s="286" t="s">
        <v>530</v>
      </c>
      <c r="C237" s="104"/>
      <c r="D237" s="87"/>
      <c r="E237" s="87"/>
      <c r="F237" s="138"/>
      <c r="G237" s="325" t="s">
        <v>531</v>
      </c>
      <c r="H237" s="110"/>
      <c r="I237" s="110"/>
      <c r="J237" s="110"/>
      <c r="K237" s="111"/>
      <c r="L237" s="111"/>
      <c r="M237" s="111"/>
      <c r="N237" s="91">
        <f t="shared" si="26"/>
        <v>0</v>
      </c>
      <c r="O237" s="91"/>
      <c r="P237" s="91"/>
      <c r="Q237" s="91"/>
      <c r="R237" s="110"/>
      <c r="S237" s="111"/>
      <c r="T237" s="110"/>
      <c r="U237" s="110"/>
      <c r="V237" s="91">
        <f t="shared" si="27"/>
        <v>0</v>
      </c>
      <c r="W237" s="91"/>
      <c r="X237" s="91"/>
      <c r="Y237" s="91"/>
      <c r="Z237" s="110"/>
      <c r="AA237" s="91">
        <f t="shared" si="35"/>
        <v>0</v>
      </c>
      <c r="AB237" s="110"/>
      <c r="AC237" s="110"/>
      <c r="AD237" s="111"/>
      <c r="AE237" s="91">
        <f t="shared" si="36"/>
        <v>0</v>
      </c>
      <c r="AF237" s="91"/>
      <c r="AG237" s="91"/>
      <c r="AH237" s="91"/>
      <c r="AI237" s="91">
        <f t="shared" si="30"/>
        <v>0</v>
      </c>
      <c r="AJ237" s="2">
        <v>0</v>
      </c>
      <c r="AK237" s="110"/>
      <c r="AL237" s="110"/>
      <c r="AM237" s="91">
        <f t="shared" si="37"/>
        <v>0</v>
      </c>
      <c r="AN237" s="91"/>
      <c r="AO237" s="91">
        <f t="shared" si="38"/>
        <v>0</v>
      </c>
      <c r="AP237" s="294">
        <f t="shared" si="34"/>
        <v>0</v>
      </c>
      <c r="AQ237" s="271"/>
      <c r="AR237" s="296">
        <f t="shared" si="33"/>
        <v>0</v>
      </c>
    </row>
    <row r="238" spans="1:44" hidden="1">
      <c r="A238" s="274"/>
      <c r="B238" s="286" t="s">
        <v>532</v>
      </c>
      <c r="C238" s="104"/>
      <c r="D238" s="87"/>
      <c r="E238" s="87"/>
      <c r="F238" s="138"/>
      <c r="G238" s="325" t="s">
        <v>533</v>
      </c>
      <c r="H238" s="110"/>
      <c r="I238" s="110"/>
      <c r="J238" s="110"/>
      <c r="K238" s="111"/>
      <c r="L238" s="111"/>
      <c r="M238" s="111"/>
      <c r="N238" s="91">
        <f t="shared" si="26"/>
        <v>0</v>
      </c>
      <c r="O238" s="91"/>
      <c r="P238" s="91"/>
      <c r="Q238" s="91"/>
      <c r="R238" s="110"/>
      <c r="S238" s="111"/>
      <c r="T238" s="110"/>
      <c r="U238" s="110"/>
      <c r="V238" s="91">
        <f t="shared" si="27"/>
        <v>0</v>
      </c>
      <c r="W238" s="91"/>
      <c r="X238" s="91"/>
      <c r="Y238" s="91"/>
      <c r="Z238" s="110"/>
      <c r="AA238" s="91">
        <f t="shared" si="35"/>
        <v>0</v>
      </c>
      <c r="AB238" s="110"/>
      <c r="AC238" s="110"/>
      <c r="AD238" s="111"/>
      <c r="AE238" s="91">
        <f t="shared" si="36"/>
        <v>0</v>
      </c>
      <c r="AF238" s="91"/>
      <c r="AG238" s="91"/>
      <c r="AH238" s="91"/>
      <c r="AI238" s="91">
        <f t="shared" si="30"/>
        <v>0</v>
      </c>
      <c r="AJ238" s="2">
        <v>0</v>
      </c>
      <c r="AK238" s="110"/>
      <c r="AL238" s="110"/>
      <c r="AM238" s="91">
        <f t="shared" si="37"/>
        <v>0</v>
      </c>
      <c r="AN238" s="91"/>
      <c r="AO238" s="91">
        <f t="shared" si="38"/>
        <v>0</v>
      </c>
      <c r="AP238" s="294">
        <f t="shared" si="34"/>
        <v>0</v>
      </c>
      <c r="AQ238" s="271"/>
      <c r="AR238" s="296">
        <f t="shared" si="33"/>
        <v>0</v>
      </c>
    </row>
    <row r="239" spans="1:44" hidden="1">
      <c r="A239" s="274"/>
      <c r="B239" s="286" t="s">
        <v>436</v>
      </c>
      <c r="C239" s="104"/>
      <c r="D239" s="87"/>
      <c r="E239" s="87"/>
      <c r="F239" s="138"/>
      <c r="G239" s="325" t="s">
        <v>534</v>
      </c>
      <c r="H239" s="110"/>
      <c r="I239" s="110"/>
      <c r="J239" s="110"/>
      <c r="K239" s="111"/>
      <c r="L239" s="111"/>
      <c r="M239" s="111"/>
      <c r="N239" s="91">
        <f t="shared" si="26"/>
        <v>0</v>
      </c>
      <c r="O239" s="91"/>
      <c r="P239" s="91"/>
      <c r="Q239" s="91"/>
      <c r="R239" s="110"/>
      <c r="S239" s="111"/>
      <c r="T239" s="110"/>
      <c r="U239" s="110"/>
      <c r="V239" s="91">
        <f t="shared" si="27"/>
        <v>0</v>
      </c>
      <c r="W239" s="91"/>
      <c r="X239" s="91"/>
      <c r="Y239" s="91"/>
      <c r="Z239" s="110"/>
      <c r="AA239" s="91">
        <f t="shared" si="35"/>
        <v>0</v>
      </c>
      <c r="AB239" s="110"/>
      <c r="AC239" s="110"/>
      <c r="AD239" s="111"/>
      <c r="AE239" s="91">
        <f t="shared" si="36"/>
        <v>0</v>
      </c>
      <c r="AF239" s="91"/>
      <c r="AG239" s="91"/>
      <c r="AH239" s="91"/>
      <c r="AI239" s="91">
        <f t="shared" si="30"/>
        <v>0</v>
      </c>
      <c r="AJ239" s="2">
        <v>0</v>
      </c>
      <c r="AK239" s="110"/>
      <c r="AL239" s="110"/>
      <c r="AM239" s="91">
        <f t="shared" si="37"/>
        <v>0</v>
      </c>
      <c r="AN239" s="91"/>
      <c r="AO239" s="91">
        <f t="shared" si="38"/>
        <v>0</v>
      </c>
      <c r="AP239" s="294">
        <f t="shared" si="34"/>
        <v>0</v>
      </c>
      <c r="AQ239" s="271"/>
      <c r="AR239" s="296">
        <f t="shared" si="33"/>
        <v>0</v>
      </c>
    </row>
    <row r="240" spans="1:44" hidden="1">
      <c r="A240" s="274"/>
      <c r="B240" s="286" t="s">
        <v>438</v>
      </c>
      <c r="C240" s="104"/>
      <c r="D240" s="87"/>
      <c r="E240" s="87"/>
      <c r="F240" s="138"/>
      <c r="G240" s="325" t="s">
        <v>535</v>
      </c>
      <c r="H240" s="110"/>
      <c r="I240" s="110"/>
      <c r="J240" s="110"/>
      <c r="K240" s="111"/>
      <c r="L240" s="111"/>
      <c r="M240" s="111"/>
      <c r="N240" s="91">
        <f t="shared" si="26"/>
        <v>0</v>
      </c>
      <c r="O240" s="91"/>
      <c r="P240" s="91"/>
      <c r="Q240" s="91"/>
      <c r="R240" s="110"/>
      <c r="S240" s="111"/>
      <c r="T240" s="110"/>
      <c r="U240" s="110"/>
      <c r="V240" s="91">
        <f t="shared" si="27"/>
        <v>0</v>
      </c>
      <c r="W240" s="91"/>
      <c r="X240" s="91"/>
      <c r="Y240" s="91"/>
      <c r="Z240" s="110"/>
      <c r="AA240" s="91">
        <f t="shared" si="35"/>
        <v>0</v>
      </c>
      <c r="AB240" s="110"/>
      <c r="AC240" s="110"/>
      <c r="AD240" s="111"/>
      <c r="AE240" s="91">
        <f t="shared" si="36"/>
        <v>0</v>
      </c>
      <c r="AF240" s="91"/>
      <c r="AG240" s="91"/>
      <c r="AH240" s="91"/>
      <c r="AI240" s="91">
        <f t="shared" si="30"/>
        <v>0</v>
      </c>
      <c r="AJ240" s="2">
        <v>0</v>
      </c>
      <c r="AK240" s="110"/>
      <c r="AL240" s="110"/>
      <c r="AM240" s="91">
        <f t="shared" si="37"/>
        <v>0</v>
      </c>
      <c r="AN240" s="91"/>
      <c r="AO240" s="91">
        <f t="shared" si="38"/>
        <v>0</v>
      </c>
      <c r="AP240" s="294">
        <f t="shared" si="34"/>
        <v>0</v>
      </c>
      <c r="AQ240" s="271"/>
      <c r="AR240" s="296">
        <f t="shared" si="33"/>
        <v>0</v>
      </c>
    </row>
    <row r="241" spans="1:44" hidden="1">
      <c r="A241" s="274"/>
      <c r="B241" s="286" t="s">
        <v>440</v>
      </c>
      <c r="C241" s="104"/>
      <c r="D241" s="87"/>
      <c r="E241" s="87"/>
      <c r="F241" s="138"/>
      <c r="G241" s="325" t="s">
        <v>536</v>
      </c>
      <c r="H241" s="110"/>
      <c r="I241" s="110"/>
      <c r="J241" s="110"/>
      <c r="K241" s="111"/>
      <c r="L241" s="111"/>
      <c r="M241" s="111"/>
      <c r="N241" s="91">
        <f t="shared" si="26"/>
        <v>0</v>
      </c>
      <c r="O241" s="91"/>
      <c r="P241" s="91"/>
      <c r="Q241" s="91"/>
      <c r="R241" s="110"/>
      <c r="S241" s="111"/>
      <c r="T241" s="110"/>
      <c r="U241" s="110"/>
      <c r="V241" s="91">
        <f t="shared" si="27"/>
        <v>0</v>
      </c>
      <c r="W241" s="91"/>
      <c r="X241" s="91"/>
      <c r="Y241" s="91"/>
      <c r="Z241" s="110"/>
      <c r="AA241" s="91">
        <f t="shared" si="35"/>
        <v>0</v>
      </c>
      <c r="AB241" s="110"/>
      <c r="AC241" s="110"/>
      <c r="AD241" s="111"/>
      <c r="AE241" s="91">
        <f t="shared" si="36"/>
        <v>0</v>
      </c>
      <c r="AF241" s="91"/>
      <c r="AG241" s="91"/>
      <c r="AH241" s="91"/>
      <c r="AI241" s="91">
        <f t="shared" si="30"/>
        <v>0</v>
      </c>
      <c r="AJ241" s="2">
        <v>0</v>
      </c>
      <c r="AK241" s="110"/>
      <c r="AL241" s="110"/>
      <c r="AM241" s="91">
        <f t="shared" si="37"/>
        <v>0</v>
      </c>
      <c r="AN241" s="91"/>
      <c r="AO241" s="91">
        <f t="shared" si="38"/>
        <v>0</v>
      </c>
      <c r="AP241" s="294">
        <f t="shared" si="34"/>
        <v>0</v>
      </c>
      <c r="AQ241" s="271"/>
      <c r="AR241" s="296">
        <f t="shared" si="33"/>
        <v>0</v>
      </c>
    </row>
    <row r="242" spans="1:44" hidden="1">
      <c r="A242" s="274"/>
      <c r="B242" s="286" t="s">
        <v>442</v>
      </c>
      <c r="C242" s="104"/>
      <c r="D242" s="87"/>
      <c r="E242" s="87"/>
      <c r="F242" s="138"/>
      <c r="G242" s="325" t="s">
        <v>537</v>
      </c>
      <c r="H242" s="110"/>
      <c r="I242" s="110"/>
      <c r="J242" s="110"/>
      <c r="K242" s="111"/>
      <c r="L242" s="111"/>
      <c r="M242" s="111"/>
      <c r="N242" s="91">
        <f t="shared" si="26"/>
        <v>0</v>
      </c>
      <c r="O242" s="91"/>
      <c r="P242" s="91"/>
      <c r="Q242" s="91"/>
      <c r="R242" s="110"/>
      <c r="S242" s="111"/>
      <c r="T242" s="110"/>
      <c r="U242" s="110"/>
      <c r="V242" s="91">
        <f t="shared" si="27"/>
        <v>0</v>
      </c>
      <c r="W242" s="91"/>
      <c r="X242" s="91"/>
      <c r="Y242" s="91"/>
      <c r="Z242" s="110"/>
      <c r="AA242" s="91">
        <f t="shared" si="35"/>
        <v>0</v>
      </c>
      <c r="AB242" s="110"/>
      <c r="AC242" s="110"/>
      <c r="AD242" s="111"/>
      <c r="AE242" s="91">
        <f t="shared" si="36"/>
        <v>0</v>
      </c>
      <c r="AF242" s="91"/>
      <c r="AG242" s="91"/>
      <c r="AH242" s="91"/>
      <c r="AI242" s="91">
        <f t="shared" si="30"/>
        <v>0</v>
      </c>
      <c r="AJ242" s="2">
        <v>0</v>
      </c>
      <c r="AK242" s="110"/>
      <c r="AL242" s="110"/>
      <c r="AM242" s="91">
        <f t="shared" si="37"/>
        <v>0</v>
      </c>
      <c r="AN242" s="91"/>
      <c r="AO242" s="91">
        <f t="shared" si="38"/>
        <v>0</v>
      </c>
      <c r="AP242" s="294">
        <f t="shared" si="34"/>
        <v>0</v>
      </c>
      <c r="AQ242" s="271"/>
      <c r="AR242" s="296">
        <f t="shared" si="33"/>
        <v>0</v>
      </c>
    </row>
    <row r="243" spans="1:44" hidden="1">
      <c r="A243" s="274"/>
      <c r="B243" s="286" t="s">
        <v>444</v>
      </c>
      <c r="C243" s="104"/>
      <c r="D243" s="87"/>
      <c r="E243" s="87"/>
      <c r="F243" s="138"/>
      <c r="G243" s="325" t="s">
        <v>538</v>
      </c>
      <c r="H243" s="110"/>
      <c r="I243" s="110"/>
      <c r="J243" s="110"/>
      <c r="K243" s="111"/>
      <c r="L243" s="111"/>
      <c r="M243" s="111"/>
      <c r="N243" s="91">
        <f t="shared" si="26"/>
        <v>0</v>
      </c>
      <c r="O243" s="91"/>
      <c r="P243" s="91"/>
      <c r="Q243" s="91"/>
      <c r="R243" s="110"/>
      <c r="S243" s="111"/>
      <c r="T243" s="110"/>
      <c r="U243" s="110"/>
      <c r="V243" s="91">
        <f t="shared" si="27"/>
        <v>0</v>
      </c>
      <c r="W243" s="91"/>
      <c r="X243" s="91"/>
      <c r="Y243" s="91"/>
      <c r="Z243" s="110"/>
      <c r="AA243" s="91">
        <f t="shared" si="35"/>
        <v>0</v>
      </c>
      <c r="AB243" s="110"/>
      <c r="AC243" s="110"/>
      <c r="AD243" s="111"/>
      <c r="AE243" s="91">
        <f t="shared" si="36"/>
        <v>0</v>
      </c>
      <c r="AF243" s="91"/>
      <c r="AG243" s="91"/>
      <c r="AH243" s="91"/>
      <c r="AI243" s="91">
        <f t="shared" si="30"/>
        <v>0</v>
      </c>
      <c r="AJ243" s="2">
        <v>0</v>
      </c>
      <c r="AK243" s="110"/>
      <c r="AL243" s="110"/>
      <c r="AM243" s="91">
        <f t="shared" si="37"/>
        <v>0</v>
      </c>
      <c r="AN243" s="91"/>
      <c r="AO243" s="91">
        <f t="shared" si="38"/>
        <v>0</v>
      </c>
      <c r="AP243" s="294">
        <f t="shared" si="34"/>
        <v>0</v>
      </c>
      <c r="AQ243" s="271"/>
      <c r="AR243" s="296">
        <f t="shared" si="33"/>
        <v>0</v>
      </c>
    </row>
    <row r="244" spans="1:44" hidden="1">
      <c r="A244" s="274"/>
      <c r="B244" s="286" t="s">
        <v>539</v>
      </c>
      <c r="C244" s="104"/>
      <c r="D244" s="87"/>
      <c r="E244" s="87"/>
      <c r="F244" s="138"/>
      <c r="G244" s="325" t="s">
        <v>540</v>
      </c>
      <c r="H244" s="110"/>
      <c r="I244" s="110"/>
      <c r="J244" s="110"/>
      <c r="K244" s="111"/>
      <c r="L244" s="111"/>
      <c r="M244" s="111"/>
      <c r="N244" s="91">
        <f t="shared" si="26"/>
        <v>0</v>
      </c>
      <c r="O244" s="91"/>
      <c r="P244" s="91"/>
      <c r="Q244" s="91"/>
      <c r="R244" s="110"/>
      <c r="S244" s="111"/>
      <c r="T244" s="110"/>
      <c r="U244" s="110"/>
      <c r="V244" s="91">
        <f t="shared" si="27"/>
        <v>0</v>
      </c>
      <c r="W244" s="91"/>
      <c r="X244" s="91"/>
      <c r="Y244" s="91"/>
      <c r="Z244" s="110"/>
      <c r="AA244" s="91">
        <f t="shared" si="35"/>
        <v>0</v>
      </c>
      <c r="AB244" s="110"/>
      <c r="AC244" s="110"/>
      <c r="AD244" s="111"/>
      <c r="AE244" s="91">
        <f t="shared" si="36"/>
        <v>0</v>
      </c>
      <c r="AF244" s="91"/>
      <c r="AG244" s="91"/>
      <c r="AH244" s="91"/>
      <c r="AI244" s="91">
        <f t="shared" si="30"/>
        <v>0</v>
      </c>
      <c r="AJ244" s="2">
        <v>0</v>
      </c>
      <c r="AK244" s="110"/>
      <c r="AL244" s="110"/>
      <c r="AM244" s="91">
        <f t="shared" si="37"/>
        <v>0</v>
      </c>
      <c r="AN244" s="91"/>
      <c r="AO244" s="91">
        <f t="shared" si="38"/>
        <v>0</v>
      </c>
      <c r="AP244" s="294">
        <f t="shared" si="34"/>
        <v>0</v>
      </c>
      <c r="AQ244" s="271"/>
      <c r="AR244" s="296">
        <f t="shared" si="33"/>
        <v>0</v>
      </c>
    </row>
    <row r="245" spans="1:44" hidden="1">
      <c r="A245" s="274"/>
      <c r="B245" s="286" t="s">
        <v>541</v>
      </c>
      <c r="C245" s="104"/>
      <c r="D245" s="87"/>
      <c r="E245" s="87"/>
      <c r="F245" s="138"/>
      <c r="G245" s="325" t="s">
        <v>542</v>
      </c>
      <c r="H245" s="110"/>
      <c r="I245" s="110"/>
      <c r="J245" s="110"/>
      <c r="K245" s="111"/>
      <c r="L245" s="111"/>
      <c r="M245" s="111"/>
      <c r="N245" s="91">
        <f t="shared" si="26"/>
        <v>0</v>
      </c>
      <c r="O245" s="91"/>
      <c r="P245" s="91"/>
      <c r="Q245" s="91"/>
      <c r="R245" s="110"/>
      <c r="S245" s="111"/>
      <c r="T245" s="110"/>
      <c r="U245" s="110"/>
      <c r="V245" s="91">
        <f t="shared" si="27"/>
        <v>0</v>
      </c>
      <c r="W245" s="91"/>
      <c r="X245" s="91"/>
      <c r="Y245" s="91"/>
      <c r="Z245" s="110"/>
      <c r="AA245" s="91">
        <f t="shared" si="35"/>
        <v>0</v>
      </c>
      <c r="AB245" s="110"/>
      <c r="AC245" s="110"/>
      <c r="AD245" s="111"/>
      <c r="AE245" s="91">
        <f t="shared" si="36"/>
        <v>0</v>
      </c>
      <c r="AF245" s="91"/>
      <c r="AG245" s="91"/>
      <c r="AH245" s="91"/>
      <c r="AI245" s="91">
        <f t="shared" si="30"/>
        <v>0</v>
      </c>
      <c r="AJ245" s="2">
        <v>0</v>
      </c>
      <c r="AK245" s="110"/>
      <c r="AL245" s="110"/>
      <c r="AM245" s="91">
        <f t="shared" si="37"/>
        <v>0</v>
      </c>
      <c r="AN245" s="91"/>
      <c r="AO245" s="91">
        <f t="shared" si="38"/>
        <v>0</v>
      </c>
      <c r="AP245" s="294">
        <f t="shared" si="34"/>
        <v>0</v>
      </c>
      <c r="AQ245" s="271"/>
      <c r="AR245" s="296">
        <f t="shared" si="33"/>
        <v>0</v>
      </c>
    </row>
    <row r="246" spans="1:44" hidden="1">
      <c r="A246" s="274"/>
      <c r="B246" s="286" t="s">
        <v>450</v>
      </c>
      <c r="C246" s="104"/>
      <c r="D246" s="87"/>
      <c r="E246" s="87"/>
      <c r="F246" s="138"/>
      <c r="G246" s="325" t="s">
        <v>543</v>
      </c>
      <c r="H246" s="110"/>
      <c r="I246" s="110"/>
      <c r="J246" s="110"/>
      <c r="K246" s="111"/>
      <c r="L246" s="111"/>
      <c r="M246" s="111"/>
      <c r="N246" s="91">
        <f t="shared" si="26"/>
        <v>0</v>
      </c>
      <c r="O246" s="91"/>
      <c r="P246" s="91"/>
      <c r="Q246" s="91"/>
      <c r="R246" s="110"/>
      <c r="S246" s="111"/>
      <c r="T246" s="110"/>
      <c r="U246" s="110"/>
      <c r="V246" s="91">
        <f t="shared" si="27"/>
        <v>0</v>
      </c>
      <c r="W246" s="91"/>
      <c r="X246" s="91"/>
      <c r="Y246" s="91"/>
      <c r="Z246" s="110"/>
      <c r="AA246" s="91">
        <f t="shared" si="35"/>
        <v>0</v>
      </c>
      <c r="AB246" s="110"/>
      <c r="AC246" s="110"/>
      <c r="AD246" s="111"/>
      <c r="AE246" s="91">
        <f t="shared" si="36"/>
        <v>0</v>
      </c>
      <c r="AF246" s="91"/>
      <c r="AG246" s="91"/>
      <c r="AH246" s="91"/>
      <c r="AI246" s="91">
        <f t="shared" si="30"/>
        <v>0</v>
      </c>
      <c r="AJ246" s="2">
        <v>0</v>
      </c>
      <c r="AK246" s="110"/>
      <c r="AL246" s="110"/>
      <c r="AM246" s="91">
        <f t="shared" si="37"/>
        <v>0</v>
      </c>
      <c r="AN246" s="91"/>
      <c r="AO246" s="91">
        <f t="shared" si="38"/>
        <v>0</v>
      </c>
      <c r="AP246" s="294">
        <f t="shared" si="34"/>
        <v>0</v>
      </c>
      <c r="AQ246" s="271"/>
      <c r="AR246" s="296">
        <f t="shared" si="33"/>
        <v>0</v>
      </c>
    </row>
    <row r="247" spans="1:44" hidden="1">
      <c r="A247" s="274"/>
      <c r="B247" s="286" t="s">
        <v>544</v>
      </c>
      <c r="C247" s="104"/>
      <c r="D247" s="87"/>
      <c r="E247" s="87"/>
      <c r="F247" s="138"/>
      <c r="G247" s="325" t="s">
        <v>545</v>
      </c>
      <c r="H247" s="110"/>
      <c r="I247" s="110"/>
      <c r="J247" s="110"/>
      <c r="K247" s="111"/>
      <c r="L247" s="111"/>
      <c r="M247" s="111"/>
      <c r="N247" s="91">
        <f t="shared" si="26"/>
        <v>0</v>
      </c>
      <c r="O247" s="91"/>
      <c r="P247" s="91"/>
      <c r="Q247" s="91"/>
      <c r="R247" s="110"/>
      <c r="S247" s="111"/>
      <c r="T247" s="110"/>
      <c r="U247" s="110"/>
      <c r="V247" s="91">
        <f t="shared" si="27"/>
        <v>0</v>
      </c>
      <c r="W247" s="91"/>
      <c r="X247" s="91"/>
      <c r="Y247" s="91"/>
      <c r="Z247" s="110"/>
      <c r="AA247" s="91">
        <f t="shared" si="35"/>
        <v>0</v>
      </c>
      <c r="AB247" s="110"/>
      <c r="AC247" s="110"/>
      <c r="AD247" s="111"/>
      <c r="AE247" s="91">
        <f t="shared" si="36"/>
        <v>0</v>
      </c>
      <c r="AF247" s="91"/>
      <c r="AG247" s="91"/>
      <c r="AH247" s="91"/>
      <c r="AI247" s="91">
        <f t="shared" si="30"/>
        <v>0</v>
      </c>
      <c r="AJ247" s="2">
        <v>0</v>
      </c>
      <c r="AK247" s="110"/>
      <c r="AL247" s="110"/>
      <c r="AM247" s="91">
        <f t="shared" si="37"/>
        <v>0</v>
      </c>
      <c r="AN247" s="91"/>
      <c r="AO247" s="91">
        <f t="shared" si="38"/>
        <v>0</v>
      </c>
      <c r="AP247" s="294">
        <f t="shared" si="34"/>
        <v>0</v>
      </c>
      <c r="AQ247" s="271"/>
      <c r="AR247" s="296">
        <f t="shared" si="33"/>
        <v>0</v>
      </c>
    </row>
    <row r="248" spans="1:44" hidden="1">
      <c r="A248" s="274" t="s">
        <v>546</v>
      </c>
      <c r="B248" s="286"/>
      <c r="C248" s="104"/>
      <c r="D248" s="87"/>
      <c r="E248" s="87"/>
      <c r="F248" s="138"/>
      <c r="G248" s="273" t="s">
        <v>547</v>
      </c>
      <c r="H248" s="110"/>
      <c r="I248" s="110"/>
      <c r="J248" s="110"/>
      <c r="K248" s="111"/>
      <c r="L248" s="111"/>
      <c r="M248" s="111"/>
      <c r="N248" s="91">
        <f t="shared" si="26"/>
        <v>0</v>
      </c>
      <c r="O248" s="91"/>
      <c r="P248" s="91"/>
      <c r="Q248" s="91"/>
      <c r="R248" s="110"/>
      <c r="S248" s="111"/>
      <c r="T248" s="110"/>
      <c r="U248" s="110"/>
      <c r="V248" s="91">
        <f t="shared" si="27"/>
        <v>0</v>
      </c>
      <c r="W248" s="91"/>
      <c r="X248" s="91"/>
      <c r="Y248" s="91"/>
      <c r="Z248" s="110"/>
      <c r="AA248" s="91">
        <f t="shared" si="35"/>
        <v>0</v>
      </c>
      <c r="AB248" s="110"/>
      <c r="AC248" s="110"/>
      <c r="AD248" s="111"/>
      <c r="AE248" s="91">
        <f t="shared" si="36"/>
        <v>0</v>
      </c>
      <c r="AF248" s="91"/>
      <c r="AG248" s="91"/>
      <c r="AH248" s="91"/>
      <c r="AI248" s="91">
        <f t="shared" si="30"/>
        <v>0</v>
      </c>
      <c r="AJ248" s="2">
        <v>0</v>
      </c>
      <c r="AK248" s="110"/>
      <c r="AL248" s="110"/>
      <c r="AM248" s="91">
        <f t="shared" si="37"/>
        <v>0</v>
      </c>
      <c r="AN248" s="91"/>
      <c r="AO248" s="91">
        <f t="shared" si="38"/>
        <v>0</v>
      </c>
      <c r="AP248" s="294">
        <f t="shared" si="34"/>
        <v>0</v>
      </c>
      <c r="AQ248" s="271"/>
      <c r="AR248" s="296">
        <f t="shared" si="33"/>
        <v>0</v>
      </c>
    </row>
    <row r="249" spans="1:44" hidden="1">
      <c r="A249" s="274"/>
      <c r="B249" s="286" t="s">
        <v>548</v>
      </c>
      <c r="C249" s="104"/>
      <c r="D249" s="87"/>
      <c r="E249" s="87"/>
      <c r="F249" s="138"/>
      <c r="G249" s="325" t="s">
        <v>549</v>
      </c>
      <c r="H249" s="110"/>
      <c r="I249" s="110"/>
      <c r="J249" s="110"/>
      <c r="K249" s="111"/>
      <c r="L249" s="111"/>
      <c r="M249" s="111"/>
      <c r="N249" s="91">
        <f t="shared" si="26"/>
        <v>0</v>
      </c>
      <c r="O249" s="91"/>
      <c r="P249" s="91"/>
      <c r="Q249" s="91"/>
      <c r="R249" s="110"/>
      <c r="S249" s="111"/>
      <c r="T249" s="110"/>
      <c r="U249" s="110"/>
      <c r="V249" s="91">
        <f t="shared" si="27"/>
        <v>0</v>
      </c>
      <c r="W249" s="91"/>
      <c r="X249" s="91"/>
      <c r="Y249" s="91"/>
      <c r="Z249" s="110"/>
      <c r="AA249" s="91">
        <f t="shared" si="35"/>
        <v>0</v>
      </c>
      <c r="AB249" s="110"/>
      <c r="AC249" s="110"/>
      <c r="AD249" s="111"/>
      <c r="AE249" s="91">
        <f t="shared" si="36"/>
        <v>0</v>
      </c>
      <c r="AF249" s="91"/>
      <c r="AG249" s="91"/>
      <c r="AH249" s="91"/>
      <c r="AI249" s="91">
        <f t="shared" si="30"/>
        <v>0</v>
      </c>
      <c r="AJ249" s="2">
        <v>0</v>
      </c>
      <c r="AK249" s="110"/>
      <c r="AL249" s="110"/>
      <c r="AM249" s="91">
        <f t="shared" si="37"/>
        <v>0</v>
      </c>
      <c r="AN249" s="91"/>
      <c r="AO249" s="91">
        <f t="shared" si="38"/>
        <v>0</v>
      </c>
      <c r="AP249" s="294">
        <f t="shared" si="34"/>
        <v>0</v>
      </c>
      <c r="AQ249" s="271"/>
      <c r="AR249" s="296">
        <f t="shared" si="33"/>
        <v>0</v>
      </c>
    </row>
    <row r="250" spans="1:44" hidden="1">
      <c r="A250" s="274"/>
      <c r="B250" s="286" t="s">
        <v>550</v>
      </c>
      <c r="C250" s="104"/>
      <c r="D250" s="87"/>
      <c r="E250" s="87"/>
      <c r="F250" s="138"/>
      <c r="G250" s="325" t="s">
        <v>551</v>
      </c>
      <c r="H250" s="110"/>
      <c r="I250" s="110"/>
      <c r="J250" s="110"/>
      <c r="K250" s="111"/>
      <c r="L250" s="111"/>
      <c r="M250" s="111"/>
      <c r="N250" s="91">
        <f t="shared" si="26"/>
        <v>0</v>
      </c>
      <c r="O250" s="91"/>
      <c r="P250" s="91"/>
      <c r="Q250" s="91"/>
      <c r="R250" s="110"/>
      <c r="S250" s="111"/>
      <c r="T250" s="110"/>
      <c r="U250" s="110"/>
      <c r="V250" s="91">
        <f t="shared" si="27"/>
        <v>0</v>
      </c>
      <c r="W250" s="91"/>
      <c r="X250" s="91"/>
      <c r="Y250" s="91"/>
      <c r="Z250" s="110"/>
      <c r="AA250" s="91">
        <f t="shared" si="35"/>
        <v>0</v>
      </c>
      <c r="AB250" s="110"/>
      <c r="AC250" s="110"/>
      <c r="AD250" s="111"/>
      <c r="AE250" s="91">
        <f t="shared" si="36"/>
        <v>0</v>
      </c>
      <c r="AF250" s="91"/>
      <c r="AG250" s="91"/>
      <c r="AH250" s="91"/>
      <c r="AI250" s="91">
        <f t="shared" si="30"/>
        <v>0</v>
      </c>
      <c r="AJ250" s="2">
        <v>0</v>
      </c>
      <c r="AK250" s="110"/>
      <c r="AL250" s="110"/>
      <c r="AM250" s="91">
        <f t="shared" si="37"/>
        <v>0</v>
      </c>
      <c r="AN250" s="91"/>
      <c r="AO250" s="91">
        <f t="shared" si="38"/>
        <v>0</v>
      </c>
      <c r="AP250" s="294">
        <f t="shared" si="34"/>
        <v>0</v>
      </c>
      <c r="AQ250" s="271"/>
      <c r="AR250" s="296">
        <f t="shared" si="33"/>
        <v>0</v>
      </c>
    </row>
    <row r="251" spans="1:44" hidden="1">
      <c r="A251" s="274"/>
      <c r="B251" s="286" t="s">
        <v>552</v>
      </c>
      <c r="C251" s="104"/>
      <c r="D251" s="87"/>
      <c r="E251" s="87"/>
      <c r="F251" s="138"/>
      <c r="G251" s="325" t="s">
        <v>553</v>
      </c>
      <c r="H251" s="110"/>
      <c r="I251" s="110"/>
      <c r="J251" s="110"/>
      <c r="K251" s="111"/>
      <c r="L251" s="111"/>
      <c r="M251" s="111"/>
      <c r="N251" s="91">
        <f t="shared" si="26"/>
        <v>0</v>
      </c>
      <c r="O251" s="91"/>
      <c r="P251" s="91"/>
      <c r="Q251" s="91"/>
      <c r="R251" s="110"/>
      <c r="S251" s="111"/>
      <c r="T251" s="110"/>
      <c r="U251" s="110"/>
      <c r="V251" s="91">
        <f t="shared" si="27"/>
        <v>0</v>
      </c>
      <c r="W251" s="91"/>
      <c r="X251" s="91"/>
      <c r="Y251" s="91"/>
      <c r="Z251" s="110"/>
      <c r="AA251" s="91">
        <f t="shared" si="35"/>
        <v>0</v>
      </c>
      <c r="AB251" s="110"/>
      <c r="AC251" s="110"/>
      <c r="AD251" s="111"/>
      <c r="AE251" s="91">
        <f t="shared" si="36"/>
        <v>0</v>
      </c>
      <c r="AF251" s="91"/>
      <c r="AG251" s="91"/>
      <c r="AH251" s="91"/>
      <c r="AI251" s="91">
        <f t="shared" si="30"/>
        <v>0</v>
      </c>
      <c r="AJ251" s="2">
        <v>0</v>
      </c>
      <c r="AK251" s="110"/>
      <c r="AL251" s="110"/>
      <c r="AM251" s="91">
        <f t="shared" si="37"/>
        <v>0</v>
      </c>
      <c r="AN251" s="91"/>
      <c r="AO251" s="91">
        <f t="shared" si="38"/>
        <v>0</v>
      </c>
      <c r="AP251" s="294">
        <f t="shared" si="34"/>
        <v>0</v>
      </c>
      <c r="AQ251" s="271"/>
      <c r="AR251" s="296">
        <f t="shared" si="33"/>
        <v>0</v>
      </c>
    </row>
    <row r="252" spans="1:44" hidden="1">
      <c r="A252" s="274" t="s">
        <v>554</v>
      </c>
      <c r="B252" s="286"/>
      <c r="C252" s="104"/>
      <c r="D252" s="87"/>
      <c r="E252" s="87"/>
      <c r="F252" s="138"/>
      <c r="G252" s="273" t="s">
        <v>555</v>
      </c>
      <c r="H252" s="110"/>
      <c r="I252" s="110"/>
      <c r="J252" s="110"/>
      <c r="K252" s="111"/>
      <c r="L252" s="111"/>
      <c r="M252" s="111"/>
      <c r="N252" s="91">
        <f t="shared" si="26"/>
        <v>0</v>
      </c>
      <c r="O252" s="91"/>
      <c r="P252" s="91"/>
      <c r="Q252" s="91"/>
      <c r="R252" s="110"/>
      <c r="S252" s="111"/>
      <c r="T252" s="110"/>
      <c r="U252" s="110"/>
      <c r="V252" s="91">
        <f t="shared" si="27"/>
        <v>0</v>
      </c>
      <c r="W252" s="91"/>
      <c r="X252" s="91"/>
      <c r="Y252" s="91"/>
      <c r="Z252" s="110"/>
      <c r="AA252" s="91">
        <f t="shared" si="35"/>
        <v>0</v>
      </c>
      <c r="AB252" s="110"/>
      <c r="AC252" s="110"/>
      <c r="AD252" s="111"/>
      <c r="AE252" s="91">
        <f t="shared" si="36"/>
        <v>0</v>
      </c>
      <c r="AF252" s="91"/>
      <c r="AG252" s="91"/>
      <c r="AH252" s="91"/>
      <c r="AI252" s="91">
        <f t="shared" si="30"/>
        <v>0</v>
      </c>
      <c r="AJ252" s="2">
        <v>0</v>
      </c>
      <c r="AK252" s="110"/>
      <c r="AL252" s="110"/>
      <c r="AM252" s="91">
        <f t="shared" si="37"/>
        <v>0</v>
      </c>
      <c r="AN252" s="91"/>
      <c r="AO252" s="91">
        <f t="shared" si="38"/>
        <v>0</v>
      </c>
      <c r="AP252" s="294">
        <f t="shared" si="34"/>
        <v>0</v>
      </c>
      <c r="AQ252" s="271"/>
      <c r="AR252" s="296">
        <f t="shared" si="33"/>
        <v>0</v>
      </c>
    </row>
    <row r="253" spans="1:44" hidden="1">
      <c r="A253" s="274"/>
      <c r="B253" s="286" t="s">
        <v>556</v>
      </c>
      <c r="C253" s="104"/>
      <c r="D253" s="87"/>
      <c r="E253" s="87"/>
      <c r="F253" s="138"/>
      <c r="G253" s="325" t="s">
        <v>557</v>
      </c>
      <c r="H253" s="110"/>
      <c r="I253" s="110"/>
      <c r="J253" s="110"/>
      <c r="K253" s="111"/>
      <c r="L253" s="111"/>
      <c r="M253" s="111"/>
      <c r="N253" s="91">
        <f t="shared" si="26"/>
        <v>0</v>
      </c>
      <c r="O253" s="91"/>
      <c r="P253" s="91"/>
      <c r="Q253" s="91"/>
      <c r="R253" s="110"/>
      <c r="S253" s="111"/>
      <c r="T253" s="110"/>
      <c r="U253" s="110"/>
      <c r="V253" s="91">
        <f t="shared" si="27"/>
        <v>0</v>
      </c>
      <c r="W253" s="91"/>
      <c r="X253" s="91"/>
      <c r="Y253" s="91"/>
      <c r="Z253" s="110"/>
      <c r="AA253" s="91">
        <f t="shared" si="35"/>
        <v>0</v>
      </c>
      <c r="AB253" s="110"/>
      <c r="AC253" s="110"/>
      <c r="AD253" s="111"/>
      <c r="AE253" s="91">
        <f t="shared" si="36"/>
        <v>0</v>
      </c>
      <c r="AF253" s="91"/>
      <c r="AG253" s="91"/>
      <c r="AH253" s="91"/>
      <c r="AI253" s="91">
        <f t="shared" si="30"/>
        <v>0</v>
      </c>
      <c r="AJ253" s="2">
        <v>0</v>
      </c>
      <c r="AK253" s="110"/>
      <c r="AL253" s="110"/>
      <c r="AM253" s="91">
        <f t="shared" si="37"/>
        <v>0</v>
      </c>
      <c r="AN253" s="91"/>
      <c r="AO253" s="91">
        <f t="shared" si="38"/>
        <v>0</v>
      </c>
      <c r="AP253" s="294">
        <f t="shared" si="34"/>
        <v>0</v>
      </c>
      <c r="AQ253" s="271"/>
      <c r="AR253" s="296">
        <f t="shared" si="33"/>
        <v>0</v>
      </c>
    </row>
    <row r="254" spans="1:44" hidden="1">
      <c r="A254" s="274"/>
      <c r="B254" s="286" t="s">
        <v>558</v>
      </c>
      <c r="C254" s="104"/>
      <c r="D254" s="87"/>
      <c r="E254" s="87"/>
      <c r="F254" s="138"/>
      <c r="G254" s="325" t="s">
        <v>559</v>
      </c>
      <c r="H254" s="110"/>
      <c r="I254" s="110"/>
      <c r="J254" s="110"/>
      <c r="K254" s="111"/>
      <c r="L254" s="111"/>
      <c r="M254" s="111"/>
      <c r="N254" s="91">
        <f t="shared" si="26"/>
        <v>0</v>
      </c>
      <c r="O254" s="91"/>
      <c r="P254" s="91"/>
      <c r="Q254" s="91"/>
      <c r="R254" s="110"/>
      <c r="S254" s="111"/>
      <c r="T254" s="110"/>
      <c r="U254" s="110"/>
      <c r="V254" s="91">
        <f t="shared" si="27"/>
        <v>0</v>
      </c>
      <c r="W254" s="91"/>
      <c r="X254" s="91"/>
      <c r="Y254" s="91"/>
      <c r="Z254" s="110"/>
      <c r="AA254" s="91">
        <f t="shared" si="35"/>
        <v>0</v>
      </c>
      <c r="AB254" s="110"/>
      <c r="AC254" s="110"/>
      <c r="AD254" s="111"/>
      <c r="AE254" s="91">
        <f t="shared" si="36"/>
        <v>0</v>
      </c>
      <c r="AF254" s="91"/>
      <c r="AG254" s="91"/>
      <c r="AH254" s="91"/>
      <c r="AI254" s="91">
        <f t="shared" si="30"/>
        <v>0</v>
      </c>
      <c r="AJ254" s="2">
        <v>0</v>
      </c>
      <c r="AK254" s="110"/>
      <c r="AL254" s="110"/>
      <c r="AM254" s="91">
        <f t="shared" si="37"/>
        <v>0</v>
      </c>
      <c r="AN254" s="91"/>
      <c r="AO254" s="91">
        <f t="shared" si="38"/>
        <v>0</v>
      </c>
      <c r="AP254" s="294">
        <f t="shared" si="34"/>
        <v>0</v>
      </c>
      <c r="AQ254" s="271"/>
      <c r="AR254" s="296">
        <f t="shared" si="33"/>
        <v>0</v>
      </c>
    </row>
    <row r="255" spans="1:44" hidden="1">
      <c r="A255" s="274"/>
      <c r="B255" s="286" t="s">
        <v>560</v>
      </c>
      <c r="C255" s="104"/>
      <c r="D255" s="87"/>
      <c r="E255" s="87"/>
      <c r="F255" s="138"/>
      <c r="G255" s="325" t="s">
        <v>561</v>
      </c>
      <c r="H255" s="110"/>
      <c r="I255" s="110"/>
      <c r="J255" s="110"/>
      <c r="K255" s="111"/>
      <c r="L255" s="111"/>
      <c r="M255" s="111"/>
      <c r="N255" s="91">
        <f t="shared" si="26"/>
        <v>0</v>
      </c>
      <c r="O255" s="91"/>
      <c r="P255" s="91"/>
      <c r="Q255" s="91"/>
      <c r="R255" s="110"/>
      <c r="S255" s="111"/>
      <c r="T255" s="110"/>
      <c r="U255" s="110"/>
      <c r="V255" s="91">
        <f t="shared" si="27"/>
        <v>0</v>
      </c>
      <c r="W255" s="91"/>
      <c r="X255" s="91"/>
      <c r="Y255" s="91"/>
      <c r="Z255" s="110"/>
      <c r="AA255" s="91">
        <f t="shared" si="35"/>
        <v>0</v>
      </c>
      <c r="AB255" s="110"/>
      <c r="AC255" s="110"/>
      <c r="AD255" s="111"/>
      <c r="AE255" s="91">
        <f t="shared" si="36"/>
        <v>0</v>
      </c>
      <c r="AF255" s="91"/>
      <c r="AG255" s="91"/>
      <c r="AH255" s="91"/>
      <c r="AI255" s="91">
        <f t="shared" si="30"/>
        <v>0</v>
      </c>
      <c r="AJ255" s="2">
        <v>0</v>
      </c>
      <c r="AK255" s="110"/>
      <c r="AL255" s="110"/>
      <c r="AM255" s="91">
        <f t="shared" si="37"/>
        <v>0</v>
      </c>
      <c r="AN255" s="91"/>
      <c r="AO255" s="91">
        <f t="shared" si="38"/>
        <v>0</v>
      </c>
      <c r="AP255" s="294">
        <f t="shared" si="34"/>
        <v>0</v>
      </c>
      <c r="AQ255" s="271"/>
      <c r="AR255" s="296">
        <f t="shared" si="33"/>
        <v>0</v>
      </c>
    </row>
    <row r="256" spans="1:44" hidden="1">
      <c r="A256" s="274" t="s">
        <v>562</v>
      </c>
      <c r="B256" s="286"/>
      <c r="C256" s="104"/>
      <c r="D256" s="87"/>
      <c r="E256" s="87"/>
      <c r="F256" s="138"/>
      <c r="G256" s="273" t="s">
        <v>563</v>
      </c>
      <c r="H256" s="110"/>
      <c r="I256" s="110"/>
      <c r="J256" s="110"/>
      <c r="K256" s="111"/>
      <c r="L256" s="111"/>
      <c r="M256" s="111"/>
      <c r="N256" s="91">
        <f t="shared" si="26"/>
        <v>0</v>
      </c>
      <c r="O256" s="91"/>
      <c r="P256" s="91"/>
      <c r="Q256" s="91"/>
      <c r="R256" s="110"/>
      <c r="S256" s="111"/>
      <c r="T256" s="110"/>
      <c r="U256" s="110"/>
      <c r="V256" s="91">
        <f t="shared" si="27"/>
        <v>0</v>
      </c>
      <c r="W256" s="91"/>
      <c r="X256" s="91"/>
      <c r="Y256" s="91"/>
      <c r="Z256" s="110"/>
      <c r="AA256" s="91">
        <f t="shared" si="35"/>
        <v>0</v>
      </c>
      <c r="AB256" s="110"/>
      <c r="AC256" s="110"/>
      <c r="AD256" s="111"/>
      <c r="AE256" s="91">
        <f t="shared" si="36"/>
        <v>0</v>
      </c>
      <c r="AF256" s="91"/>
      <c r="AG256" s="91"/>
      <c r="AH256" s="91"/>
      <c r="AI256" s="91">
        <f t="shared" si="30"/>
        <v>0</v>
      </c>
      <c r="AJ256" s="2">
        <v>0</v>
      </c>
      <c r="AK256" s="110"/>
      <c r="AL256" s="110"/>
      <c r="AM256" s="91">
        <f t="shared" si="37"/>
        <v>0</v>
      </c>
      <c r="AN256" s="91"/>
      <c r="AO256" s="91">
        <f t="shared" si="38"/>
        <v>0</v>
      </c>
      <c r="AP256" s="294">
        <f t="shared" si="34"/>
        <v>0</v>
      </c>
      <c r="AQ256" s="271"/>
      <c r="AR256" s="296">
        <f t="shared" si="33"/>
        <v>0</v>
      </c>
    </row>
    <row r="257" spans="1:44" hidden="1">
      <c r="A257" s="274"/>
      <c r="B257" s="286" t="s">
        <v>564</v>
      </c>
      <c r="C257" s="104"/>
      <c r="D257" s="87"/>
      <c r="E257" s="87"/>
      <c r="F257" s="138"/>
      <c r="G257" s="325" t="s">
        <v>531</v>
      </c>
      <c r="H257" s="110"/>
      <c r="I257" s="110"/>
      <c r="J257" s="110"/>
      <c r="K257" s="111"/>
      <c r="L257" s="111"/>
      <c r="M257" s="111"/>
      <c r="N257" s="91">
        <f t="shared" si="26"/>
        <v>0</v>
      </c>
      <c r="O257" s="91"/>
      <c r="P257" s="91"/>
      <c r="Q257" s="91"/>
      <c r="R257" s="110"/>
      <c r="S257" s="111"/>
      <c r="T257" s="110"/>
      <c r="U257" s="110"/>
      <c r="V257" s="91">
        <f t="shared" si="27"/>
        <v>0</v>
      </c>
      <c r="W257" s="91"/>
      <c r="X257" s="91"/>
      <c r="Y257" s="91"/>
      <c r="Z257" s="110"/>
      <c r="AA257" s="91">
        <f t="shared" si="35"/>
        <v>0</v>
      </c>
      <c r="AB257" s="110"/>
      <c r="AC257" s="110"/>
      <c r="AD257" s="111"/>
      <c r="AE257" s="91">
        <f t="shared" si="36"/>
        <v>0</v>
      </c>
      <c r="AF257" s="91"/>
      <c r="AG257" s="91"/>
      <c r="AH257" s="91"/>
      <c r="AI257" s="91">
        <f t="shared" si="30"/>
        <v>0</v>
      </c>
      <c r="AJ257" s="2">
        <v>0</v>
      </c>
      <c r="AK257" s="110"/>
      <c r="AL257" s="110"/>
      <c r="AM257" s="91">
        <f t="shared" si="37"/>
        <v>0</v>
      </c>
      <c r="AN257" s="91"/>
      <c r="AO257" s="91">
        <f t="shared" si="38"/>
        <v>0</v>
      </c>
      <c r="AP257" s="294">
        <f t="shared" si="34"/>
        <v>0</v>
      </c>
      <c r="AQ257" s="271"/>
      <c r="AR257" s="296">
        <f t="shared" si="33"/>
        <v>0</v>
      </c>
    </row>
    <row r="258" spans="1:44" hidden="1">
      <c r="A258" s="274"/>
      <c r="B258" s="286" t="s">
        <v>565</v>
      </c>
      <c r="C258" s="104"/>
      <c r="D258" s="87"/>
      <c r="E258" s="87"/>
      <c r="F258" s="138"/>
      <c r="G258" s="325" t="s">
        <v>566</v>
      </c>
      <c r="H258" s="110"/>
      <c r="I258" s="110"/>
      <c r="J258" s="110"/>
      <c r="K258" s="111"/>
      <c r="L258" s="111"/>
      <c r="M258" s="111"/>
      <c r="N258" s="91">
        <f t="shared" si="26"/>
        <v>0</v>
      </c>
      <c r="O258" s="91"/>
      <c r="P258" s="91"/>
      <c r="Q258" s="91"/>
      <c r="R258" s="110"/>
      <c r="S258" s="111"/>
      <c r="T258" s="110"/>
      <c r="U258" s="110"/>
      <c r="V258" s="91">
        <f t="shared" si="27"/>
        <v>0</v>
      </c>
      <c r="W258" s="91"/>
      <c r="X258" s="91"/>
      <c r="Y258" s="91"/>
      <c r="Z258" s="110"/>
      <c r="AA258" s="91">
        <f t="shared" si="35"/>
        <v>0</v>
      </c>
      <c r="AB258" s="110"/>
      <c r="AC258" s="110"/>
      <c r="AD258" s="111"/>
      <c r="AE258" s="91">
        <f t="shared" si="36"/>
        <v>0</v>
      </c>
      <c r="AF258" s="91"/>
      <c r="AG258" s="91"/>
      <c r="AH258" s="91"/>
      <c r="AI258" s="91">
        <f t="shared" si="30"/>
        <v>0</v>
      </c>
      <c r="AJ258" s="2">
        <v>0</v>
      </c>
      <c r="AK258" s="110"/>
      <c r="AL258" s="110"/>
      <c r="AM258" s="91">
        <f t="shared" si="37"/>
        <v>0</v>
      </c>
      <c r="AN258" s="91"/>
      <c r="AO258" s="91">
        <f t="shared" si="38"/>
        <v>0</v>
      </c>
      <c r="AP258" s="294">
        <f t="shared" si="34"/>
        <v>0</v>
      </c>
      <c r="AQ258" s="271"/>
      <c r="AR258" s="296">
        <f t="shared" si="33"/>
        <v>0</v>
      </c>
    </row>
    <row r="259" spans="1:44" hidden="1">
      <c r="A259" s="274"/>
      <c r="B259" s="286" t="s">
        <v>567</v>
      </c>
      <c r="C259" s="104"/>
      <c r="D259" s="87"/>
      <c r="E259" s="87"/>
      <c r="F259" s="138"/>
      <c r="G259" s="325" t="s">
        <v>568</v>
      </c>
      <c r="H259" s="110"/>
      <c r="I259" s="110"/>
      <c r="J259" s="110"/>
      <c r="K259" s="111"/>
      <c r="L259" s="111"/>
      <c r="M259" s="111"/>
      <c r="N259" s="91">
        <f t="shared" si="26"/>
        <v>0</v>
      </c>
      <c r="O259" s="91"/>
      <c r="P259" s="91"/>
      <c r="Q259" s="91"/>
      <c r="R259" s="110"/>
      <c r="S259" s="111"/>
      <c r="T259" s="110"/>
      <c r="U259" s="110"/>
      <c r="V259" s="91">
        <f t="shared" si="27"/>
        <v>0</v>
      </c>
      <c r="W259" s="91"/>
      <c r="X259" s="91"/>
      <c r="Y259" s="91"/>
      <c r="Z259" s="110"/>
      <c r="AA259" s="91">
        <f t="shared" si="35"/>
        <v>0</v>
      </c>
      <c r="AB259" s="110"/>
      <c r="AC259" s="110"/>
      <c r="AD259" s="111"/>
      <c r="AE259" s="91">
        <f t="shared" si="36"/>
        <v>0</v>
      </c>
      <c r="AF259" s="91"/>
      <c r="AG259" s="91"/>
      <c r="AH259" s="91"/>
      <c r="AI259" s="91">
        <f t="shared" si="30"/>
        <v>0</v>
      </c>
      <c r="AJ259" s="2">
        <v>0</v>
      </c>
      <c r="AK259" s="110"/>
      <c r="AL259" s="110"/>
      <c r="AM259" s="91">
        <f t="shared" si="37"/>
        <v>0</v>
      </c>
      <c r="AN259" s="91"/>
      <c r="AO259" s="91">
        <f t="shared" si="38"/>
        <v>0</v>
      </c>
      <c r="AP259" s="294">
        <f t="shared" si="34"/>
        <v>0</v>
      </c>
      <c r="AQ259" s="271"/>
      <c r="AR259" s="296">
        <f t="shared" si="33"/>
        <v>0</v>
      </c>
    </row>
    <row r="260" spans="1:44" hidden="1">
      <c r="A260" s="274"/>
      <c r="B260" s="286" t="s">
        <v>569</v>
      </c>
      <c r="C260" s="104"/>
      <c r="D260" s="87"/>
      <c r="E260" s="87"/>
      <c r="F260" s="138"/>
      <c r="G260" s="325" t="s">
        <v>570</v>
      </c>
      <c r="H260" s="110"/>
      <c r="I260" s="110"/>
      <c r="J260" s="110"/>
      <c r="K260" s="111"/>
      <c r="L260" s="111"/>
      <c r="M260" s="111"/>
      <c r="N260" s="91">
        <f t="shared" si="26"/>
        <v>0</v>
      </c>
      <c r="O260" s="91"/>
      <c r="P260" s="91"/>
      <c r="Q260" s="91"/>
      <c r="R260" s="110"/>
      <c r="S260" s="111"/>
      <c r="T260" s="110"/>
      <c r="U260" s="110"/>
      <c r="V260" s="91">
        <f t="shared" si="27"/>
        <v>0</v>
      </c>
      <c r="W260" s="91"/>
      <c r="X260" s="91"/>
      <c r="Y260" s="91"/>
      <c r="Z260" s="110"/>
      <c r="AA260" s="91">
        <f t="shared" si="35"/>
        <v>0</v>
      </c>
      <c r="AB260" s="110"/>
      <c r="AC260" s="110"/>
      <c r="AD260" s="111"/>
      <c r="AE260" s="91">
        <f t="shared" si="36"/>
        <v>0</v>
      </c>
      <c r="AF260" s="91"/>
      <c r="AG260" s="91"/>
      <c r="AH260" s="91"/>
      <c r="AI260" s="91">
        <f t="shared" si="30"/>
        <v>0</v>
      </c>
      <c r="AJ260" s="2">
        <v>0</v>
      </c>
      <c r="AK260" s="110"/>
      <c r="AL260" s="110"/>
      <c r="AM260" s="91">
        <f t="shared" si="37"/>
        <v>0</v>
      </c>
      <c r="AN260" s="91"/>
      <c r="AO260" s="91">
        <f t="shared" si="38"/>
        <v>0</v>
      </c>
      <c r="AP260" s="294">
        <f t="shared" si="34"/>
        <v>0</v>
      </c>
      <c r="AQ260" s="271"/>
      <c r="AR260" s="296">
        <f t="shared" si="33"/>
        <v>0</v>
      </c>
    </row>
    <row r="261" spans="1:44" hidden="1">
      <c r="A261" s="274"/>
      <c r="B261" s="286" t="s">
        <v>571</v>
      </c>
      <c r="C261" s="104"/>
      <c r="D261" s="87"/>
      <c r="E261" s="87"/>
      <c r="F261" s="138"/>
      <c r="G261" s="325" t="s">
        <v>572</v>
      </c>
      <c r="H261" s="110"/>
      <c r="I261" s="110"/>
      <c r="J261" s="110"/>
      <c r="K261" s="111"/>
      <c r="L261" s="111"/>
      <c r="M261" s="111"/>
      <c r="N261" s="91">
        <f t="shared" si="26"/>
        <v>0</v>
      </c>
      <c r="O261" s="91"/>
      <c r="P261" s="91"/>
      <c r="Q261" s="91"/>
      <c r="R261" s="110"/>
      <c r="S261" s="111"/>
      <c r="T261" s="110"/>
      <c r="U261" s="110"/>
      <c r="V261" s="91">
        <f t="shared" si="27"/>
        <v>0</v>
      </c>
      <c r="W261" s="91"/>
      <c r="X261" s="91"/>
      <c r="Y261" s="91"/>
      <c r="Z261" s="110"/>
      <c r="AA261" s="91">
        <f t="shared" si="35"/>
        <v>0</v>
      </c>
      <c r="AB261" s="110"/>
      <c r="AC261" s="110"/>
      <c r="AD261" s="111"/>
      <c r="AE261" s="91">
        <f t="shared" si="36"/>
        <v>0</v>
      </c>
      <c r="AF261" s="91"/>
      <c r="AG261" s="91"/>
      <c r="AH261" s="91"/>
      <c r="AI261" s="91">
        <f t="shared" si="30"/>
        <v>0</v>
      </c>
      <c r="AJ261" s="2">
        <v>0</v>
      </c>
      <c r="AK261" s="110"/>
      <c r="AL261" s="110"/>
      <c r="AM261" s="91">
        <f t="shared" si="37"/>
        <v>0</v>
      </c>
      <c r="AN261" s="91"/>
      <c r="AO261" s="91">
        <f t="shared" si="38"/>
        <v>0</v>
      </c>
      <c r="AP261" s="294">
        <f t="shared" si="34"/>
        <v>0</v>
      </c>
      <c r="AQ261" s="271"/>
      <c r="AR261" s="296">
        <f t="shared" si="33"/>
        <v>0</v>
      </c>
    </row>
    <row r="262" spans="1:44" hidden="1">
      <c r="A262" s="274"/>
      <c r="B262" s="286" t="s">
        <v>573</v>
      </c>
      <c r="C262" s="104"/>
      <c r="D262" s="87"/>
      <c r="E262" s="87"/>
      <c r="F262" s="138"/>
      <c r="G262" s="325" t="s">
        <v>574</v>
      </c>
      <c r="H262" s="110"/>
      <c r="I262" s="110"/>
      <c r="J262" s="110"/>
      <c r="K262" s="111"/>
      <c r="L262" s="111"/>
      <c r="M262" s="111"/>
      <c r="N262" s="91">
        <f t="shared" si="26"/>
        <v>0</v>
      </c>
      <c r="O262" s="91"/>
      <c r="P262" s="91"/>
      <c r="Q262" s="91"/>
      <c r="R262" s="110"/>
      <c r="S262" s="111"/>
      <c r="T262" s="110"/>
      <c r="U262" s="110"/>
      <c r="V262" s="91">
        <f t="shared" si="27"/>
        <v>0</v>
      </c>
      <c r="W262" s="91"/>
      <c r="X262" s="91"/>
      <c r="Y262" s="91"/>
      <c r="Z262" s="110"/>
      <c r="AA262" s="91">
        <f t="shared" si="35"/>
        <v>0</v>
      </c>
      <c r="AB262" s="110"/>
      <c r="AC262" s="110"/>
      <c r="AD262" s="111"/>
      <c r="AE262" s="91">
        <f t="shared" si="36"/>
        <v>0</v>
      </c>
      <c r="AF262" s="91"/>
      <c r="AG262" s="91"/>
      <c r="AH262" s="91"/>
      <c r="AI262" s="91">
        <f t="shared" si="30"/>
        <v>0</v>
      </c>
      <c r="AJ262" s="2">
        <v>0</v>
      </c>
      <c r="AK262" s="110"/>
      <c r="AL262" s="110"/>
      <c r="AM262" s="91">
        <f t="shared" si="37"/>
        <v>0</v>
      </c>
      <c r="AN262" s="91"/>
      <c r="AO262" s="91">
        <f t="shared" si="38"/>
        <v>0</v>
      </c>
      <c r="AP262" s="294">
        <f t="shared" si="34"/>
        <v>0</v>
      </c>
      <c r="AQ262" s="271"/>
      <c r="AR262" s="296">
        <f t="shared" si="33"/>
        <v>0</v>
      </c>
    </row>
    <row r="263" spans="1:44" hidden="1">
      <c r="A263" s="274"/>
      <c r="B263" s="286" t="s">
        <v>575</v>
      </c>
      <c r="C263" s="104"/>
      <c r="D263" s="87"/>
      <c r="E263" s="87"/>
      <c r="F263" s="138"/>
      <c r="G263" s="325" t="s">
        <v>576</v>
      </c>
      <c r="H263" s="110"/>
      <c r="I263" s="110"/>
      <c r="J263" s="110"/>
      <c r="K263" s="111"/>
      <c r="L263" s="111"/>
      <c r="M263" s="111"/>
      <c r="N263" s="91">
        <f t="shared" si="26"/>
        <v>0</v>
      </c>
      <c r="O263" s="91"/>
      <c r="P263" s="91"/>
      <c r="Q263" s="91"/>
      <c r="R263" s="110"/>
      <c r="S263" s="111"/>
      <c r="T263" s="110"/>
      <c r="U263" s="110"/>
      <c r="V263" s="91">
        <f t="shared" si="27"/>
        <v>0</v>
      </c>
      <c r="W263" s="91"/>
      <c r="X263" s="91"/>
      <c r="Y263" s="91"/>
      <c r="Z263" s="110"/>
      <c r="AA263" s="91">
        <f t="shared" si="35"/>
        <v>0</v>
      </c>
      <c r="AB263" s="110"/>
      <c r="AC263" s="110"/>
      <c r="AD263" s="111"/>
      <c r="AE263" s="91">
        <f t="shared" si="36"/>
        <v>0</v>
      </c>
      <c r="AF263" s="91"/>
      <c r="AG263" s="91"/>
      <c r="AH263" s="91"/>
      <c r="AI263" s="91">
        <f t="shared" si="30"/>
        <v>0</v>
      </c>
      <c r="AJ263" s="2">
        <v>0</v>
      </c>
      <c r="AK263" s="110"/>
      <c r="AL263" s="110"/>
      <c r="AM263" s="91">
        <f t="shared" si="37"/>
        <v>0</v>
      </c>
      <c r="AN263" s="91"/>
      <c r="AO263" s="91">
        <f t="shared" si="38"/>
        <v>0</v>
      </c>
      <c r="AP263" s="294">
        <f t="shared" si="34"/>
        <v>0</v>
      </c>
      <c r="AQ263" s="271"/>
      <c r="AR263" s="296">
        <f t="shared" si="33"/>
        <v>0</v>
      </c>
    </row>
    <row r="264" spans="1:44" hidden="1">
      <c r="A264" s="274"/>
      <c r="B264" s="286" t="s">
        <v>436</v>
      </c>
      <c r="C264" s="104"/>
      <c r="D264" s="87"/>
      <c r="E264" s="87"/>
      <c r="F264" s="138"/>
      <c r="G264" s="325" t="s">
        <v>577</v>
      </c>
      <c r="H264" s="110"/>
      <c r="I264" s="110"/>
      <c r="J264" s="110"/>
      <c r="K264" s="111"/>
      <c r="L264" s="111"/>
      <c r="M264" s="111"/>
      <c r="N264" s="91">
        <f t="shared" si="26"/>
        <v>0</v>
      </c>
      <c r="O264" s="91"/>
      <c r="P264" s="91"/>
      <c r="Q264" s="91"/>
      <c r="R264" s="110"/>
      <c r="S264" s="111"/>
      <c r="T264" s="110"/>
      <c r="U264" s="110"/>
      <c r="V264" s="91">
        <f t="shared" si="27"/>
        <v>0</v>
      </c>
      <c r="W264" s="91"/>
      <c r="X264" s="91"/>
      <c r="Y264" s="91"/>
      <c r="Z264" s="110"/>
      <c r="AA264" s="91">
        <f t="shared" si="35"/>
        <v>0</v>
      </c>
      <c r="AB264" s="110"/>
      <c r="AC264" s="110"/>
      <c r="AD264" s="111"/>
      <c r="AE264" s="91">
        <f t="shared" si="36"/>
        <v>0</v>
      </c>
      <c r="AF264" s="91"/>
      <c r="AG264" s="91"/>
      <c r="AH264" s="91"/>
      <c r="AI264" s="91">
        <f t="shared" si="30"/>
        <v>0</v>
      </c>
      <c r="AJ264" s="2">
        <v>0</v>
      </c>
      <c r="AK264" s="110"/>
      <c r="AL264" s="110"/>
      <c r="AM264" s="91">
        <f t="shared" si="37"/>
        <v>0</v>
      </c>
      <c r="AN264" s="91"/>
      <c r="AO264" s="91">
        <f t="shared" si="38"/>
        <v>0</v>
      </c>
      <c r="AP264" s="294">
        <f t="shared" si="34"/>
        <v>0</v>
      </c>
      <c r="AQ264" s="271"/>
      <c r="AR264" s="296">
        <f t="shared" si="33"/>
        <v>0</v>
      </c>
    </row>
    <row r="265" spans="1:44" hidden="1">
      <c r="A265" s="274"/>
      <c r="B265" s="286" t="s">
        <v>438</v>
      </c>
      <c r="C265" s="104"/>
      <c r="D265" s="87"/>
      <c r="E265" s="87"/>
      <c r="F265" s="138"/>
      <c r="G265" s="325" t="s">
        <v>578</v>
      </c>
      <c r="H265" s="110"/>
      <c r="I265" s="110"/>
      <c r="J265" s="110"/>
      <c r="K265" s="111"/>
      <c r="L265" s="111"/>
      <c r="M265" s="111"/>
      <c r="N265" s="91">
        <f t="shared" si="26"/>
        <v>0</v>
      </c>
      <c r="O265" s="91"/>
      <c r="P265" s="91"/>
      <c r="Q265" s="91"/>
      <c r="R265" s="110"/>
      <c r="S265" s="111"/>
      <c r="T265" s="110"/>
      <c r="U265" s="110"/>
      <c r="V265" s="91">
        <f t="shared" si="27"/>
        <v>0</v>
      </c>
      <c r="W265" s="91"/>
      <c r="X265" s="91"/>
      <c r="Y265" s="91"/>
      <c r="Z265" s="110"/>
      <c r="AA265" s="91">
        <f t="shared" si="35"/>
        <v>0</v>
      </c>
      <c r="AB265" s="110"/>
      <c r="AC265" s="110"/>
      <c r="AD265" s="111"/>
      <c r="AE265" s="91">
        <f t="shared" si="36"/>
        <v>0</v>
      </c>
      <c r="AF265" s="91"/>
      <c r="AG265" s="91"/>
      <c r="AH265" s="91"/>
      <c r="AI265" s="91">
        <f t="shared" si="30"/>
        <v>0</v>
      </c>
      <c r="AJ265" s="2">
        <v>0</v>
      </c>
      <c r="AK265" s="110"/>
      <c r="AL265" s="110"/>
      <c r="AM265" s="91">
        <f t="shared" si="37"/>
        <v>0</v>
      </c>
      <c r="AN265" s="91"/>
      <c r="AO265" s="91">
        <f t="shared" si="38"/>
        <v>0</v>
      </c>
      <c r="AP265" s="294">
        <f t="shared" si="34"/>
        <v>0</v>
      </c>
      <c r="AQ265" s="271"/>
      <c r="AR265" s="296">
        <f t="shared" si="33"/>
        <v>0</v>
      </c>
    </row>
    <row r="266" spans="1:44" hidden="1">
      <c r="A266" s="274"/>
      <c r="B266" s="286" t="s">
        <v>440</v>
      </c>
      <c r="C266" s="104"/>
      <c r="D266" s="87"/>
      <c r="E266" s="87"/>
      <c r="F266" s="138"/>
      <c r="G266" s="325" t="s">
        <v>579</v>
      </c>
      <c r="H266" s="110"/>
      <c r="I266" s="110"/>
      <c r="J266" s="110"/>
      <c r="K266" s="111"/>
      <c r="L266" s="111"/>
      <c r="M266" s="111"/>
      <c r="N266" s="91">
        <f t="shared" si="26"/>
        <v>0</v>
      </c>
      <c r="O266" s="91"/>
      <c r="P266" s="91"/>
      <c r="Q266" s="91"/>
      <c r="R266" s="110"/>
      <c r="S266" s="111"/>
      <c r="T266" s="110"/>
      <c r="U266" s="110"/>
      <c r="V266" s="91">
        <f t="shared" si="27"/>
        <v>0</v>
      </c>
      <c r="W266" s="91"/>
      <c r="X266" s="91"/>
      <c r="Y266" s="91"/>
      <c r="Z266" s="110"/>
      <c r="AA266" s="91">
        <f t="shared" si="35"/>
        <v>0</v>
      </c>
      <c r="AB266" s="110"/>
      <c r="AC266" s="110"/>
      <c r="AD266" s="111"/>
      <c r="AE266" s="91">
        <f t="shared" si="36"/>
        <v>0</v>
      </c>
      <c r="AF266" s="91"/>
      <c r="AG266" s="91"/>
      <c r="AH266" s="91"/>
      <c r="AI266" s="91">
        <f t="shared" si="30"/>
        <v>0</v>
      </c>
      <c r="AJ266" s="2">
        <v>0</v>
      </c>
      <c r="AK266" s="110"/>
      <c r="AL266" s="110"/>
      <c r="AM266" s="91">
        <f t="shared" si="37"/>
        <v>0</v>
      </c>
      <c r="AN266" s="91"/>
      <c r="AO266" s="91">
        <f t="shared" si="38"/>
        <v>0</v>
      </c>
      <c r="AP266" s="294">
        <f t="shared" si="34"/>
        <v>0</v>
      </c>
      <c r="AQ266" s="271"/>
      <c r="AR266" s="296">
        <f t="shared" si="33"/>
        <v>0</v>
      </c>
    </row>
    <row r="267" spans="1:44" hidden="1">
      <c r="A267" s="274"/>
      <c r="B267" s="286" t="s">
        <v>442</v>
      </c>
      <c r="C267" s="104"/>
      <c r="D267" s="87"/>
      <c r="E267" s="87"/>
      <c r="F267" s="138"/>
      <c r="G267" s="325" t="s">
        <v>580</v>
      </c>
      <c r="H267" s="110"/>
      <c r="I267" s="110"/>
      <c r="J267" s="110"/>
      <c r="K267" s="111"/>
      <c r="L267" s="111"/>
      <c r="M267" s="111"/>
      <c r="N267" s="91">
        <f t="shared" si="26"/>
        <v>0</v>
      </c>
      <c r="O267" s="91"/>
      <c r="P267" s="91"/>
      <c r="Q267" s="91"/>
      <c r="R267" s="110"/>
      <c r="S267" s="111"/>
      <c r="T267" s="110"/>
      <c r="U267" s="110"/>
      <c r="V267" s="91">
        <f t="shared" si="27"/>
        <v>0</v>
      </c>
      <c r="W267" s="91"/>
      <c r="X267" s="91"/>
      <c r="Y267" s="91"/>
      <c r="Z267" s="110"/>
      <c r="AA267" s="91">
        <f t="shared" si="35"/>
        <v>0</v>
      </c>
      <c r="AB267" s="110"/>
      <c r="AC267" s="110"/>
      <c r="AD267" s="111"/>
      <c r="AE267" s="91">
        <f t="shared" si="36"/>
        <v>0</v>
      </c>
      <c r="AF267" s="91"/>
      <c r="AG267" s="91"/>
      <c r="AH267" s="91"/>
      <c r="AI267" s="91">
        <f t="shared" si="30"/>
        <v>0</v>
      </c>
      <c r="AJ267" s="2">
        <v>0</v>
      </c>
      <c r="AK267" s="110"/>
      <c r="AL267" s="110"/>
      <c r="AM267" s="91">
        <f t="shared" si="37"/>
        <v>0</v>
      </c>
      <c r="AN267" s="91"/>
      <c r="AO267" s="91">
        <f t="shared" si="38"/>
        <v>0</v>
      </c>
      <c r="AP267" s="294">
        <f t="shared" si="34"/>
        <v>0</v>
      </c>
      <c r="AQ267" s="271"/>
      <c r="AR267" s="296">
        <f t="shared" si="33"/>
        <v>0</v>
      </c>
    </row>
    <row r="268" spans="1:44" hidden="1">
      <c r="A268" s="274"/>
      <c r="B268" s="286" t="s">
        <v>444</v>
      </c>
      <c r="C268" s="104"/>
      <c r="D268" s="87"/>
      <c r="E268" s="87"/>
      <c r="F268" s="138"/>
      <c r="G268" s="325" t="s">
        <v>581</v>
      </c>
      <c r="H268" s="110"/>
      <c r="I268" s="110"/>
      <c r="J268" s="110"/>
      <c r="K268" s="111"/>
      <c r="L268" s="111"/>
      <c r="M268" s="111"/>
      <c r="N268" s="91">
        <f t="shared" si="26"/>
        <v>0</v>
      </c>
      <c r="O268" s="91"/>
      <c r="P268" s="91"/>
      <c r="Q268" s="91"/>
      <c r="R268" s="110"/>
      <c r="S268" s="111"/>
      <c r="T268" s="110"/>
      <c r="U268" s="110"/>
      <c r="V268" s="91">
        <f t="shared" si="27"/>
        <v>0</v>
      </c>
      <c r="W268" s="91"/>
      <c r="X268" s="91"/>
      <c r="Y268" s="91"/>
      <c r="Z268" s="110"/>
      <c r="AA268" s="91">
        <f t="shared" si="35"/>
        <v>0</v>
      </c>
      <c r="AB268" s="110"/>
      <c r="AC268" s="110"/>
      <c r="AD268" s="111"/>
      <c r="AE268" s="91">
        <f t="shared" si="36"/>
        <v>0</v>
      </c>
      <c r="AF268" s="91"/>
      <c r="AG268" s="91"/>
      <c r="AH268" s="91"/>
      <c r="AI268" s="91">
        <f t="shared" si="30"/>
        <v>0</v>
      </c>
      <c r="AJ268" s="2">
        <v>0</v>
      </c>
      <c r="AK268" s="110"/>
      <c r="AL268" s="110"/>
      <c r="AM268" s="91">
        <f t="shared" si="37"/>
        <v>0</v>
      </c>
      <c r="AN268" s="91"/>
      <c r="AO268" s="91">
        <f t="shared" si="38"/>
        <v>0</v>
      </c>
      <c r="AP268" s="294">
        <f t="shared" si="34"/>
        <v>0</v>
      </c>
      <c r="AQ268" s="271"/>
      <c r="AR268" s="296">
        <f t="shared" si="33"/>
        <v>0</v>
      </c>
    </row>
    <row r="269" spans="1:44" hidden="1">
      <c r="A269" s="274"/>
      <c r="B269" s="286" t="s">
        <v>539</v>
      </c>
      <c r="C269" s="104"/>
      <c r="D269" s="87"/>
      <c r="E269" s="87"/>
      <c r="F269" s="138"/>
      <c r="G269" s="325" t="s">
        <v>582</v>
      </c>
      <c r="H269" s="110"/>
      <c r="I269" s="110"/>
      <c r="J269" s="110"/>
      <c r="K269" s="111"/>
      <c r="L269" s="111"/>
      <c r="M269" s="111"/>
      <c r="N269" s="91">
        <f t="shared" si="26"/>
        <v>0</v>
      </c>
      <c r="O269" s="91"/>
      <c r="P269" s="91"/>
      <c r="Q269" s="91"/>
      <c r="R269" s="110"/>
      <c r="S269" s="111"/>
      <c r="T269" s="110"/>
      <c r="U269" s="110"/>
      <c r="V269" s="91">
        <f t="shared" si="27"/>
        <v>0</v>
      </c>
      <c r="W269" s="91"/>
      <c r="X269" s="91"/>
      <c r="Y269" s="91"/>
      <c r="Z269" s="110"/>
      <c r="AA269" s="91">
        <f t="shared" si="35"/>
        <v>0</v>
      </c>
      <c r="AB269" s="110"/>
      <c r="AC269" s="110"/>
      <c r="AD269" s="111"/>
      <c r="AE269" s="91">
        <f t="shared" si="36"/>
        <v>0</v>
      </c>
      <c r="AF269" s="91"/>
      <c r="AG269" s="91"/>
      <c r="AH269" s="91"/>
      <c r="AI269" s="91">
        <f t="shared" si="30"/>
        <v>0</v>
      </c>
      <c r="AJ269" s="2">
        <v>0</v>
      </c>
      <c r="AK269" s="110"/>
      <c r="AL269" s="110"/>
      <c r="AM269" s="91">
        <f t="shared" si="37"/>
        <v>0</v>
      </c>
      <c r="AN269" s="91"/>
      <c r="AO269" s="91">
        <f t="shared" si="38"/>
        <v>0</v>
      </c>
      <c r="AP269" s="294">
        <f t="shared" si="34"/>
        <v>0</v>
      </c>
      <c r="AQ269" s="271"/>
      <c r="AR269" s="296">
        <f t="shared" si="33"/>
        <v>0</v>
      </c>
    </row>
    <row r="270" spans="1:44" hidden="1">
      <c r="A270" s="274"/>
      <c r="B270" s="286" t="s">
        <v>541</v>
      </c>
      <c r="C270" s="104"/>
      <c r="D270" s="87"/>
      <c r="E270" s="87"/>
      <c r="F270" s="138"/>
      <c r="G270" s="325" t="s">
        <v>583</v>
      </c>
      <c r="H270" s="110"/>
      <c r="I270" s="110"/>
      <c r="J270" s="110"/>
      <c r="K270" s="111"/>
      <c r="L270" s="111"/>
      <c r="M270" s="111"/>
      <c r="N270" s="91">
        <f t="shared" si="26"/>
        <v>0</v>
      </c>
      <c r="O270" s="91"/>
      <c r="P270" s="91"/>
      <c r="Q270" s="91"/>
      <c r="R270" s="110"/>
      <c r="S270" s="111"/>
      <c r="T270" s="110"/>
      <c r="U270" s="110"/>
      <c r="V270" s="91">
        <f t="shared" si="27"/>
        <v>0</v>
      </c>
      <c r="W270" s="91"/>
      <c r="X270" s="91"/>
      <c r="Y270" s="91"/>
      <c r="Z270" s="110"/>
      <c r="AA270" s="91">
        <f t="shared" si="35"/>
        <v>0</v>
      </c>
      <c r="AB270" s="110"/>
      <c r="AC270" s="110"/>
      <c r="AD270" s="111"/>
      <c r="AE270" s="91">
        <f t="shared" si="36"/>
        <v>0</v>
      </c>
      <c r="AF270" s="91"/>
      <c r="AG270" s="91"/>
      <c r="AH270" s="91"/>
      <c r="AI270" s="91">
        <f t="shared" si="30"/>
        <v>0</v>
      </c>
      <c r="AJ270" s="2">
        <v>0</v>
      </c>
      <c r="AK270" s="110"/>
      <c r="AL270" s="110"/>
      <c r="AM270" s="91">
        <f t="shared" si="37"/>
        <v>0</v>
      </c>
      <c r="AN270" s="91"/>
      <c r="AO270" s="91">
        <f t="shared" si="38"/>
        <v>0</v>
      </c>
      <c r="AP270" s="294">
        <f t="shared" si="34"/>
        <v>0</v>
      </c>
      <c r="AQ270" s="271"/>
      <c r="AR270" s="296">
        <f t="shared" si="33"/>
        <v>0</v>
      </c>
    </row>
    <row r="271" spans="1:44" hidden="1">
      <c r="A271" s="274"/>
      <c r="B271" s="286" t="s">
        <v>450</v>
      </c>
      <c r="C271" s="104"/>
      <c r="D271" s="87"/>
      <c r="E271" s="87"/>
      <c r="F271" s="138"/>
      <c r="G271" s="325" t="s">
        <v>584</v>
      </c>
      <c r="H271" s="110"/>
      <c r="I271" s="110"/>
      <c r="J271" s="110"/>
      <c r="K271" s="111"/>
      <c r="L271" s="111"/>
      <c r="M271" s="111"/>
      <c r="N271" s="91">
        <f t="shared" si="26"/>
        <v>0</v>
      </c>
      <c r="O271" s="91"/>
      <c r="P271" s="91"/>
      <c r="Q271" s="91"/>
      <c r="R271" s="110"/>
      <c r="S271" s="111"/>
      <c r="T271" s="110"/>
      <c r="U271" s="110"/>
      <c r="V271" s="91">
        <f t="shared" si="27"/>
        <v>0</v>
      </c>
      <c r="W271" s="91"/>
      <c r="X271" s="91"/>
      <c r="Y271" s="91"/>
      <c r="Z271" s="110"/>
      <c r="AA271" s="91">
        <f t="shared" si="35"/>
        <v>0</v>
      </c>
      <c r="AB271" s="110"/>
      <c r="AC271" s="110"/>
      <c r="AD271" s="111"/>
      <c r="AE271" s="91">
        <f t="shared" si="36"/>
        <v>0</v>
      </c>
      <c r="AF271" s="91"/>
      <c r="AG271" s="91"/>
      <c r="AH271" s="91"/>
      <c r="AI271" s="91">
        <f t="shared" si="30"/>
        <v>0</v>
      </c>
      <c r="AJ271" s="2">
        <v>0</v>
      </c>
      <c r="AK271" s="110"/>
      <c r="AL271" s="110"/>
      <c r="AM271" s="91">
        <f t="shared" si="37"/>
        <v>0</v>
      </c>
      <c r="AN271" s="91"/>
      <c r="AO271" s="91">
        <f t="shared" si="38"/>
        <v>0</v>
      </c>
      <c r="AP271" s="294">
        <f t="shared" si="34"/>
        <v>0</v>
      </c>
      <c r="AQ271" s="271"/>
      <c r="AR271" s="296">
        <f t="shared" si="33"/>
        <v>0</v>
      </c>
    </row>
    <row r="272" spans="1:44" hidden="1">
      <c r="A272" s="274" t="s">
        <v>585</v>
      </c>
      <c r="B272" s="286"/>
      <c r="C272" s="104"/>
      <c r="D272" s="87"/>
      <c r="E272" s="87"/>
      <c r="F272" s="138"/>
      <c r="G272" s="273" t="s">
        <v>586</v>
      </c>
      <c r="H272" s="110"/>
      <c r="I272" s="110"/>
      <c r="J272" s="110"/>
      <c r="K272" s="111"/>
      <c r="L272" s="111"/>
      <c r="M272" s="111"/>
      <c r="N272" s="91">
        <f t="shared" si="26"/>
        <v>0</v>
      </c>
      <c r="O272" s="91"/>
      <c r="P272" s="91"/>
      <c r="Q272" s="91"/>
      <c r="R272" s="110"/>
      <c r="S272" s="111"/>
      <c r="T272" s="110"/>
      <c r="U272" s="110"/>
      <c r="V272" s="91">
        <f t="shared" si="27"/>
        <v>0</v>
      </c>
      <c r="W272" s="91"/>
      <c r="X272" s="91"/>
      <c r="Y272" s="91"/>
      <c r="Z272" s="110"/>
      <c r="AA272" s="91">
        <f t="shared" si="35"/>
        <v>0</v>
      </c>
      <c r="AB272" s="110"/>
      <c r="AC272" s="110"/>
      <c r="AD272" s="111"/>
      <c r="AE272" s="91">
        <f t="shared" si="36"/>
        <v>0</v>
      </c>
      <c r="AF272" s="91"/>
      <c r="AG272" s="91"/>
      <c r="AH272" s="91"/>
      <c r="AI272" s="91">
        <f t="shared" si="30"/>
        <v>0</v>
      </c>
      <c r="AJ272" s="2">
        <v>0</v>
      </c>
      <c r="AK272" s="110"/>
      <c r="AL272" s="110"/>
      <c r="AM272" s="91">
        <f t="shared" si="37"/>
        <v>0</v>
      </c>
      <c r="AN272" s="91"/>
      <c r="AO272" s="91">
        <f t="shared" si="38"/>
        <v>0</v>
      </c>
      <c r="AP272" s="294">
        <f t="shared" si="34"/>
        <v>0</v>
      </c>
      <c r="AQ272" s="271"/>
      <c r="AR272" s="296">
        <f t="shared" si="33"/>
        <v>0</v>
      </c>
    </row>
    <row r="273" spans="1:44" hidden="1">
      <c r="A273" s="274"/>
      <c r="B273" s="286" t="s">
        <v>587</v>
      </c>
      <c r="C273" s="104"/>
      <c r="D273" s="87"/>
      <c r="E273" s="87"/>
      <c r="F273" s="138"/>
      <c r="G273" s="325" t="s">
        <v>588</v>
      </c>
      <c r="H273" s="110"/>
      <c r="I273" s="110"/>
      <c r="J273" s="110"/>
      <c r="K273" s="111"/>
      <c r="L273" s="111"/>
      <c r="M273" s="111"/>
      <c r="N273" s="91">
        <f t="shared" si="26"/>
        <v>0</v>
      </c>
      <c r="O273" s="91"/>
      <c r="P273" s="91"/>
      <c r="Q273" s="91"/>
      <c r="R273" s="110"/>
      <c r="S273" s="111"/>
      <c r="T273" s="110"/>
      <c r="U273" s="110"/>
      <c r="V273" s="91">
        <f t="shared" si="27"/>
        <v>0</v>
      </c>
      <c r="W273" s="91"/>
      <c r="X273" s="91"/>
      <c r="Y273" s="91"/>
      <c r="Z273" s="110"/>
      <c r="AA273" s="91">
        <f t="shared" si="35"/>
        <v>0</v>
      </c>
      <c r="AB273" s="110"/>
      <c r="AC273" s="110"/>
      <c r="AD273" s="111"/>
      <c r="AE273" s="91">
        <f t="shared" si="36"/>
        <v>0</v>
      </c>
      <c r="AF273" s="91"/>
      <c r="AG273" s="91"/>
      <c r="AH273" s="91"/>
      <c r="AI273" s="91">
        <f t="shared" si="30"/>
        <v>0</v>
      </c>
      <c r="AJ273" s="2">
        <v>0</v>
      </c>
      <c r="AK273" s="110"/>
      <c r="AL273" s="110"/>
      <c r="AM273" s="91">
        <f t="shared" si="37"/>
        <v>0</v>
      </c>
      <c r="AN273" s="91"/>
      <c r="AO273" s="91">
        <f t="shared" si="38"/>
        <v>0</v>
      </c>
      <c r="AP273" s="294">
        <f t="shared" si="34"/>
        <v>0</v>
      </c>
      <c r="AQ273" s="271"/>
      <c r="AR273" s="296">
        <f t="shared" si="33"/>
        <v>0</v>
      </c>
    </row>
    <row r="274" spans="1:44" hidden="1">
      <c r="A274" s="274"/>
      <c r="B274" s="286" t="s">
        <v>589</v>
      </c>
      <c r="C274" s="104"/>
      <c r="D274" s="87"/>
      <c r="E274" s="87"/>
      <c r="F274" s="138"/>
      <c r="G274" s="325" t="s">
        <v>590</v>
      </c>
      <c r="H274" s="110"/>
      <c r="I274" s="110"/>
      <c r="J274" s="110"/>
      <c r="K274" s="111"/>
      <c r="L274" s="111"/>
      <c r="M274" s="111"/>
      <c r="N274" s="91">
        <f t="shared" si="26"/>
        <v>0</v>
      </c>
      <c r="O274" s="91"/>
      <c r="P274" s="91"/>
      <c r="Q274" s="91"/>
      <c r="R274" s="110"/>
      <c r="S274" s="111"/>
      <c r="T274" s="110"/>
      <c r="U274" s="110"/>
      <c r="V274" s="91">
        <f t="shared" si="27"/>
        <v>0</v>
      </c>
      <c r="W274" s="91"/>
      <c r="X274" s="91"/>
      <c r="Y274" s="91"/>
      <c r="Z274" s="110"/>
      <c r="AA274" s="91">
        <f t="shared" si="35"/>
        <v>0</v>
      </c>
      <c r="AB274" s="110"/>
      <c r="AC274" s="110"/>
      <c r="AD274" s="111"/>
      <c r="AE274" s="91">
        <f t="shared" si="36"/>
        <v>0</v>
      </c>
      <c r="AF274" s="91"/>
      <c r="AG274" s="91"/>
      <c r="AH274" s="91"/>
      <c r="AI274" s="91">
        <f t="shared" si="30"/>
        <v>0</v>
      </c>
      <c r="AJ274" s="2">
        <v>0</v>
      </c>
      <c r="AK274" s="110"/>
      <c r="AL274" s="110"/>
      <c r="AM274" s="91">
        <f t="shared" si="37"/>
        <v>0</v>
      </c>
      <c r="AN274" s="91"/>
      <c r="AO274" s="91">
        <f t="shared" si="38"/>
        <v>0</v>
      </c>
      <c r="AP274" s="294">
        <f t="shared" si="34"/>
        <v>0</v>
      </c>
      <c r="AQ274" s="271"/>
      <c r="AR274" s="296">
        <f t="shared" si="33"/>
        <v>0</v>
      </c>
    </row>
    <row r="275" spans="1:44" hidden="1">
      <c r="A275" s="274"/>
      <c r="B275" s="286" t="s">
        <v>591</v>
      </c>
      <c r="C275" s="104"/>
      <c r="D275" s="87"/>
      <c r="E275" s="87"/>
      <c r="F275" s="138"/>
      <c r="G275" s="325" t="s">
        <v>592</v>
      </c>
      <c r="H275" s="110"/>
      <c r="I275" s="110"/>
      <c r="J275" s="110"/>
      <c r="K275" s="111"/>
      <c r="L275" s="111"/>
      <c r="M275" s="111"/>
      <c r="N275" s="91">
        <f t="shared" si="26"/>
        <v>0</v>
      </c>
      <c r="O275" s="91"/>
      <c r="P275" s="91"/>
      <c r="Q275" s="91"/>
      <c r="R275" s="110"/>
      <c r="S275" s="111"/>
      <c r="T275" s="110"/>
      <c r="U275" s="110"/>
      <c r="V275" s="91">
        <f t="shared" si="27"/>
        <v>0</v>
      </c>
      <c r="W275" s="91"/>
      <c r="X275" s="91"/>
      <c r="Y275" s="91"/>
      <c r="Z275" s="110"/>
      <c r="AA275" s="91">
        <f t="shared" si="35"/>
        <v>0</v>
      </c>
      <c r="AB275" s="110"/>
      <c r="AC275" s="110"/>
      <c r="AD275" s="111"/>
      <c r="AE275" s="91">
        <f t="shared" si="36"/>
        <v>0</v>
      </c>
      <c r="AF275" s="91"/>
      <c r="AG275" s="91"/>
      <c r="AH275" s="91"/>
      <c r="AI275" s="91">
        <f t="shared" si="30"/>
        <v>0</v>
      </c>
      <c r="AJ275" s="2">
        <v>0</v>
      </c>
      <c r="AK275" s="110"/>
      <c r="AL275" s="110"/>
      <c r="AM275" s="91">
        <f t="shared" si="37"/>
        <v>0</v>
      </c>
      <c r="AN275" s="91"/>
      <c r="AO275" s="91">
        <f t="shared" si="38"/>
        <v>0</v>
      </c>
      <c r="AP275" s="294">
        <f t="shared" si="34"/>
        <v>0</v>
      </c>
      <c r="AQ275" s="271"/>
      <c r="AR275" s="296">
        <f t="shared" si="33"/>
        <v>0</v>
      </c>
    </row>
    <row r="276" spans="1:44" hidden="1">
      <c r="A276" s="274"/>
      <c r="B276" s="286" t="s">
        <v>593</v>
      </c>
      <c r="C276" s="104"/>
      <c r="D276" s="87"/>
      <c r="E276" s="87"/>
      <c r="F276" s="138"/>
      <c r="G276" s="325" t="s">
        <v>594</v>
      </c>
      <c r="H276" s="110"/>
      <c r="I276" s="110"/>
      <c r="J276" s="110"/>
      <c r="K276" s="111"/>
      <c r="L276" s="111"/>
      <c r="M276" s="111"/>
      <c r="N276" s="91">
        <f t="shared" si="26"/>
        <v>0</v>
      </c>
      <c r="O276" s="91"/>
      <c r="P276" s="91"/>
      <c r="Q276" s="91"/>
      <c r="R276" s="110"/>
      <c r="S276" s="111"/>
      <c r="T276" s="110"/>
      <c r="U276" s="110"/>
      <c r="V276" s="91">
        <f t="shared" si="27"/>
        <v>0</v>
      </c>
      <c r="W276" s="91"/>
      <c r="X276" s="91"/>
      <c r="Y276" s="91"/>
      <c r="Z276" s="110"/>
      <c r="AA276" s="91">
        <f t="shared" si="35"/>
        <v>0</v>
      </c>
      <c r="AB276" s="110"/>
      <c r="AC276" s="110"/>
      <c r="AD276" s="111"/>
      <c r="AE276" s="91">
        <f t="shared" si="36"/>
        <v>0</v>
      </c>
      <c r="AF276" s="91"/>
      <c r="AG276" s="91"/>
      <c r="AH276" s="91"/>
      <c r="AI276" s="91">
        <f t="shared" si="30"/>
        <v>0</v>
      </c>
      <c r="AJ276" s="2">
        <v>0</v>
      </c>
      <c r="AK276" s="110"/>
      <c r="AL276" s="110"/>
      <c r="AM276" s="91">
        <f t="shared" si="37"/>
        <v>0</v>
      </c>
      <c r="AN276" s="91"/>
      <c r="AO276" s="91">
        <f t="shared" si="38"/>
        <v>0</v>
      </c>
      <c r="AP276" s="294">
        <f t="shared" si="34"/>
        <v>0</v>
      </c>
      <c r="AQ276" s="271"/>
      <c r="AR276" s="296">
        <f t="shared" si="33"/>
        <v>0</v>
      </c>
    </row>
    <row r="277" spans="1:44" hidden="1">
      <c r="A277" s="274"/>
      <c r="B277" s="286" t="s">
        <v>595</v>
      </c>
      <c r="C277" s="104"/>
      <c r="D277" s="87"/>
      <c r="E277" s="87"/>
      <c r="F277" s="138"/>
      <c r="G277" s="325" t="s">
        <v>596</v>
      </c>
      <c r="H277" s="110"/>
      <c r="I277" s="110"/>
      <c r="J277" s="110"/>
      <c r="K277" s="111"/>
      <c r="L277" s="111"/>
      <c r="M277" s="111"/>
      <c r="N277" s="91">
        <f t="shared" si="26"/>
        <v>0</v>
      </c>
      <c r="O277" s="91"/>
      <c r="P277" s="91"/>
      <c r="Q277" s="91"/>
      <c r="R277" s="110"/>
      <c r="S277" s="111"/>
      <c r="T277" s="110"/>
      <c r="U277" s="110"/>
      <c r="V277" s="91">
        <f t="shared" si="27"/>
        <v>0</v>
      </c>
      <c r="W277" s="91"/>
      <c r="X277" s="91"/>
      <c r="Y277" s="91"/>
      <c r="Z277" s="110"/>
      <c r="AA277" s="91">
        <f t="shared" si="35"/>
        <v>0</v>
      </c>
      <c r="AB277" s="110"/>
      <c r="AC277" s="110"/>
      <c r="AD277" s="111"/>
      <c r="AE277" s="91">
        <f t="shared" si="36"/>
        <v>0</v>
      </c>
      <c r="AF277" s="91"/>
      <c r="AG277" s="91"/>
      <c r="AH277" s="91"/>
      <c r="AI277" s="91">
        <f t="shared" si="30"/>
        <v>0</v>
      </c>
      <c r="AJ277" s="2">
        <v>0</v>
      </c>
      <c r="AK277" s="110"/>
      <c r="AL277" s="110"/>
      <c r="AM277" s="91">
        <f t="shared" si="37"/>
        <v>0</v>
      </c>
      <c r="AN277" s="91"/>
      <c r="AO277" s="91">
        <f t="shared" si="38"/>
        <v>0</v>
      </c>
      <c r="AP277" s="294">
        <f t="shared" si="34"/>
        <v>0</v>
      </c>
      <c r="AQ277" s="271"/>
      <c r="AR277" s="296">
        <f t="shared" si="33"/>
        <v>0</v>
      </c>
    </row>
    <row r="278" spans="1:44" hidden="1">
      <c r="A278" s="274"/>
      <c r="B278" s="286" t="s">
        <v>597</v>
      </c>
      <c r="C278" s="104"/>
      <c r="D278" s="87"/>
      <c r="E278" s="87"/>
      <c r="F278" s="138"/>
      <c r="G278" s="325" t="s">
        <v>598</v>
      </c>
      <c r="H278" s="110"/>
      <c r="I278" s="110"/>
      <c r="J278" s="110"/>
      <c r="K278" s="111"/>
      <c r="L278" s="111"/>
      <c r="M278" s="111"/>
      <c r="N278" s="91">
        <f t="shared" si="26"/>
        <v>0</v>
      </c>
      <c r="O278" s="91"/>
      <c r="P278" s="91"/>
      <c r="Q278" s="91"/>
      <c r="R278" s="110"/>
      <c r="S278" s="111"/>
      <c r="T278" s="110"/>
      <c r="U278" s="110"/>
      <c r="V278" s="91">
        <f t="shared" si="27"/>
        <v>0</v>
      </c>
      <c r="W278" s="91"/>
      <c r="X278" s="91"/>
      <c r="Y278" s="91"/>
      <c r="Z278" s="110"/>
      <c r="AA278" s="91">
        <f t="shared" si="35"/>
        <v>0</v>
      </c>
      <c r="AB278" s="110"/>
      <c r="AC278" s="110"/>
      <c r="AD278" s="111"/>
      <c r="AE278" s="91">
        <f t="shared" si="36"/>
        <v>0</v>
      </c>
      <c r="AF278" s="91"/>
      <c r="AG278" s="91"/>
      <c r="AH278" s="91"/>
      <c r="AI278" s="91">
        <f t="shared" si="30"/>
        <v>0</v>
      </c>
      <c r="AJ278" s="2">
        <v>0</v>
      </c>
      <c r="AK278" s="110"/>
      <c r="AL278" s="110"/>
      <c r="AM278" s="91">
        <f t="shared" si="37"/>
        <v>0</v>
      </c>
      <c r="AN278" s="91"/>
      <c r="AO278" s="91">
        <f t="shared" si="38"/>
        <v>0</v>
      </c>
      <c r="AP278" s="294">
        <f t="shared" si="34"/>
        <v>0</v>
      </c>
      <c r="AQ278" s="271"/>
      <c r="AR278" s="296">
        <f t="shared" si="33"/>
        <v>0</v>
      </c>
    </row>
    <row r="279" spans="1:44" hidden="1">
      <c r="A279" s="274" t="s">
        <v>599</v>
      </c>
      <c r="B279" s="286"/>
      <c r="C279" s="104"/>
      <c r="D279" s="87"/>
      <c r="E279" s="87"/>
      <c r="F279" s="138"/>
      <c r="G279" s="273" t="s">
        <v>600</v>
      </c>
      <c r="H279" s="110"/>
      <c r="I279" s="110"/>
      <c r="J279" s="110"/>
      <c r="K279" s="111"/>
      <c r="L279" s="111"/>
      <c r="M279" s="111"/>
      <c r="N279" s="91">
        <f t="shared" si="26"/>
        <v>0</v>
      </c>
      <c r="O279" s="91"/>
      <c r="P279" s="91"/>
      <c r="Q279" s="91"/>
      <c r="R279" s="110"/>
      <c r="S279" s="111"/>
      <c r="T279" s="110"/>
      <c r="U279" s="110"/>
      <c r="V279" s="91">
        <f t="shared" si="27"/>
        <v>0</v>
      </c>
      <c r="W279" s="91"/>
      <c r="X279" s="91"/>
      <c r="Y279" s="91"/>
      <c r="Z279" s="110"/>
      <c r="AA279" s="91">
        <f t="shared" si="35"/>
        <v>0</v>
      </c>
      <c r="AB279" s="110"/>
      <c r="AC279" s="110"/>
      <c r="AD279" s="111"/>
      <c r="AE279" s="91">
        <f t="shared" si="36"/>
        <v>0</v>
      </c>
      <c r="AF279" s="91"/>
      <c r="AG279" s="91"/>
      <c r="AH279" s="91"/>
      <c r="AI279" s="91">
        <f t="shared" si="30"/>
        <v>0</v>
      </c>
      <c r="AJ279" s="2">
        <v>0</v>
      </c>
      <c r="AK279" s="110"/>
      <c r="AL279" s="110"/>
      <c r="AM279" s="91">
        <f t="shared" si="37"/>
        <v>0</v>
      </c>
      <c r="AN279" s="91"/>
      <c r="AO279" s="91">
        <f t="shared" si="38"/>
        <v>0</v>
      </c>
      <c r="AP279" s="294">
        <f t="shared" si="34"/>
        <v>0</v>
      </c>
      <c r="AQ279" s="271"/>
      <c r="AR279" s="296">
        <f t="shared" si="33"/>
        <v>0</v>
      </c>
    </row>
    <row r="280" spans="1:44" hidden="1">
      <c r="A280" s="274"/>
      <c r="B280" s="286" t="s">
        <v>601</v>
      </c>
      <c r="C280" s="104"/>
      <c r="D280" s="87"/>
      <c r="E280" s="87"/>
      <c r="F280" s="138"/>
      <c r="G280" s="325" t="s">
        <v>602</v>
      </c>
      <c r="H280" s="110"/>
      <c r="I280" s="110"/>
      <c r="J280" s="110"/>
      <c r="K280" s="111"/>
      <c r="L280" s="111"/>
      <c r="M280" s="111"/>
      <c r="N280" s="91">
        <f t="shared" si="26"/>
        <v>0</v>
      </c>
      <c r="O280" s="91"/>
      <c r="P280" s="91"/>
      <c r="Q280" s="91"/>
      <c r="R280" s="111">
        <f t="shared" ref="R280:R303" si="39">O280+P280+Q280</f>
        <v>0</v>
      </c>
      <c r="S280" s="111"/>
      <c r="T280" s="111"/>
      <c r="U280" s="111"/>
      <c r="V280" s="91">
        <f t="shared" si="27"/>
        <v>0</v>
      </c>
      <c r="W280" s="91"/>
      <c r="X280" s="91"/>
      <c r="Y280" s="91"/>
      <c r="Z280" s="110"/>
      <c r="AA280" s="91">
        <f t="shared" si="35"/>
        <v>0</v>
      </c>
      <c r="AB280" s="110"/>
      <c r="AC280" s="110"/>
      <c r="AD280" s="111"/>
      <c r="AE280" s="91">
        <f t="shared" si="36"/>
        <v>0</v>
      </c>
      <c r="AF280" s="91"/>
      <c r="AG280" s="91"/>
      <c r="AH280" s="91"/>
      <c r="AI280" s="91">
        <f t="shared" si="30"/>
        <v>0</v>
      </c>
      <c r="AJ280" s="2">
        <v>0</v>
      </c>
      <c r="AK280" s="111"/>
      <c r="AL280" s="111"/>
      <c r="AM280" s="91">
        <f t="shared" si="37"/>
        <v>0</v>
      </c>
      <c r="AN280" s="91"/>
      <c r="AO280" s="91">
        <f t="shared" si="38"/>
        <v>0</v>
      </c>
      <c r="AP280" s="294">
        <f t="shared" si="34"/>
        <v>0</v>
      </c>
      <c r="AQ280" s="271"/>
      <c r="AR280" s="296">
        <f t="shared" si="33"/>
        <v>0</v>
      </c>
    </row>
    <row r="281" spans="1:44" hidden="1">
      <c r="A281" s="274"/>
      <c r="B281" s="286" t="s">
        <v>603</v>
      </c>
      <c r="C281" s="104"/>
      <c r="D281" s="87"/>
      <c r="E281" s="87"/>
      <c r="F281" s="138"/>
      <c r="G281" s="325" t="s">
        <v>604</v>
      </c>
      <c r="H281" s="110"/>
      <c r="I281" s="110"/>
      <c r="J281" s="110"/>
      <c r="K281" s="111"/>
      <c r="L281" s="111"/>
      <c r="M281" s="111"/>
      <c r="N281" s="91">
        <f t="shared" si="26"/>
        <v>0</v>
      </c>
      <c r="O281" s="91"/>
      <c r="P281" s="91"/>
      <c r="Q281" s="91"/>
      <c r="R281" s="111">
        <f t="shared" si="39"/>
        <v>0</v>
      </c>
      <c r="S281" s="111"/>
      <c r="T281" s="111"/>
      <c r="U281" s="111"/>
      <c r="V281" s="91">
        <f t="shared" si="27"/>
        <v>0</v>
      </c>
      <c r="W281" s="91"/>
      <c r="X281" s="91"/>
      <c r="Y281" s="91"/>
      <c r="Z281" s="111">
        <f t="shared" ref="Z281:Z303" si="40">Y281+X281+W281</f>
        <v>0</v>
      </c>
      <c r="AA281" s="91">
        <f t="shared" si="35"/>
        <v>0</v>
      </c>
      <c r="AB281" s="110"/>
      <c r="AC281" s="110"/>
      <c r="AD281" s="111"/>
      <c r="AE281" s="91">
        <f t="shared" si="36"/>
        <v>0</v>
      </c>
      <c r="AF281" s="91"/>
      <c r="AG281" s="91"/>
      <c r="AH281" s="91"/>
      <c r="AI281" s="91">
        <f t="shared" si="30"/>
        <v>0</v>
      </c>
      <c r="AJ281" s="2">
        <v>0</v>
      </c>
      <c r="AK281" s="111"/>
      <c r="AL281" s="111"/>
      <c r="AM281" s="91">
        <f t="shared" si="37"/>
        <v>0</v>
      </c>
      <c r="AN281" s="91"/>
      <c r="AO281" s="91">
        <f t="shared" si="38"/>
        <v>0</v>
      </c>
      <c r="AP281" s="294">
        <f t="shared" si="34"/>
        <v>0</v>
      </c>
      <c r="AQ281" s="271"/>
      <c r="AR281" s="296">
        <f t="shared" si="33"/>
        <v>0</v>
      </c>
    </row>
    <row r="282" spans="1:44" hidden="1">
      <c r="A282" s="274"/>
      <c r="B282" s="286" t="s">
        <v>605</v>
      </c>
      <c r="C282" s="104"/>
      <c r="D282" s="87"/>
      <c r="E282" s="87"/>
      <c r="F282" s="138"/>
      <c r="G282" s="325" t="s">
        <v>606</v>
      </c>
      <c r="H282" s="110"/>
      <c r="I282" s="110"/>
      <c r="J282" s="110"/>
      <c r="K282" s="111"/>
      <c r="L282" s="111"/>
      <c r="M282" s="111"/>
      <c r="N282" s="91">
        <f t="shared" si="26"/>
        <v>0</v>
      </c>
      <c r="O282" s="91"/>
      <c r="P282" s="91"/>
      <c r="Q282" s="91"/>
      <c r="R282" s="111">
        <f t="shared" si="39"/>
        <v>0</v>
      </c>
      <c r="S282" s="111"/>
      <c r="T282" s="111"/>
      <c r="U282" s="111"/>
      <c r="V282" s="91">
        <f t="shared" si="27"/>
        <v>0</v>
      </c>
      <c r="W282" s="91"/>
      <c r="X282" s="91"/>
      <c r="Y282" s="91"/>
      <c r="Z282" s="111">
        <f t="shared" si="40"/>
        <v>0</v>
      </c>
      <c r="AA282" s="91">
        <f t="shared" si="35"/>
        <v>0</v>
      </c>
      <c r="AB282" s="110"/>
      <c r="AC282" s="110"/>
      <c r="AD282" s="111"/>
      <c r="AE282" s="91">
        <f t="shared" si="36"/>
        <v>0</v>
      </c>
      <c r="AF282" s="91"/>
      <c r="AG282" s="91"/>
      <c r="AH282" s="91"/>
      <c r="AI282" s="91">
        <f t="shared" si="30"/>
        <v>0</v>
      </c>
      <c r="AJ282" s="2">
        <v>0</v>
      </c>
      <c r="AK282" s="111"/>
      <c r="AL282" s="111"/>
      <c r="AM282" s="91">
        <f t="shared" si="37"/>
        <v>0</v>
      </c>
      <c r="AN282" s="91"/>
      <c r="AO282" s="91">
        <f t="shared" si="38"/>
        <v>0</v>
      </c>
      <c r="AP282" s="294">
        <f t="shared" si="34"/>
        <v>0</v>
      </c>
      <c r="AQ282" s="271"/>
      <c r="AR282" s="296">
        <f t="shared" si="33"/>
        <v>0</v>
      </c>
    </row>
    <row r="283" spans="1:44" hidden="1">
      <c r="A283" s="274"/>
      <c r="B283" s="286" t="s">
        <v>607</v>
      </c>
      <c r="C283" s="104"/>
      <c r="D283" s="87"/>
      <c r="E283" s="87"/>
      <c r="F283" s="138"/>
      <c r="G283" s="325" t="s">
        <v>608</v>
      </c>
      <c r="H283" s="110"/>
      <c r="I283" s="110"/>
      <c r="J283" s="110"/>
      <c r="K283" s="111"/>
      <c r="L283" s="111"/>
      <c r="M283" s="111"/>
      <c r="N283" s="91">
        <f t="shared" si="26"/>
        <v>0</v>
      </c>
      <c r="O283" s="91"/>
      <c r="P283" s="91"/>
      <c r="Q283" s="91"/>
      <c r="R283" s="111">
        <f t="shared" si="39"/>
        <v>0</v>
      </c>
      <c r="S283" s="111"/>
      <c r="T283" s="111"/>
      <c r="U283" s="111"/>
      <c r="V283" s="91">
        <f t="shared" si="27"/>
        <v>0</v>
      </c>
      <c r="W283" s="91"/>
      <c r="X283" s="91"/>
      <c r="Y283" s="91"/>
      <c r="Z283" s="111">
        <f t="shared" si="40"/>
        <v>0</v>
      </c>
      <c r="AA283" s="91">
        <f t="shared" si="35"/>
        <v>0</v>
      </c>
      <c r="AB283" s="110"/>
      <c r="AC283" s="110"/>
      <c r="AD283" s="111"/>
      <c r="AE283" s="91">
        <f t="shared" si="36"/>
        <v>0</v>
      </c>
      <c r="AF283" s="91"/>
      <c r="AG283" s="91"/>
      <c r="AH283" s="91"/>
      <c r="AI283" s="91">
        <f t="shared" si="30"/>
        <v>0</v>
      </c>
      <c r="AJ283" s="2">
        <v>0</v>
      </c>
      <c r="AK283" s="111"/>
      <c r="AL283" s="111"/>
      <c r="AM283" s="91">
        <f t="shared" si="37"/>
        <v>0</v>
      </c>
      <c r="AN283" s="91"/>
      <c r="AO283" s="91">
        <f t="shared" si="38"/>
        <v>0</v>
      </c>
      <c r="AP283" s="294">
        <f t="shared" si="34"/>
        <v>0</v>
      </c>
      <c r="AQ283" s="271"/>
      <c r="AR283" s="296">
        <f t="shared" si="33"/>
        <v>0</v>
      </c>
    </row>
    <row r="284" spans="1:44" hidden="1">
      <c r="A284" s="274"/>
      <c r="B284" s="286" t="s">
        <v>609</v>
      </c>
      <c r="C284" s="104"/>
      <c r="D284" s="87"/>
      <c r="E284" s="87"/>
      <c r="F284" s="138"/>
      <c r="G284" s="325" t="s">
        <v>610</v>
      </c>
      <c r="H284" s="110"/>
      <c r="I284" s="110"/>
      <c r="J284" s="110"/>
      <c r="K284" s="111"/>
      <c r="L284" s="111"/>
      <c r="M284" s="111"/>
      <c r="N284" s="91">
        <f t="shared" si="26"/>
        <v>0</v>
      </c>
      <c r="O284" s="91"/>
      <c r="P284" s="91"/>
      <c r="Q284" s="91"/>
      <c r="R284" s="111">
        <f t="shared" si="39"/>
        <v>0</v>
      </c>
      <c r="S284" s="111"/>
      <c r="T284" s="111"/>
      <c r="U284" s="111"/>
      <c r="V284" s="91">
        <f t="shared" si="27"/>
        <v>0</v>
      </c>
      <c r="W284" s="91"/>
      <c r="X284" s="91"/>
      <c r="Y284" s="91"/>
      <c r="Z284" s="111">
        <f t="shared" si="40"/>
        <v>0</v>
      </c>
      <c r="AA284" s="91">
        <f t="shared" si="35"/>
        <v>0</v>
      </c>
      <c r="AB284" s="110"/>
      <c r="AC284" s="110"/>
      <c r="AD284" s="111"/>
      <c r="AE284" s="91">
        <f t="shared" si="36"/>
        <v>0</v>
      </c>
      <c r="AF284" s="91"/>
      <c r="AG284" s="91"/>
      <c r="AH284" s="91"/>
      <c r="AI284" s="91">
        <f t="shared" si="30"/>
        <v>0</v>
      </c>
      <c r="AJ284" s="2">
        <v>0</v>
      </c>
      <c r="AK284" s="111"/>
      <c r="AL284" s="111"/>
      <c r="AM284" s="91">
        <f t="shared" si="37"/>
        <v>0</v>
      </c>
      <c r="AN284" s="91"/>
      <c r="AO284" s="91">
        <f t="shared" si="38"/>
        <v>0</v>
      </c>
      <c r="AP284" s="294">
        <f t="shared" si="34"/>
        <v>0</v>
      </c>
      <c r="AQ284" s="271"/>
      <c r="AR284" s="296">
        <f t="shared" si="33"/>
        <v>0</v>
      </c>
    </row>
    <row r="285" spans="1:44" hidden="1">
      <c r="A285" s="274"/>
      <c r="B285" s="286" t="s">
        <v>611</v>
      </c>
      <c r="C285" s="104"/>
      <c r="D285" s="87"/>
      <c r="E285" s="87"/>
      <c r="F285" s="138"/>
      <c r="G285" s="325" t="s">
        <v>612</v>
      </c>
      <c r="H285" s="110"/>
      <c r="I285" s="110"/>
      <c r="J285" s="110"/>
      <c r="K285" s="111"/>
      <c r="L285" s="111"/>
      <c r="M285" s="111"/>
      <c r="N285" s="91">
        <f t="shared" si="26"/>
        <v>0</v>
      </c>
      <c r="O285" s="91"/>
      <c r="P285" s="91"/>
      <c r="Q285" s="91"/>
      <c r="R285" s="111">
        <f t="shared" si="39"/>
        <v>0</v>
      </c>
      <c r="S285" s="111"/>
      <c r="T285" s="111"/>
      <c r="U285" s="111"/>
      <c r="V285" s="91">
        <f t="shared" si="27"/>
        <v>0</v>
      </c>
      <c r="W285" s="91"/>
      <c r="X285" s="91"/>
      <c r="Y285" s="91"/>
      <c r="Z285" s="111">
        <f t="shared" si="40"/>
        <v>0</v>
      </c>
      <c r="AA285" s="91">
        <f t="shared" si="35"/>
        <v>0</v>
      </c>
      <c r="AB285" s="110"/>
      <c r="AC285" s="110"/>
      <c r="AD285" s="111"/>
      <c r="AE285" s="91">
        <f t="shared" si="36"/>
        <v>0</v>
      </c>
      <c r="AF285" s="91"/>
      <c r="AG285" s="91"/>
      <c r="AH285" s="91"/>
      <c r="AI285" s="91">
        <f t="shared" si="30"/>
        <v>0</v>
      </c>
      <c r="AJ285" s="2">
        <v>0</v>
      </c>
      <c r="AK285" s="111"/>
      <c r="AL285" s="111"/>
      <c r="AM285" s="91">
        <f t="shared" si="37"/>
        <v>0</v>
      </c>
      <c r="AN285" s="91"/>
      <c r="AO285" s="91">
        <f t="shared" si="38"/>
        <v>0</v>
      </c>
      <c r="AP285" s="294">
        <f t="shared" si="34"/>
        <v>0</v>
      </c>
      <c r="AQ285" s="271"/>
      <c r="AR285" s="296">
        <f t="shared" si="33"/>
        <v>0</v>
      </c>
    </row>
    <row r="286" spans="1:44" hidden="1">
      <c r="A286" s="274"/>
      <c r="B286" s="286" t="s">
        <v>613</v>
      </c>
      <c r="C286" s="104"/>
      <c r="D286" s="87"/>
      <c r="E286" s="87"/>
      <c r="F286" s="138"/>
      <c r="G286" s="325" t="s">
        <v>614</v>
      </c>
      <c r="H286" s="110"/>
      <c r="I286" s="110"/>
      <c r="J286" s="110"/>
      <c r="K286" s="111"/>
      <c r="L286" s="111"/>
      <c r="M286" s="111"/>
      <c r="N286" s="91">
        <f t="shared" si="26"/>
        <v>0</v>
      </c>
      <c r="O286" s="91"/>
      <c r="P286" s="91"/>
      <c r="Q286" s="91"/>
      <c r="R286" s="111">
        <f t="shared" si="39"/>
        <v>0</v>
      </c>
      <c r="S286" s="111"/>
      <c r="T286" s="111"/>
      <c r="U286" s="111"/>
      <c r="V286" s="91">
        <f t="shared" si="27"/>
        <v>0</v>
      </c>
      <c r="W286" s="91"/>
      <c r="X286" s="91"/>
      <c r="Y286" s="91"/>
      <c r="Z286" s="111">
        <f t="shared" si="40"/>
        <v>0</v>
      </c>
      <c r="AA286" s="91">
        <f t="shared" si="35"/>
        <v>0</v>
      </c>
      <c r="AB286" s="110"/>
      <c r="AC286" s="110"/>
      <c r="AD286" s="111"/>
      <c r="AE286" s="91">
        <f t="shared" si="36"/>
        <v>0</v>
      </c>
      <c r="AF286" s="91"/>
      <c r="AG286" s="91"/>
      <c r="AH286" s="91"/>
      <c r="AI286" s="91">
        <f t="shared" si="30"/>
        <v>0</v>
      </c>
      <c r="AJ286" s="2">
        <v>0</v>
      </c>
      <c r="AK286" s="111"/>
      <c r="AL286" s="111"/>
      <c r="AM286" s="91">
        <f t="shared" si="37"/>
        <v>0</v>
      </c>
      <c r="AN286" s="91"/>
      <c r="AO286" s="91">
        <f t="shared" si="38"/>
        <v>0</v>
      </c>
      <c r="AP286" s="294">
        <f t="shared" si="34"/>
        <v>0</v>
      </c>
      <c r="AQ286" s="271"/>
      <c r="AR286" s="296">
        <f t="shared" si="33"/>
        <v>0</v>
      </c>
    </row>
    <row r="287" spans="1:44" hidden="1">
      <c r="A287" s="274"/>
      <c r="B287" s="286" t="s">
        <v>615</v>
      </c>
      <c r="C287" s="104"/>
      <c r="D287" s="87"/>
      <c r="E287" s="87"/>
      <c r="F287" s="138"/>
      <c r="G287" s="325" t="s">
        <v>616</v>
      </c>
      <c r="H287" s="110"/>
      <c r="I287" s="110"/>
      <c r="J287" s="110"/>
      <c r="K287" s="111"/>
      <c r="L287" s="111"/>
      <c r="M287" s="111"/>
      <c r="N287" s="91">
        <f t="shared" si="26"/>
        <v>0</v>
      </c>
      <c r="O287" s="91"/>
      <c r="P287" s="91"/>
      <c r="Q287" s="91"/>
      <c r="R287" s="111">
        <f t="shared" si="39"/>
        <v>0</v>
      </c>
      <c r="S287" s="111"/>
      <c r="T287" s="111"/>
      <c r="U287" s="111"/>
      <c r="V287" s="91">
        <f t="shared" si="27"/>
        <v>0</v>
      </c>
      <c r="W287" s="91"/>
      <c r="X287" s="91"/>
      <c r="Y287" s="91"/>
      <c r="Z287" s="111">
        <f t="shared" si="40"/>
        <v>0</v>
      </c>
      <c r="AA287" s="91">
        <f t="shared" si="35"/>
        <v>0</v>
      </c>
      <c r="AB287" s="110"/>
      <c r="AC287" s="110"/>
      <c r="AD287" s="111"/>
      <c r="AE287" s="91">
        <f t="shared" si="36"/>
        <v>0</v>
      </c>
      <c r="AF287" s="91"/>
      <c r="AG287" s="91"/>
      <c r="AH287" s="91"/>
      <c r="AI287" s="91">
        <f t="shared" si="30"/>
        <v>0</v>
      </c>
      <c r="AJ287" s="2">
        <v>0</v>
      </c>
      <c r="AK287" s="111"/>
      <c r="AL287" s="111"/>
      <c r="AM287" s="91">
        <f t="shared" si="37"/>
        <v>0</v>
      </c>
      <c r="AN287" s="91"/>
      <c r="AO287" s="91">
        <f t="shared" si="38"/>
        <v>0</v>
      </c>
      <c r="AP287" s="294">
        <f t="shared" si="34"/>
        <v>0</v>
      </c>
      <c r="AQ287" s="271"/>
      <c r="AR287" s="296">
        <f t="shared" si="33"/>
        <v>0</v>
      </c>
    </row>
    <row r="288" spans="1:44" hidden="1">
      <c r="A288" s="274"/>
      <c r="B288" s="286" t="s">
        <v>617</v>
      </c>
      <c r="C288" s="104"/>
      <c r="D288" s="87"/>
      <c r="E288" s="87"/>
      <c r="F288" s="138"/>
      <c r="G288" s="325" t="s">
        <v>618</v>
      </c>
      <c r="H288" s="110"/>
      <c r="I288" s="110"/>
      <c r="J288" s="110"/>
      <c r="K288" s="111"/>
      <c r="L288" s="111"/>
      <c r="M288" s="111"/>
      <c r="N288" s="91">
        <f t="shared" ref="N288:N303" si="41">K288+L288+M288</f>
        <v>0</v>
      </c>
      <c r="O288" s="91"/>
      <c r="P288" s="91"/>
      <c r="Q288" s="91"/>
      <c r="R288" s="111">
        <f t="shared" si="39"/>
        <v>0</v>
      </c>
      <c r="S288" s="111"/>
      <c r="T288" s="111"/>
      <c r="U288" s="111"/>
      <c r="V288" s="91">
        <f t="shared" ref="V288:V315" si="42">SUM(S288:U288)</f>
        <v>0</v>
      </c>
      <c r="W288" s="91"/>
      <c r="X288" s="91"/>
      <c r="Y288" s="91"/>
      <c r="Z288" s="111">
        <f t="shared" si="40"/>
        <v>0</v>
      </c>
      <c r="AA288" s="91">
        <f t="shared" si="35"/>
        <v>0</v>
      </c>
      <c r="AB288" s="110"/>
      <c r="AC288" s="110"/>
      <c r="AD288" s="111"/>
      <c r="AE288" s="91">
        <f t="shared" si="36"/>
        <v>0</v>
      </c>
      <c r="AF288" s="91"/>
      <c r="AG288" s="91"/>
      <c r="AH288" s="91"/>
      <c r="AI288" s="91">
        <f t="shared" ref="AI288:AI303" si="43">SUM(AF288:AH288)</f>
        <v>0</v>
      </c>
      <c r="AJ288" s="2">
        <v>0</v>
      </c>
      <c r="AK288" s="111"/>
      <c r="AL288" s="111"/>
      <c r="AM288" s="91">
        <f t="shared" si="37"/>
        <v>0</v>
      </c>
      <c r="AN288" s="91"/>
      <c r="AO288" s="91">
        <f t="shared" si="38"/>
        <v>0</v>
      </c>
      <c r="AP288" s="294">
        <f t="shared" si="34"/>
        <v>0</v>
      </c>
      <c r="AQ288" s="271"/>
      <c r="AR288" s="296">
        <f t="shared" ref="AR288:AR303" si="44">AA288-AO288</f>
        <v>0</v>
      </c>
    </row>
    <row r="289" spans="1:44" hidden="1">
      <c r="A289" s="274"/>
      <c r="B289" s="286" t="s">
        <v>619</v>
      </c>
      <c r="C289" s="104"/>
      <c r="D289" s="87"/>
      <c r="E289" s="87"/>
      <c r="F289" s="138"/>
      <c r="G289" s="325" t="s">
        <v>620</v>
      </c>
      <c r="H289" s="110"/>
      <c r="I289" s="110"/>
      <c r="J289" s="110"/>
      <c r="K289" s="111"/>
      <c r="L289" s="111"/>
      <c r="M289" s="111"/>
      <c r="N289" s="91">
        <f t="shared" si="41"/>
        <v>0</v>
      </c>
      <c r="O289" s="91"/>
      <c r="P289" s="91"/>
      <c r="Q289" s="91"/>
      <c r="R289" s="111">
        <f t="shared" si="39"/>
        <v>0</v>
      </c>
      <c r="S289" s="111"/>
      <c r="T289" s="111"/>
      <c r="U289" s="111"/>
      <c r="V289" s="91">
        <f t="shared" si="42"/>
        <v>0</v>
      </c>
      <c r="W289" s="91"/>
      <c r="X289" s="91"/>
      <c r="Y289" s="91"/>
      <c r="Z289" s="111">
        <f t="shared" si="40"/>
        <v>0</v>
      </c>
      <c r="AA289" s="91">
        <f t="shared" si="35"/>
        <v>0</v>
      </c>
      <c r="AB289" s="110"/>
      <c r="AC289" s="110"/>
      <c r="AD289" s="111"/>
      <c r="AE289" s="91">
        <f t="shared" si="36"/>
        <v>0</v>
      </c>
      <c r="AF289" s="91"/>
      <c r="AG289" s="91"/>
      <c r="AH289" s="91"/>
      <c r="AI289" s="91">
        <f t="shared" si="43"/>
        <v>0</v>
      </c>
      <c r="AJ289" s="2">
        <v>0</v>
      </c>
      <c r="AK289" s="111"/>
      <c r="AL289" s="111"/>
      <c r="AM289" s="91">
        <f t="shared" si="37"/>
        <v>0</v>
      </c>
      <c r="AN289" s="91"/>
      <c r="AO289" s="91">
        <f t="shared" si="38"/>
        <v>0</v>
      </c>
      <c r="AP289" s="294">
        <f t="shared" si="34"/>
        <v>0</v>
      </c>
      <c r="AQ289" s="271"/>
      <c r="AR289" s="296">
        <f t="shared" si="44"/>
        <v>0</v>
      </c>
    </row>
    <row r="290" spans="1:44" hidden="1">
      <c r="A290" s="274"/>
      <c r="B290" s="286" t="s">
        <v>621</v>
      </c>
      <c r="C290" s="104"/>
      <c r="D290" s="87"/>
      <c r="E290" s="87"/>
      <c r="F290" s="138"/>
      <c r="G290" s="325" t="s">
        <v>622</v>
      </c>
      <c r="H290" s="110"/>
      <c r="I290" s="110"/>
      <c r="J290" s="110"/>
      <c r="K290" s="111"/>
      <c r="L290" s="111"/>
      <c r="M290" s="111"/>
      <c r="N290" s="91">
        <f t="shared" si="41"/>
        <v>0</v>
      </c>
      <c r="O290" s="91"/>
      <c r="P290" s="91"/>
      <c r="Q290" s="91"/>
      <c r="R290" s="111">
        <f t="shared" si="39"/>
        <v>0</v>
      </c>
      <c r="S290" s="111"/>
      <c r="T290" s="111"/>
      <c r="U290" s="111"/>
      <c r="V290" s="91">
        <f t="shared" si="42"/>
        <v>0</v>
      </c>
      <c r="W290" s="91"/>
      <c r="X290" s="91"/>
      <c r="Y290" s="91"/>
      <c r="Z290" s="111">
        <f t="shared" si="40"/>
        <v>0</v>
      </c>
      <c r="AA290" s="91">
        <f t="shared" si="35"/>
        <v>0</v>
      </c>
      <c r="AB290" s="110"/>
      <c r="AC290" s="110"/>
      <c r="AD290" s="111"/>
      <c r="AE290" s="91">
        <f t="shared" si="36"/>
        <v>0</v>
      </c>
      <c r="AF290" s="91"/>
      <c r="AG290" s="91"/>
      <c r="AH290" s="91"/>
      <c r="AI290" s="91">
        <f t="shared" si="43"/>
        <v>0</v>
      </c>
      <c r="AJ290" s="2">
        <v>0</v>
      </c>
      <c r="AK290" s="111"/>
      <c r="AL290" s="111"/>
      <c r="AM290" s="91">
        <f t="shared" si="37"/>
        <v>0</v>
      </c>
      <c r="AN290" s="91"/>
      <c r="AO290" s="91">
        <f t="shared" si="38"/>
        <v>0</v>
      </c>
      <c r="AP290" s="294">
        <f t="shared" si="34"/>
        <v>0</v>
      </c>
      <c r="AQ290" s="271"/>
      <c r="AR290" s="296">
        <f t="shared" si="44"/>
        <v>0</v>
      </c>
    </row>
    <row r="291" spans="1:44" hidden="1">
      <c r="A291" s="274"/>
      <c r="B291" s="286" t="s">
        <v>623</v>
      </c>
      <c r="C291" s="104"/>
      <c r="D291" s="87"/>
      <c r="E291" s="87"/>
      <c r="F291" s="138"/>
      <c r="G291" s="325" t="s">
        <v>624</v>
      </c>
      <c r="H291" s="110"/>
      <c r="I291" s="110"/>
      <c r="J291" s="110"/>
      <c r="K291" s="111"/>
      <c r="L291" s="111"/>
      <c r="M291" s="111"/>
      <c r="N291" s="91">
        <f t="shared" si="41"/>
        <v>0</v>
      </c>
      <c r="O291" s="91"/>
      <c r="P291" s="91"/>
      <c r="Q291" s="91"/>
      <c r="R291" s="111">
        <f t="shared" si="39"/>
        <v>0</v>
      </c>
      <c r="S291" s="111"/>
      <c r="T291" s="111"/>
      <c r="U291" s="111"/>
      <c r="V291" s="91">
        <f t="shared" si="42"/>
        <v>0</v>
      </c>
      <c r="W291" s="91"/>
      <c r="X291" s="91"/>
      <c r="Y291" s="91"/>
      <c r="Z291" s="111">
        <f t="shared" si="40"/>
        <v>0</v>
      </c>
      <c r="AA291" s="91">
        <f t="shared" si="35"/>
        <v>0</v>
      </c>
      <c r="AB291" s="110"/>
      <c r="AC291" s="110"/>
      <c r="AD291" s="111"/>
      <c r="AE291" s="91">
        <f t="shared" si="36"/>
        <v>0</v>
      </c>
      <c r="AF291" s="91"/>
      <c r="AG291" s="91"/>
      <c r="AH291" s="91"/>
      <c r="AI291" s="91">
        <f t="shared" si="43"/>
        <v>0</v>
      </c>
      <c r="AJ291" s="2">
        <v>0</v>
      </c>
      <c r="AK291" s="111"/>
      <c r="AL291" s="111"/>
      <c r="AM291" s="91">
        <f t="shared" si="37"/>
        <v>0</v>
      </c>
      <c r="AN291" s="91"/>
      <c r="AO291" s="91">
        <f t="shared" si="38"/>
        <v>0</v>
      </c>
      <c r="AP291" s="294">
        <f t="shared" si="34"/>
        <v>0</v>
      </c>
      <c r="AQ291" s="271"/>
      <c r="AR291" s="296">
        <f t="shared" si="44"/>
        <v>0</v>
      </c>
    </row>
    <row r="292" spans="1:44" hidden="1">
      <c r="A292" s="274"/>
      <c r="B292" s="286" t="s">
        <v>625</v>
      </c>
      <c r="C292" s="104"/>
      <c r="D292" s="87"/>
      <c r="E292" s="87"/>
      <c r="F292" s="138"/>
      <c r="G292" s="325" t="s">
        <v>626</v>
      </c>
      <c r="H292" s="110"/>
      <c r="I292" s="110"/>
      <c r="J292" s="110"/>
      <c r="K292" s="111"/>
      <c r="L292" s="111"/>
      <c r="M292" s="111"/>
      <c r="N292" s="91">
        <f t="shared" si="41"/>
        <v>0</v>
      </c>
      <c r="O292" s="91"/>
      <c r="P292" s="91"/>
      <c r="Q292" s="91"/>
      <c r="R292" s="111">
        <f t="shared" si="39"/>
        <v>0</v>
      </c>
      <c r="S292" s="111"/>
      <c r="T292" s="111"/>
      <c r="U292" s="111"/>
      <c r="V292" s="91">
        <f t="shared" si="42"/>
        <v>0</v>
      </c>
      <c r="W292" s="91"/>
      <c r="X292" s="91"/>
      <c r="Y292" s="91"/>
      <c r="Z292" s="111">
        <f t="shared" si="40"/>
        <v>0</v>
      </c>
      <c r="AA292" s="91">
        <f t="shared" si="35"/>
        <v>0</v>
      </c>
      <c r="AB292" s="110"/>
      <c r="AC292" s="110"/>
      <c r="AD292" s="111"/>
      <c r="AE292" s="91">
        <f t="shared" si="36"/>
        <v>0</v>
      </c>
      <c r="AF292" s="91"/>
      <c r="AG292" s="91"/>
      <c r="AH292" s="91"/>
      <c r="AI292" s="91">
        <f t="shared" si="43"/>
        <v>0</v>
      </c>
      <c r="AJ292" s="2">
        <v>0</v>
      </c>
      <c r="AK292" s="111"/>
      <c r="AL292" s="111"/>
      <c r="AM292" s="91">
        <f t="shared" si="37"/>
        <v>0</v>
      </c>
      <c r="AN292" s="91"/>
      <c r="AO292" s="91">
        <f t="shared" si="38"/>
        <v>0</v>
      </c>
      <c r="AP292" s="294">
        <f t="shared" si="34"/>
        <v>0</v>
      </c>
      <c r="AQ292" s="271"/>
      <c r="AR292" s="296">
        <f t="shared" si="44"/>
        <v>0</v>
      </c>
    </row>
    <row r="293" spans="1:44" hidden="1">
      <c r="A293" s="274" t="s">
        <v>627</v>
      </c>
      <c r="B293" s="286"/>
      <c r="C293" s="104"/>
      <c r="D293" s="87"/>
      <c r="E293" s="87"/>
      <c r="F293" s="138"/>
      <c r="G293" s="273" t="s">
        <v>628</v>
      </c>
      <c r="H293" s="110"/>
      <c r="I293" s="110"/>
      <c r="J293" s="110"/>
      <c r="K293" s="111"/>
      <c r="L293" s="111"/>
      <c r="M293" s="111"/>
      <c r="N293" s="91">
        <f t="shared" si="41"/>
        <v>0</v>
      </c>
      <c r="O293" s="91"/>
      <c r="P293" s="91"/>
      <c r="Q293" s="91"/>
      <c r="R293" s="111">
        <f t="shared" si="39"/>
        <v>0</v>
      </c>
      <c r="S293" s="111"/>
      <c r="T293" s="111"/>
      <c r="U293" s="111"/>
      <c r="V293" s="91">
        <f t="shared" si="42"/>
        <v>0</v>
      </c>
      <c r="W293" s="91"/>
      <c r="X293" s="91"/>
      <c r="Y293" s="91"/>
      <c r="Z293" s="111">
        <f t="shared" si="40"/>
        <v>0</v>
      </c>
      <c r="AA293" s="91">
        <f t="shared" si="35"/>
        <v>0</v>
      </c>
      <c r="AB293" s="110"/>
      <c r="AC293" s="110"/>
      <c r="AD293" s="111"/>
      <c r="AE293" s="91">
        <f t="shared" si="36"/>
        <v>0</v>
      </c>
      <c r="AF293" s="91"/>
      <c r="AG293" s="91"/>
      <c r="AH293" s="91"/>
      <c r="AI293" s="91">
        <f t="shared" si="43"/>
        <v>0</v>
      </c>
      <c r="AJ293" s="2">
        <v>0</v>
      </c>
      <c r="AK293" s="111"/>
      <c r="AL293" s="111"/>
      <c r="AM293" s="91">
        <f t="shared" si="37"/>
        <v>0</v>
      </c>
      <c r="AN293" s="91"/>
      <c r="AO293" s="91">
        <f t="shared" si="38"/>
        <v>0</v>
      </c>
      <c r="AP293" s="294">
        <f t="shared" si="34"/>
        <v>0</v>
      </c>
      <c r="AQ293" s="271"/>
      <c r="AR293" s="296">
        <f t="shared" si="44"/>
        <v>0</v>
      </c>
    </row>
    <row r="294" spans="1:44" hidden="1">
      <c r="A294" s="274"/>
      <c r="B294" s="286" t="s">
        <v>629</v>
      </c>
      <c r="C294" s="104"/>
      <c r="D294" s="87"/>
      <c r="E294" s="87"/>
      <c r="F294" s="138"/>
      <c r="G294" s="325" t="s">
        <v>630</v>
      </c>
      <c r="H294" s="110"/>
      <c r="I294" s="110"/>
      <c r="J294" s="110"/>
      <c r="K294" s="111"/>
      <c r="L294" s="111"/>
      <c r="M294" s="111"/>
      <c r="N294" s="91">
        <f t="shared" si="41"/>
        <v>0</v>
      </c>
      <c r="O294" s="91"/>
      <c r="P294" s="91"/>
      <c r="Q294" s="91"/>
      <c r="R294" s="111">
        <f t="shared" si="39"/>
        <v>0</v>
      </c>
      <c r="S294" s="111"/>
      <c r="T294" s="111"/>
      <c r="U294" s="111"/>
      <c r="V294" s="91">
        <f t="shared" si="42"/>
        <v>0</v>
      </c>
      <c r="W294" s="91"/>
      <c r="X294" s="91"/>
      <c r="Y294" s="91"/>
      <c r="Z294" s="111">
        <f t="shared" si="40"/>
        <v>0</v>
      </c>
      <c r="AA294" s="91">
        <f t="shared" si="35"/>
        <v>0</v>
      </c>
      <c r="AB294" s="110"/>
      <c r="AC294" s="110"/>
      <c r="AD294" s="111"/>
      <c r="AE294" s="91">
        <f t="shared" si="36"/>
        <v>0</v>
      </c>
      <c r="AF294" s="91"/>
      <c r="AG294" s="91"/>
      <c r="AH294" s="91"/>
      <c r="AI294" s="91">
        <f t="shared" si="43"/>
        <v>0</v>
      </c>
      <c r="AJ294" s="2">
        <v>0</v>
      </c>
      <c r="AK294" s="111"/>
      <c r="AL294" s="111"/>
      <c r="AM294" s="91">
        <f t="shared" si="37"/>
        <v>0</v>
      </c>
      <c r="AN294" s="91"/>
      <c r="AO294" s="91">
        <f t="shared" si="38"/>
        <v>0</v>
      </c>
      <c r="AP294" s="294">
        <f t="shared" si="34"/>
        <v>0</v>
      </c>
      <c r="AQ294" s="271"/>
      <c r="AR294" s="296">
        <f t="shared" si="44"/>
        <v>0</v>
      </c>
    </row>
    <row r="295" spans="1:44" hidden="1">
      <c r="A295" s="274"/>
      <c r="B295" s="286" t="s">
        <v>631</v>
      </c>
      <c r="C295" s="104"/>
      <c r="D295" s="87"/>
      <c r="E295" s="87"/>
      <c r="F295" s="138"/>
      <c r="G295" s="325" t="s">
        <v>632</v>
      </c>
      <c r="H295" s="110"/>
      <c r="I295" s="110"/>
      <c r="J295" s="110"/>
      <c r="K295" s="111"/>
      <c r="L295" s="111"/>
      <c r="M295" s="111"/>
      <c r="N295" s="91">
        <f t="shared" si="41"/>
        <v>0</v>
      </c>
      <c r="O295" s="91"/>
      <c r="P295" s="91"/>
      <c r="Q295" s="91"/>
      <c r="R295" s="111">
        <f t="shared" si="39"/>
        <v>0</v>
      </c>
      <c r="S295" s="111"/>
      <c r="T295" s="111"/>
      <c r="U295" s="111"/>
      <c r="V295" s="91">
        <f t="shared" si="42"/>
        <v>0</v>
      </c>
      <c r="W295" s="91"/>
      <c r="X295" s="91"/>
      <c r="Y295" s="91"/>
      <c r="Z295" s="111">
        <f t="shared" si="40"/>
        <v>0</v>
      </c>
      <c r="AA295" s="91">
        <f t="shared" si="35"/>
        <v>0</v>
      </c>
      <c r="AB295" s="110"/>
      <c r="AC295" s="110"/>
      <c r="AD295" s="111"/>
      <c r="AE295" s="91">
        <f t="shared" si="36"/>
        <v>0</v>
      </c>
      <c r="AF295" s="91"/>
      <c r="AG295" s="91"/>
      <c r="AH295" s="91"/>
      <c r="AI295" s="91">
        <f t="shared" si="43"/>
        <v>0</v>
      </c>
      <c r="AJ295" s="2">
        <v>0</v>
      </c>
      <c r="AK295" s="111"/>
      <c r="AL295" s="111"/>
      <c r="AM295" s="91">
        <f t="shared" si="37"/>
        <v>0</v>
      </c>
      <c r="AN295" s="91"/>
      <c r="AO295" s="91">
        <f t="shared" si="38"/>
        <v>0</v>
      </c>
      <c r="AP295" s="294">
        <f t="shared" si="34"/>
        <v>0</v>
      </c>
      <c r="AQ295" s="271"/>
      <c r="AR295" s="296">
        <f t="shared" si="44"/>
        <v>0</v>
      </c>
    </row>
    <row r="296" spans="1:44" hidden="1">
      <c r="A296" s="274"/>
      <c r="B296" s="286" t="s">
        <v>633</v>
      </c>
      <c r="C296" s="104"/>
      <c r="D296" s="87"/>
      <c r="E296" s="87"/>
      <c r="F296" s="138"/>
      <c r="G296" s="325" t="s">
        <v>634</v>
      </c>
      <c r="H296" s="110"/>
      <c r="I296" s="110"/>
      <c r="J296" s="110"/>
      <c r="K296" s="111"/>
      <c r="L296" s="111"/>
      <c r="M296" s="111"/>
      <c r="N296" s="91">
        <f t="shared" si="41"/>
        <v>0</v>
      </c>
      <c r="O296" s="91"/>
      <c r="P296" s="91"/>
      <c r="Q296" s="91"/>
      <c r="R296" s="111">
        <f t="shared" si="39"/>
        <v>0</v>
      </c>
      <c r="S296" s="111"/>
      <c r="T296" s="111"/>
      <c r="U296" s="111"/>
      <c r="V296" s="91">
        <f t="shared" si="42"/>
        <v>0</v>
      </c>
      <c r="W296" s="91"/>
      <c r="X296" s="91"/>
      <c r="Y296" s="91"/>
      <c r="Z296" s="111">
        <f t="shared" si="40"/>
        <v>0</v>
      </c>
      <c r="AA296" s="91">
        <f t="shared" si="35"/>
        <v>0</v>
      </c>
      <c r="AB296" s="110"/>
      <c r="AC296" s="110"/>
      <c r="AD296" s="111"/>
      <c r="AE296" s="91">
        <f t="shared" si="36"/>
        <v>0</v>
      </c>
      <c r="AF296" s="91"/>
      <c r="AG296" s="91"/>
      <c r="AH296" s="91"/>
      <c r="AI296" s="91">
        <f t="shared" si="43"/>
        <v>0</v>
      </c>
      <c r="AJ296" s="2">
        <v>0</v>
      </c>
      <c r="AK296" s="111"/>
      <c r="AL296" s="111"/>
      <c r="AM296" s="91">
        <f t="shared" si="37"/>
        <v>0</v>
      </c>
      <c r="AN296" s="91"/>
      <c r="AO296" s="91">
        <f t="shared" si="38"/>
        <v>0</v>
      </c>
      <c r="AP296" s="294">
        <f t="shared" si="34"/>
        <v>0</v>
      </c>
      <c r="AQ296" s="271"/>
      <c r="AR296" s="296">
        <f t="shared" si="44"/>
        <v>0</v>
      </c>
    </row>
    <row r="297" spans="1:44" hidden="1">
      <c r="A297" s="274"/>
      <c r="B297" s="286" t="s">
        <v>635</v>
      </c>
      <c r="C297" s="104"/>
      <c r="D297" s="87"/>
      <c r="E297" s="87"/>
      <c r="F297" s="138"/>
      <c r="G297" s="325" t="s">
        <v>636</v>
      </c>
      <c r="H297" s="110"/>
      <c r="I297" s="110"/>
      <c r="J297" s="110"/>
      <c r="K297" s="111"/>
      <c r="L297" s="111"/>
      <c r="M297" s="111"/>
      <c r="N297" s="91">
        <f t="shared" si="41"/>
        <v>0</v>
      </c>
      <c r="O297" s="91"/>
      <c r="P297" s="91"/>
      <c r="Q297" s="91"/>
      <c r="R297" s="111">
        <f t="shared" si="39"/>
        <v>0</v>
      </c>
      <c r="S297" s="111"/>
      <c r="T297" s="111"/>
      <c r="U297" s="111"/>
      <c r="V297" s="91">
        <f t="shared" si="42"/>
        <v>0</v>
      </c>
      <c r="W297" s="91"/>
      <c r="X297" s="91"/>
      <c r="Y297" s="91"/>
      <c r="Z297" s="111">
        <f t="shared" si="40"/>
        <v>0</v>
      </c>
      <c r="AA297" s="91">
        <f t="shared" si="35"/>
        <v>0</v>
      </c>
      <c r="AB297" s="110"/>
      <c r="AC297" s="110"/>
      <c r="AD297" s="111"/>
      <c r="AE297" s="91">
        <f t="shared" si="36"/>
        <v>0</v>
      </c>
      <c r="AF297" s="91"/>
      <c r="AG297" s="91"/>
      <c r="AH297" s="91"/>
      <c r="AI297" s="91">
        <f t="shared" si="43"/>
        <v>0</v>
      </c>
      <c r="AJ297" s="2">
        <v>0</v>
      </c>
      <c r="AK297" s="111"/>
      <c r="AL297" s="111"/>
      <c r="AM297" s="91">
        <f t="shared" si="37"/>
        <v>0</v>
      </c>
      <c r="AN297" s="91"/>
      <c r="AO297" s="91">
        <f t="shared" si="38"/>
        <v>0</v>
      </c>
      <c r="AP297" s="294">
        <f t="shared" si="34"/>
        <v>0</v>
      </c>
      <c r="AQ297" s="271"/>
      <c r="AR297" s="296">
        <f t="shared" si="44"/>
        <v>0</v>
      </c>
    </row>
    <row r="298" spans="1:44" hidden="1">
      <c r="A298" s="274" t="s">
        <v>637</v>
      </c>
      <c r="B298" s="286"/>
      <c r="C298" s="104"/>
      <c r="D298" s="87"/>
      <c r="E298" s="87"/>
      <c r="F298" s="138"/>
      <c r="G298" s="273" t="s">
        <v>638</v>
      </c>
      <c r="H298" s="110"/>
      <c r="I298" s="110"/>
      <c r="J298" s="110"/>
      <c r="K298" s="111"/>
      <c r="L298" s="111"/>
      <c r="M298" s="111"/>
      <c r="N298" s="91">
        <f t="shared" si="41"/>
        <v>0</v>
      </c>
      <c r="O298" s="91"/>
      <c r="P298" s="91"/>
      <c r="Q298" s="91"/>
      <c r="R298" s="111">
        <f t="shared" si="39"/>
        <v>0</v>
      </c>
      <c r="S298" s="111"/>
      <c r="T298" s="111"/>
      <c r="U298" s="111"/>
      <c r="V298" s="91">
        <f t="shared" si="42"/>
        <v>0</v>
      </c>
      <c r="W298" s="91"/>
      <c r="X298" s="91"/>
      <c r="Y298" s="91"/>
      <c r="Z298" s="111">
        <f t="shared" si="40"/>
        <v>0</v>
      </c>
      <c r="AA298" s="91">
        <f t="shared" si="35"/>
        <v>0</v>
      </c>
      <c r="AB298" s="110"/>
      <c r="AC298" s="110"/>
      <c r="AD298" s="111"/>
      <c r="AE298" s="91">
        <f t="shared" si="36"/>
        <v>0</v>
      </c>
      <c r="AF298" s="91"/>
      <c r="AG298" s="91"/>
      <c r="AH298" s="91"/>
      <c r="AI298" s="91">
        <f t="shared" si="43"/>
        <v>0</v>
      </c>
      <c r="AJ298" s="2">
        <v>0</v>
      </c>
      <c r="AK298" s="111"/>
      <c r="AL298" s="111"/>
      <c r="AM298" s="91">
        <f t="shared" si="37"/>
        <v>0</v>
      </c>
      <c r="AN298" s="91"/>
      <c r="AO298" s="91">
        <f t="shared" si="38"/>
        <v>0</v>
      </c>
      <c r="AP298" s="294">
        <f t="shared" ref="AP298:AP303" si="45">J298-AA298</f>
        <v>0</v>
      </c>
      <c r="AQ298" s="271"/>
      <c r="AR298" s="296">
        <f t="shared" si="44"/>
        <v>0</v>
      </c>
    </row>
    <row r="299" spans="1:44" hidden="1">
      <c r="A299" s="274"/>
      <c r="B299" s="286" t="s">
        <v>639</v>
      </c>
      <c r="C299" s="104"/>
      <c r="D299" s="87"/>
      <c r="E299" s="87"/>
      <c r="F299" s="138"/>
      <c r="G299" s="325" t="s">
        <v>640</v>
      </c>
      <c r="H299" s="110"/>
      <c r="I299" s="110"/>
      <c r="J299" s="110"/>
      <c r="K299" s="111"/>
      <c r="L299" s="111"/>
      <c r="M299" s="111"/>
      <c r="N299" s="91">
        <f t="shared" si="41"/>
        <v>0</v>
      </c>
      <c r="O299" s="91"/>
      <c r="P299" s="91"/>
      <c r="Q299" s="91"/>
      <c r="R299" s="111">
        <f t="shared" si="39"/>
        <v>0</v>
      </c>
      <c r="S299" s="111"/>
      <c r="T299" s="111"/>
      <c r="U299" s="111"/>
      <c r="V299" s="91">
        <f t="shared" si="42"/>
        <v>0</v>
      </c>
      <c r="W299" s="91"/>
      <c r="X299" s="91"/>
      <c r="Y299" s="91"/>
      <c r="Z299" s="111">
        <f t="shared" si="40"/>
        <v>0</v>
      </c>
      <c r="AA299" s="91">
        <f t="shared" ref="AA299:AA303" si="46">N299+R299+V299+Z299</f>
        <v>0</v>
      </c>
      <c r="AB299" s="110"/>
      <c r="AC299" s="110"/>
      <c r="AD299" s="111"/>
      <c r="AE299" s="91">
        <f t="shared" ref="AE299:AE303" si="47">SUM(AB299:AD299)</f>
        <v>0</v>
      </c>
      <c r="AF299" s="91"/>
      <c r="AG299" s="91"/>
      <c r="AH299" s="91"/>
      <c r="AI299" s="91">
        <f t="shared" si="43"/>
        <v>0</v>
      </c>
      <c r="AJ299" s="2"/>
      <c r="AK299" s="111"/>
      <c r="AL299" s="111"/>
      <c r="AM299" s="91">
        <f t="shared" ref="AM299:AM315" si="48">SUM(AJ299:AL299)</f>
        <v>0</v>
      </c>
      <c r="AN299" s="91"/>
      <c r="AO299" s="91">
        <f t="shared" ref="AO299:AO303" si="49">AE299+AI299+AM299+AN299</f>
        <v>0</v>
      </c>
      <c r="AP299" s="294">
        <f t="shared" si="45"/>
        <v>0</v>
      </c>
      <c r="AQ299" s="271"/>
      <c r="AR299" s="296">
        <f t="shared" si="44"/>
        <v>0</v>
      </c>
    </row>
    <row r="300" spans="1:44" hidden="1">
      <c r="A300" s="274"/>
      <c r="B300" s="286" t="s">
        <v>641</v>
      </c>
      <c r="C300" s="104"/>
      <c r="D300" s="87"/>
      <c r="E300" s="87"/>
      <c r="F300" s="138"/>
      <c r="G300" s="325" t="s">
        <v>642</v>
      </c>
      <c r="H300" s="110"/>
      <c r="I300" s="110"/>
      <c r="J300" s="110"/>
      <c r="K300" s="111"/>
      <c r="L300" s="111"/>
      <c r="M300" s="111"/>
      <c r="N300" s="91">
        <f t="shared" si="41"/>
        <v>0</v>
      </c>
      <c r="O300" s="91"/>
      <c r="P300" s="91"/>
      <c r="Q300" s="91"/>
      <c r="R300" s="111">
        <f t="shared" si="39"/>
        <v>0</v>
      </c>
      <c r="S300" s="111"/>
      <c r="T300" s="111"/>
      <c r="U300" s="111"/>
      <c r="V300" s="91">
        <f t="shared" si="42"/>
        <v>0</v>
      </c>
      <c r="W300" s="91"/>
      <c r="X300" s="91"/>
      <c r="Y300" s="91"/>
      <c r="Z300" s="111">
        <f t="shared" si="40"/>
        <v>0</v>
      </c>
      <c r="AA300" s="91">
        <f t="shared" si="46"/>
        <v>0</v>
      </c>
      <c r="AB300" s="110"/>
      <c r="AC300" s="110"/>
      <c r="AD300" s="111"/>
      <c r="AE300" s="91">
        <f t="shared" si="47"/>
        <v>0</v>
      </c>
      <c r="AF300" s="91"/>
      <c r="AG300" s="91"/>
      <c r="AH300" s="91"/>
      <c r="AI300" s="91">
        <f t="shared" si="43"/>
        <v>0</v>
      </c>
      <c r="AJ300" s="2">
        <v>0</v>
      </c>
      <c r="AK300" s="111"/>
      <c r="AL300" s="111"/>
      <c r="AM300" s="91">
        <f t="shared" si="48"/>
        <v>0</v>
      </c>
      <c r="AN300" s="91"/>
      <c r="AO300" s="91">
        <f t="shared" si="49"/>
        <v>0</v>
      </c>
      <c r="AP300" s="294">
        <f t="shared" si="45"/>
        <v>0</v>
      </c>
      <c r="AQ300" s="271"/>
      <c r="AR300" s="296">
        <f t="shared" si="44"/>
        <v>0</v>
      </c>
    </row>
    <row r="301" spans="1:44" hidden="1">
      <c r="A301" s="274" t="s">
        <v>643</v>
      </c>
      <c r="B301" s="286"/>
      <c r="C301" s="104"/>
      <c r="D301" s="87"/>
      <c r="E301" s="87"/>
      <c r="F301" s="138"/>
      <c r="G301" s="273" t="s">
        <v>644</v>
      </c>
      <c r="H301" s="110"/>
      <c r="I301" s="110"/>
      <c r="J301" s="110"/>
      <c r="K301" s="111"/>
      <c r="L301" s="111"/>
      <c r="M301" s="111"/>
      <c r="N301" s="91">
        <f t="shared" si="41"/>
        <v>0</v>
      </c>
      <c r="O301" s="91"/>
      <c r="P301" s="91"/>
      <c r="Q301" s="91"/>
      <c r="R301" s="111">
        <f t="shared" si="39"/>
        <v>0</v>
      </c>
      <c r="S301" s="111"/>
      <c r="T301" s="111"/>
      <c r="U301" s="111"/>
      <c r="V301" s="91">
        <f t="shared" si="42"/>
        <v>0</v>
      </c>
      <c r="W301" s="91"/>
      <c r="X301" s="91"/>
      <c r="Y301" s="91"/>
      <c r="Z301" s="111">
        <f t="shared" si="40"/>
        <v>0</v>
      </c>
      <c r="AA301" s="91">
        <f t="shared" si="46"/>
        <v>0</v>
      </c>
      <c r="AB301" s="110"/>
      <c r="AC301" s="110"/>
      <c r="AD301" s="111"/>
      <c r="AE301" s="91">
        <f t="shared" si="47"/>
        <v>0</v>
      </c>
      <c r="AF301" s="91"/>
      <c r="AG301" s="91"/>
      <c r="AH301" s="91"/>
      <c r="AI301" s="91">
        <f t="shared" si="43"/>
        <v>0</v>
      </c>
      <c r="AJ301" s="2">
        <v>0</v>
      </c>
      <c r="AK301" s="111"/>
      <c r="AL301" s="111"/>
      <c r="AM301" s="91">
        <f t="shared" si="48"/>
        <v>0</v>
      </c>
      <c r="AN301" s="91"/>
      <c r="AO301" s="91">
        <f t="shared" si="49"/>
        <v>0</v>
      </c>
      <c r="AP301" s="294">
        <f t="shared" si="45"/>
        <v>0</v>
      </c>
      <c r="AQ301" s="271"/>
      <c r="AR301" s="296">
        <f t="shared" si="44"/>
        <v>0</v>
      </c>
    </row>
    <row r="302" spans="1:44" hidden="1">
      <c r="A302" s="274"/>
      <c r="B302" s="286" t="s">
        <v>418</v>
      </c>
      <c r="C302" s="104"/>
      <c r="D302" s="87"/>
      <c r="E302" s="87"/>
      <c r="F302" s="138"/>
      <c r="G302" s="325" t="s">
        <v>645</v>
      </c>
      <c r="H302" s="110"/>
      <c r="I302" s="110"/>
      <c r="J302" s="110"/>
      <c r="K302" s="111"/>
      <c r="L302" s="111"/>
      <c r="M302" s="111"/>
      <c r="N302" s="91">
        <f t="shared" si="41"/>
        <v>0</v>
      </c>
      <c r="O302" s="91"/>
      <c r="P302" s="91"/>
      <c r="Q302" s="91"/>
      <c r="R302" s="111">
        <f t="shared" si="39"/>
        <v>0</v>
      </c>
      <c r="S302" s="111"/>
      <c r="T302" s="111"/>
      <c r="U302" s="111"/>
      <c r="V302" s="91">
        <f t="shared" si="42"/>
        <v>0</v>
      </c>
      <c r="W302" s="91"/>
      <c r="X302" s="91"/>
      <c r="Y302" s="91"/>
      <c r="Z302" s="111">
        <f t="shared" si="40"/>
        <v>0</v>
      </c>
      <c r="AA302" s="91">
        <f t="shared" si="46"/>
        <v>0</v>
      </c>
      <c r="AB302" s="110"/>
      <c r="AC302" s="110"/>
      <c r="AD302" s="111"/>
      <c r="AE302" s="91">
        <f t="shared" si="47"/>
        <v>0</v>
      </c>
      <c r="AF302" s="91"/>
      <c r="AG302" s="91"/>
      <c r="AH302" s="91"/>
      <c r="AI302" s="91">
        <f t="shared" si="43"/>
        <v>0</v>
      </c>
      <c r="AJ302" s="2">
        <v>0</v>
      </c>
      <c r="AK302" s="111"/>
      <c r="AL302" s="111"/>
      <c r="AM302" s="91">
        <f t="shared" si="48"/>
        <v>0</v>
      </c>
      <c r="AN302" s="91"/>
      <c r="AO302" s="91">
        <f t="shared" si="49"/>
        <v>0</v>
      </c>
      <c r="AP302" s="294">
        <f t="shared" si="45"/>
        <v>0</v>
      </c>
      <c r="AQ302" s="271"/>
      <c r="AR302" s="296">
        <f t="shared" si="44"/>
        <v>0</v>
      </c>
    </row>
    <row r="303" spans="1:44" hidden="1">
      <c r="A303" s="274"/>
      <c r="B303" s="286" t="s">
        <v>420</v>
      </c>
      <c r="C303" s="104"/>
      <c r="D303" s="87"/>
      <c r="E303" s="87"/>
      <c r="F303" s="138"/>
      <c r="G303" s="325" t="s">
        <v>646</v>
      </c>
      <c r="H303" s="110"/>
      <c r="I303" s="110"/>
      <c r="J303" s="110"/>
      <c r="K303" s="111"/>
      <c r="L303" s="111"/>
      <c r="M303" s="111"/>
      <c r="N303" s="91">
        <f t="shared" si="41"/>
        <v>0</v>
      </c>
      <c r="O303" s="91"/>
      <c r="P303" s="91"/>
      <c r="Q303" s="91"/>
      <c r="R303" s="111">
        <f t="shared" si="39"/>
        <v>0</v>
      </c>
      <c r="S303" s="111"/>
      <c r="T303" s="111"/>
      <c r="U303" s="111"/>
      <c r="V303" s="91">
        <f t="shared" si="42"/>
        <v>0</v>
      </c>
      <c r="W303" s="91"/>
      <c r="X303" s="91"/>
      <c r="Y303" s="91"/>
      <c r="Z303" s="111">
        <f t="shared" si="40"/>
        <v>0</v>
      </c>
      <c r="AA303" s="91">
        <f t="shared" si="46"/>
        <v>0</v>
      </c>
      <c r="AB303" s="110"/>
      <c r="AC303" s="110"/>
      <c r="AD303" s="111"/>
      <c r="AE303" s="91">
        <f t="shared" si="47"/>
        <v>0</v>
      </c>
      <c r="AF303" s="91"/>
      <c r="AG303" s="91"/>
      <c r="AH303" s="91"/>
      <c r="AI303" s="91">
        <f t="shared" si="43"/>
        <v>0</v>
      </c>
      <c r="AJ303" s="2">
        <v>0</v>
      </c>
      <c r="AK303" s="111"/>
      <c r="AL303" s="111"/>
      <c r="AM303" s="91">
        <f t="shared" si="48"/>
        <v>0</v>
      </c>
      <c r="AN303" s="91"/>
      <c r="AO303" s="91">
        <f t="shared" si="49"/>
        <v>0</v>
      </c>
      <c r="AP303" s="294">
        <f t="shared" si="45"/>
        <v>0</v>
      </c>
      <c r="AQ303" s="271"/>
      <c r="AR303" s="296">
        <f t="shared" si="44"/>
        <v>0</v>
      </c>
    </row>
    <row r="304" spans="1:44" hidden="1">
      <c r="A304" s="274" t="s">
        <v>647</v>
      </c>
      <c r="B304" s="286"/>
      <c r="C304" s="104"/>
      <c r="D304" s="87"/>
      <c r="E304" s="87"/>
      <c r="F304" s="138"/>
      <c r="G304" s="273" t="s">
        <v>648</v>
      </c>
      <c r="H304" s="110"/>
      <c r="I304" s="110"/>
      <c r="J304" s="110"/>
      <c r="K304" s="111"/>
      <c r="L304" s="111"/>
      <c r="M304" s="111"/>
      <c r="N304" s="110"/>
      <c r="O304" s="110"/>
      <c r="P304" s="110"/>
      <c r="Q304" s="110"/>
      <c r="R304" s="110"/>
      <c r="S304" s="110"/>
      <c r="T304" s="110"/>
      <c r="U304" s="110"/>
      <c r="V304" s="91">
        <f t="shared" si="42"/>
        <v>0</v>
      </c>
      <c r="W304" s="91"/>
      <c r="X304" s="91"/>
      <c r="Y304" s="91"/>
      <c r="Z304" s="110"/>
      <c r="AA304" s="110"/>
      <c r="AB304" s="110"/>
      <c r="AC304" s="110"/>
      <c r="AD304" s="111"/>
      <c r="AE304" s="90"/>
      <c r="AF304" s="90"/>
      <c r="AG304" s="90"/>
      <c r="AH304" s="90"/>
      <c r="AI304" s="91"/>
      <c r="AJ304" s="110"/>
      <c r="AK304" s="110"/>
      <c r="AL304" s="110"/>
      <c r="AM304" s="91">
        <f t="shared" si="48"/>
        <v>0</v>
      </c>
      <c r="AN304" s="91"/>
      <c r="AO304" s="91"/>
      <c r="AP304" s="270"/>
      <c r="AQ304" s="329"/>
      <c r="AR304" s="330"/>
    </row>
    <row r="305" spans="1:44" hidden="1">
      <c r="A305" s="274"/>
      <c r="B305" s="286" t="s">
        <v>649</v>
      </c>
      <c r="C305" s="104"/>
      <c r="D305" s="87"/>
      <c r="E305" s="87"/>
      <c r="F305" s="138"/>
      <c r="G305" s="325" t="s">
        <v>650</v>
      </c>
      <c r="H305" s="110"/>
      <c r="I305" s="110"/>
      <c r="J305" s="110"/>
      <c r="K305" s="111"/>
      <c r="L305" s="111"/>
      <c r="M305" s="111"/>
      <c r="N305" s="110"/>
      <c r="O305" s="110"/>
      <c r="P305" s="110"/>
      <c r="Q305" s="110"/>
      <c r="R305" s="110"/>
      <c r="S305" s="110"/>
      <c r="T305" s="110"/>
      <c r="U305" s="110"/>
      <c r="V305" s="91">
        <f t="shared" si="42"/>
        <v>0</v>
      </c>
      <c r="W305" s="91"/>
      <c r="X305" s="91"/>
      <c r="Y305" s="91"/>
      <c r="Z305" s="110"/>
      <c r="AA305" s="110"/>
      <c r="AB305" s="110"/>
      <c r="AC305" s="110"/>
      <c r="AD305" s="111"/>
      <c r="AE305" s="90"/>
      <c r="AF305" s="90"/>
      <c r="AG305" s="90"/>
      <c r="AH305" s="90"/>
      <c r="AI305" s="91"/>
      <c r="AJ305" s="110"/>
      <c r="AK305" s="110"/>
      <c r="AL305" s="110"/>
      <c r="AM305" s="91">
        <f t="shared" si="48"/>
        <v>0</v>
      </c>
      <c r="AN305" s="91"/>
      <c r="AO305" s="91"/>
      <c r="AP305" s="270"/>
      <c r="AQ305" s="329"/>
      <c r="AR305" s="330"/>
    </row>
    <row r="306" spans="1:44" hidden="1">
      <c r="A306" s="274"/>
      <c r="B306" s="286" t="s">
        <v>651</v>
      </c>
      <c r="C306" s="104"/>
      <c r="D306" s="87"/>
      <c r="E306" s="87"/>
      <c r="F306" s="138"/>
      <c r="G306" s="325" t="s">
        <v>652</v>
      </c>
      <c r="H306" s="110"/>
      <c r="I306" s="110"/>
      <c r="J306" s="110"/>
      <c r="K306" s="111"/>
      <c r="L306" s="111"/>
      <c r="M306" s="111"/>
      <c r="N306" s="110"/>
      <c r="O306" s="110"/>
      <c r="P306" s="110"/>
      <c r="Q306" s="110"/>
      <c r="R306" s="110"/>
      <c r="S306" s="110"/>
      <c r="T306" s="110"/>
      <c r="U306" s="110"/>
      <c r="V306" s="91">
        <f t="shared" si="42"/>
        <v>0</v>
      </c>
      <c r="W306" s="91"/>
      <c r="X306" s="91"/>
      <c r="Y306" s="91"/>
      <c r="Z306" s="110"/>
      <c r="AA306" s="110"/>
      <c r="AB306" s="110"/>
      <c r="AC306" s="110"/>
      <c r="AD306" s="111"/>
      <c r="AE306" s="90"/>
      <c r="AF306" s="90"/>
      <c r="AG306" s="90"/>
      <c r="AH306" s="90"/>
      <c r="AI306" s="91"/>
      <c r="AJ306" s="110"/>
      <c r="AK306" s="110"/>
      <c r="AL306" s="110"/>
      <c r="AM306" s="91">
        <f t="shared" si="48"/>
        <v>0</v>
      </c>
      <c r="AN306" s="91"/>
      <c r="AO306" s="91"/>
      <c r="AP306" s="270"/>
      <c r="AQ306" s="329"/>
      <c r="AR306" s="330"/>
    </row>
    <row r="307" spans="1:44" hidden="1">
      <c r="A307" s="274"/>
      <c r="B307" s="286" t="s">
        <v>653</v>
      </c>
      <c r="C307" s="104"/>
      <c r="D307" s="87"/>
      <c r="E307" s="87"/>
      <c r="F307" s="138"/>
      <c r="G307" s="325" t="s">
        <v>654</v>
      </c>
      <c r="H307" s="110"/>
      <c r="I307" s="110"/>
      <c r="J307" s="110"/>
      <c r="K307" s="111"/>
      <c r="L307" s="111"/>
      <c r="M307" s="111"/>
      <c r="N307" s="110"/>
      <c r="O307" s="110"/>
      <c r="P307" s="110"/>
      <c r="Q307" s="110"/>
      <c r="R307" s="110"/>
      <c r="S307" s="110"/>
      <c r="T307" s="110"/>
      <c r="U307" s="110"/>
      <c r="V307" s="91">
        <f t="shared" si="42"/>
        <v>0</v>
      </c>
      <c r="W307" s="91"/>
      <c r="X307" s="91"/>
      <c r="Y307" s="91"/>
      <c r="Z307" s="110"/>
      <c r="AA307" s="110"/>
      <c r="AB307" s="110"/>
      <c r="AC307" s="110"/>
      <c r="AD307" s="111"/>
      <c r="AE307" s="90"/>
      <c r="AF307" s="90"/>
      <c r="AG307" s="90"/>
      <c r="AH307" s="90"/>
      <c r="AI307" s="91"/>
      <c r="AJ307" s="110"/>
      <c r="AK307" s="110"/>
      <c r="AL307" s="110"/>
      <c r="AM307" s="91">
        <f t="shared" si="48"/>
        <v>0</v>
      </c>
      <c r="AN307" s="91"/>
      <c r="AO307" s="91"/>
      <c r="AP307" s="270"/>
      <c r="AQ307" s="329"/>
      <c r="AR307" s="330"/>
    </row>
    <row r="308" spans="1:44" hidden="1">
      <c r="A308" s="274"/>
      <c r="B308" s="286" t="s">
        <v>655</v>
      </c>
      <c r="C308" s="104"/>
      <c r="D308" s="87"/>
      <c r="E308" s="87"/>
      <c r="F308" s="138"/>
      <c r="G308" s="325" t="s">
        <v>656</v>
      </c>
      <c r="H308" s="110"/>
      <c r="I308" s="110"/>
      <c r="J308" s="110"/>
      <c r="K308" s="111"/>
      <c r="L308" s="111"/>
      <c r="M308" s="111"/>
      <c r="N308" s="110"/>
      <c r="O308" s="110"/>
      <c r="P308" s="110"/>
      <c r="Q308" s="110"/>
      <c r="R308" s="110"/>
      <c r="S308" s="110"/>
      <c r="T308" s="110"/>
      <c r="U308" s="110"/>
      <c r="V308" s="91">
        <f t="shared" si="42"/>
        <v>0</v>
      </c>
      <c r="W308" s="91"/>
      <c r="X308" s="91"/>
      <c r="Y308" s="91"/>
      <c r="Z308" s="110"/>
      <c r="AA308" s="110"/>
      <c r="AB308" s="110"/>
      <c r="AC308" s="110"/>
      <c r="AD308" s="111"/>
      <c r="AE308" s="90"/>
      <c r="AF308" s="90"/>
      <c r="AG308" s="90"/>
      <c r="AH308" s="90"/>
      <c r="AI308" s="91"/>
      <c r="AJ308" s="110"/>
      <c r="AK308" s="110"/>
      <c r="AL308" s="110"/>
      <c r="AM308" s="91">
        <f t="shared" si="48"/>
        <v>0</v>
      </c>
      <c r="AN308" s="91"/>
      <c r="AO308" s="91"/>
      <c r="AP308" s="270"/>
      <c r="AQ308" s="329"/>
      <c r="AR308" s="330"/>
    </row>
    <row r="309" spans="1:44" hidden="1">
      <c r="A309" s="274"/>
      <c r="B309" s="286" t="s">
        <v>657</v>
      </c>
      <c r="C309" s="104"/>
      <c r="D309" s="87"/>
      <c r="E309" s="87"/>
      <c r="F309" s="138"/>
      <c r="G309" s="325" t="s">
        <v>658</v>
      </c>
      <c r="H309" s="110"/>
      <c r="I309" s="110"/>
      <c r="J309" s="110"/>
      <c r="K309" s="111"/>
      <c r="L309" s="111"/>
      <c r="M309" s="111"/>
      <c r="N309" s="110"/>
      <c r="O309" s="110"/>
      <c r="P309" s="110"/>
      <c r="Q309" s="110"/>
      <c r="R309" s="110"/>
      <c r="S309" s="110"/>
      <c r="T309" s="110"/>
      <c r="U309" s="110"/>
      <c r="V309" s="91">
        <f t="shared" si="42"/>
        <v>0</v>
      </c>
      <c r="W309" s="91"/>
      <c r="X309" s="91"/>
      <c r="Y309" s="91"/>
      <c r="Z309" s="110"/>
      <c r="AA309" s="110"/>
      <c r="AB309" s="110"/>
      <c r="AC309" s="110"/>
      <c r="AD309" s="111"/>
      <c r="AE309" s="90"/>
      <c r="AF309" s="90"/>
      <c r="AG309" s="90"/>
      <c r="AH309" s="90"/>
      <c r="AI309" s="91"/>
      <c r="AJ309" s="110"/>
      <c r="AK309" s="110"/>
      <c r="AL309" s="110"/>
      <c r="AM309" s="91">
        <f t="shared" si="48"/>
        <v>0</v>
      </c>
      <c r="AN309" s="91"/>
      <c r="AO309" s="91"/>
      <c r="AP309" s="270"/>
      <c r="AQ309" s="329"/>
      <c r="AR309" s="330"/>
    </row>
    <row r="310" spans="1:44" hidden="1">
      <c r="A310" s="274"/>
      <c r="B310" s="286" t="s">
        <v>659</v>
      </c>
      <c r="C310" s="104"/>
      <c r="D310" s="87"/>
      <c r="E310" s="87"/>
      <c r="F310" s="138"/>
      <c r="G310" s="325" t="s">
        <v>660</v>
      </c>
      <c r="H310" s="110"/>
      <c r="I310" s="110"/>
      <c r="J310" s="110"/>
      <c r="K310" s="111"/>
      <c r="L310" s="111"/>
      <c r="M310" s="111"/>
      <c r="N310" s="110"/>
      <c r="O310" s="110"/>
      <c r="P310" s="110"/>
      <c r="Q310" s="110"/>
      <c r="R310" s="110"/>
      <c r="S310" s="110"/>
      <c r="T310" s="110"/>
      <c r="U310" s="110"/>
      <c r="V310" s="91">
        <f t="shared" si="42"/>
        <v>0</v>
      </c>
      <c r="W310" s="91"/>
      <c r="X310" s="91"/>
      <c r="Y310" s="91"/>
      <c r="Z310" s="110"/>
      <c r="AA310" s="110"/>
      <c r="AB310" s="110"/>
      <c r="AC310" s="110"/>
      <c r="AD310" s="111"/>
      <c r="AE310" s="90"/>
      <c r="AF310" s="90"/>
      <c r="AG310" s="90"/>
      <c r="AH310" s="90"/>
      <c r="AI310" s="91"/>
      <c r="AJ310" s="110"/>
      <c r="AK310" s="110"/>
      <c r="AL310" s="110"/>
      <c r="AM310" s="91">
        <f t="shared" si="48"/>
        <v>0</v>
      </c>
      <c r="AN310" s="91"/>
      <c r="AO310" s="91"/>
      <c r="AP310" s="270"/>
      <c r="AQ310" s="329"/>
      <c r="AR310" s="330"/>
    </row>
    <row r="311" spans="1:44" hidden="1">
      <c r="A311" s="274" t="s">
        <v>661</v>
      </c>
      <c r="B311" s="286"/>
      <c r="C311" s="104"/>
      <c r="D311" s="87"/>
      <c r="E311" s="87"/>
      <c r="F311" s="138"/>
      <c r="G311" s="273" t="s">
        <v>662</v>
      </c>
      <c r="H311" s="110"/>
      <c r="I311" s="110"/>
      <c r="J311" s="110"/>
      <c r="K311" s="111"/>
      <c r="L311" s="111"/>
      <c r="M311" s="111"/>
      <c r="N311" s="110"/>
      <c r="O311" s="110"/>
      <c r="P311" s="110"/>
      <c r="Q311" s="110"/>
      <c r="R311" s="110"/>
      <c r="S311" s="110"/>
      <c r="T311" s="110"/>
      <c r="U311" s="110"/>
      <c r="V311" s="91">
        <f t="shared" si="42"/>
        <v>0</v>
      </c>
      <c r="W311" s="91"/>
      <c r="X311" s="91"/>
      <c r="Y311" s="91"/>
      <c r="Z311" s="110"/>
      <c r="AA311" s="110"/>
      <c r="AB311" s="110"/>
      <c r="AC311" s="110"/>
      <c r="AD311" s="111"/>
      <c r="AE311" s="90"/>
      <c r="AF311" s="90"/>
      <c r="AG311" s="90"/>
      <c r="AH311" s="90"/>
      <c r="AI311" s="91"/>
      <c r="AJ311" s="110"/>
      <c r="AK311" s="110"/>
      <c r="AL311" s="110"/>
      <c r="AM311" s="91">
        <f t="shared" si="48"/>
        <v>0</v>
      </c>
      <c r="AN311" s="91"/>
      <c r="AO311" s="91"/>
      <c r="AP311" s="270"/>
      <c r="AQ311" s="329"/>
      <c r="AR311" s="330"/>
    </row>
    <row r="312" spans="1:44" hidden="1">
      <c r="A312" s="274"/>
      <c r="B312" s="286" t="s">
        <v>663</v>
      </c>
      <c r="C312" s="104"/>
      <c r="D312" s="87"/>
      <c r="E312" s="87"/>
      <c r="F312" s="138"/>
      <c r="G312" s="325" t="s">
        <v>664</v>
      </c>
      <c r="H312" s="110"/>
      <c r="I312" s="110"/>
      <c r="J312" s="110"/>
      <c r="K312" s="111"/>
      <c r="L312" s="111"/>
      <c r="M312" s="111"/>
      <c r="N312" s="110"/>
      <c r="O312" s="110"/>
      <c r="P312" s="110"/>
      <c r="Q312" s="110"/>
      <c r="R312" s="110"/>
      <c r="S312" s="110"/>
      <c r="T312" s="110"/>
      <c r="U312" s="110"/>
      <c r="V312" s="91">
        <f t="shared" si="42"/>
        <v>0</v>
      </c>
      <c r="W312" s="91"/>
      <c r="X312" s="91"/>
      <c r="Y312" s="91"/>
      <c r="Z312" s="110"/>
      <c r="AA312" s="110"/>
      <c r="AB312" s="110"/>
      <c r="AC312" s="110"/>
      <c r="AD312" s="111"/>
      <c r="AE312" s="90"/>
      <c r="AF312" s="90"/>
      <c r="AG312" s="90"/>
      <c r="AH312" s="90"/>
      <c r="AI312" s="91"/>
      <c r="AJ312" s="110"/>
      <c r="AK312" s="110"/>
      <c r="AL312" s="110"/>
      <c r="AM312" s="91">
        <f t="shared" si="48"/>
        <v>0</v>
      </c>
      <c r="AN312" s="91"/>
      <c r="AO312" s="91"/>
      <c r="AP312" s="270"/>
      <c r="AQ312" s="329"/>
      <c r="AR312" s="330"/>
    </row>
    <row r="313" spans="1:44" hidden="1">
      <c r="A313" s="274"/>
      <c r="B313" s="286" t="s">
        <v>665</v>
      </c>
      <c r="C313" s="104"/>
      <c r="D313" s="87"/>
      <c r="E313" s="87"/>
      <c r="F313" s="138"/>
      <c r="G313" s="325" t="s">
        <v>666</v>
      </c>
      <c r="H313" s="110"/>
      <c r="I313" s="110"/>
      <c r="J313" s="110"/>
      <c r="K313" s="111"/>
      <c r="L313" s="111"/>
      <c r="M313" s="111"/>
      <c r="N313" s="110"/>
      <c r="O313" s="110"/>
      <c r="P313" s="110"/>
      <c r="Q313" s="110"/>
      <c r="R313" s="110"/>
      <c r="S313" s="110"/>
      <c r="T313" s="110"/>
      <c r="U313" s="110"/>
      <c r="V313" s="91">
        <f t="shared" si="42"/>
        <v>0</v>
      </c>
      <c r="W313" s="91"/>
      <c r="X313" s="91"/>
      <c r="Y313" s="91"/>
      <c r="Z313" s="110"/>
      <c r="AA313" s="110"/>
      <c r="AB313" s="110"/>
      <c r="AC313" s="110"/>
      <c r="AD313" s="111"/>
      <c r="AE313" s="90"/>
      <c r="AF313" s="90"/>
      <c r="AG313" s="90"/>
      <c r="AH313" s="90"/>
      <c r="AI313" s="91"/>
      <c r="AJ313" s="110"/>
      <c r="AK313" s="110"/>
      <c r="AL313" s="110"/>
      <c r="AM313" s="91">
        <f t="shared" si="48"/>
        <v>0</v>
      </c>
      <c r="AN313" s="91"/>
      <c r="AO313" s="91"/>
      <c r="AP313" s="270"/>
      <c r="AQ313" s="329"/>
      <c r="AR313" s="330"/>
    </row>
    <row r="314" spans="1:44" hidden="1">
      <c r="A314" s="274"/>
      <c r="B314" s="286" t="s">
        <v>667</v>
      </c>
      <c r="C314" s="104"/>
      <c r="D314" s="87"/>
      <c r="E314" s="87"/>
      <c r="F314" s="138"/>
      <c r="G314" s="325" t="s">
        <v>668</v>
      </c>
      <c r="H314" s="110"/>
      <c r="I314" s="110"/>
      <c r="J314" s="110"/>
      <c r="K314" s="111"/>
      <c r="L314" s="111"/>
      <c r="M314" s="111"/>
      <c r="N314" s="110"/>
      <c r="O314" s="110"/>
      <c r="P314" s="110"/>
      <c r="Q314" s="110"/>
      <c r="R314" s="110"/>
      <c r="S314" s="110"/>
      <c r="T314" s="110"/>
      <c r="U314" s="110"/>
      <c r="V314" s="91">
        <f t="shared" si="42"/>
        <v>0</v>
      </c>
      <c r="W314" s="91"/>
      <c r="X314" s="91"/>
      <c r="Y314" s="91"/>
      <c r="Z314" s="110"/>
      <c r="AA314" s="110"/>
      <c r="AB314" s="110"/>
      <c r="AC314" s="110"/>
      <c r="AD314" s="111"/>
      <c r="AE314" s="90"/>
      <c r="AF314" s="90"/>
      <c r="AG314" s="90"/>
      <c r="AH314" s="90"/>
      <c r="AI314" s="91"/>
      <c r="AJ314" s="110"/>
      <c r="AK314" s="110"/>
      <c r="AL314" s="110"/>
      <c r="AM314" s="91">
        <f t="shared" si="48"/>
        <v>0</v>
      </c>
      <c r="AN314" s="91"/>
      <c r="AO314" s="91"/>
      <c r="AP314" s="270"/>
      <c r="AQ314" s="329"/>
      <c r="AR314" s="330"/>
    </row>
    <row r="315" spans="1:44" hidden="1">
      <c r="A315" s="274"/>
      <c r="B315" s="286"/>
      <c r="C315" s="104"/>
      <c r="D315" s="87"/>
      <c r="E315" s="87"/>
      <c r="F315" s="138"/>
      <c r="G315" s="325"/>
      <c r="H315" s="110"/>
      <c r="I315" s="110"/>
      <c r="J315" s="110"/>
      <c r="K315" s="111"/>
      <c r="L315" s="111"/>
      <c r="M315" s="111"/>
      <c r="N315" s="110"/>
      <c r="O315" s="110"/>
      <c r="P315" s="110"/>
      <c r="Q315" s="110"/>
      <c r="R315" s="110"/>
      <c r="S315" s="110"/>
      <c r="T315" s="110"/>
      <c r="U315" s="110"/>
      <c r="V315" s="91">
        <f t="shared" si="42"/>
        <v>0</v>
      </c>
      <c r="W315" s="91"/>
      <c r="X315" s="91"/>
      <c r="Y315" s="91"/>
      <c r="Z315" s="110"/>
      <c r="AA315" s="110"/>
      <c r="AB315" s="110"/>
      <c r="AC315" s="110"/>
      <c r="AD315" s="111"/>
      <c r="AE315" s="90"/>
      <c r="AF315" s="90"/>
      <c r="AG315" s="90"/>
      <c r="AH315" s="90"/>
      <c r="AI315" s="91"/>
      <c r="AJ315" s="110"/>
      <c r="AK315" s="110"/>
      <c r="AL315" s="110"/>
      <c r="AM315" s="91">
        <f t="shared" si="48"/>
        <v>0</v>
      </c>
      <c r="AN315" s="91"/>
      <c r="AO315" s="91"/>
      <c r="AP315" s="270"/>
      <c r="AQ315" s="329"/>
      <c r="AR315" s="330"/>
    </row>
    <row r="316" spans="1:44" hidden="1">
      <c r="A316" s="331" t="s">
        <v>207</v>
      </c>
      <c r="B316" s="332"/>
      <c r="C316" s="332"/>
      <c r="D316" s="332"/>
      <c r="E316" s="332"/>
      <c r="F316" s="333"/>
      <c r="G316" s="273"/>
      <c r="H316" s="334"/>
      <c r="I316" s="334"/>
      <c r="J316" s="334"/>
      <c r="K316" s="335"/>
      <c r="L316" s="335"/>
      <c r="M316" s="335">
        <f>SUM(M235:M315)</f>
        <v>0</v>
      </c>
      <c r="N316" s="335">
        <f t="shared" ref="N316:AR316" si="50">SUM(N235:N315)</f>
        <v>0</v>
      </c>
      <c r="O316" s="335">
        <f t="shared" si="50"/>
        <v>0</v>
      </c>
      <c r="P316" s="335">
        <f t="shared" si="50"/>
        <v>0</v>
      </c>
      <c r="Q316" s="335">
        <f t="shared" si="50"/>
        <v>0</v>
      </c>
      <c r="R316" s="335">
        <f t="shared" si="50"/>
        <v>0</v>
      </c>
      <c r="S316" s="335">
        <f t="shared" si="50"/>
        <v>0</v>
      </c>
      <c r="T316" s="335">
        <f t="shared" si="50"/>
        <v>0</v>
      </c>
      <c r="U316" s="335">
        <f t="shared" si="50"/>
        <v>0</v>
      </c>
      <c r="V316" s="335">
        <f t="shared" si="50"/>
        <v>0</v>
      </c>
      <c r="W316" s="335"/>
      <c r="X316" s="335"/>
      <c r="Y316" s="335"/>
      <c r="Z316" s="335">
        <f t="shared" si="50"/>
        <v>0</v>
      </c>
      <c r="AA316" s="335">
        <f t="shared" si="50"/>
        <v>0</v>
      </c>
      <c r="AB316" s="335">
        <f t="shared" si="50"/>
        <v>0</v>
      </c>
      <c r="AC316" s="335">
        <f t="shared" si="50"/>
        <v>0</v>
      </c>
      <c r="AD316" s="335">
        <f t="shared" si="50"/>
        <v>0</v>
      </c>
      <c r="AE316" s="335">
        <f t="shared" si="50"/>
        <v>0</v>
      </c>
      <c r="AF316" s="335">
        <f t="shared" si="50"/>
        <v>0</v>
      </c>
      <c r="AG316" s="335">
        <f t="shared" si="50"/>
        <v>0</v>
      </c>
      <c r="AH316" s="335">
        <f t="shared" si="50"/>
        <v>0</v>
      </c>
      <c r="AI316" s="335">
        <f t="shared" si="50"/>
        <v>0</v>
      </c>
      <c r="AJ316" s="335">
        <f t="shared" si="50"/>
        <v>0</v>
      </c>
      <c r="AK316" s="335">
        <f t="shared" si="50"/>
        <v>0</v>
      </c>
      <c r="AL316" s="335">
        <f t="shared" si="50"/>
        <v>0</v>
      </c>
      <c r="AM316" s="335">
        <f t="shared" si="50"/>
        <v>0</v>
      </c>
      <c r="AN316" s="335">
        <f t="shared" si="50"/>
        <v>0</v>
      </c>
      <c r="AO316" s="335">
        <f t="shared" si="50"/>
        <v>0</v>
      </c>
      <c r="AP316" s="335">
        <f t="shared" si="50"/>
        <v>0</v>
      </c>
      <c r="AQ316" s="335">
        <f t="shared" si="50"/>
        <v>0</v>
      </c>
      <c r="AR316" s="336">
        <f t="shared" si="50"/>
        <v>0</v>
      </c>
    </row>
    <row r="317" spans="1:44" hidden="1">
      <c r="A317" s="275"/>
      <c r="B317" s="286"/>
      <c r="C317" s="104"/>
      <c r="D317" s="12"/>
      <c r="E317" s="12"/>
      <c r="F317" s="323"/>
      <c r="G317" s="276"/>
      <c r="H317" s="90"/>
      <c r="I317" s="90"/>
      <c r="J317" s="90"/>
      <c r="K317" s="91"/>
      <c r="L317" s="91"/>
      <c r="M317" s="91"/>
      <c r="N317" s="90"/>
      <c r="O317" s="90"/>
      <c r="P317" s="90"/>
      <c r="Q317" s="90"/>
      <c r="R317" s="90"/>
      <c r="S317" s="90"/>
      <c r="T317" s="90"/>
      <c r="U317" s="90"/>
      <c r="V317" s="91">
        <f>SUM(S317:U317)</f>
        <v>0</v>
      </c>
      <c r="W317" s="91"/>
      <c r="X317" s="91"/>
      <c r="Y317" s="91"/>
      <c r="Z317" s="90"/>
      <c r="AA317" s="90"/>
      <c r="AB317" s="90"/>
      <c r="AC317" s="90"/>
      <c r="AD317" s="91"/>
      <c r="AE317" s="90"/>
      <c r="AF317" s="90"/>
      <c r="AG317" s="90"/>
      <c r="AH317" s="90"/>
      <c r="AI317" s="91"/>
      <c r="AJ317" s="90"/>
      <c r="AK317" s="90"/>
      <c r="AL317" s="90"/>
      <c r="AM317" s="91">
        <f>SUM(AJ317:AL317)</f>
        <v>0</v>
      </c>
      <c r="AN317" s="91"/>
      <c r="AO317" s="91"/>
      <c r="AP317" s="270"/>
      <c r="AQ317" s="329"/>
      <c r="AR317" s="330"/>
    </row>
    <row r="318" spans="1:44" hidden="1">
      <c r="A318" s="275"/>
      <c r="B318" s="12"/>
      <c r="C318" s="12"/>
      <c r="D318" s="12"/>
      <c r="E318" s="12"/>
      <c r="F318" s="323"/>
      <c r="G318" s="177"/>
      <c r="H318" s="90"/>
      <c r="I318" s="90"/>
      <c r="J318" s="90"/>
      <c r="K318" s="91"/>
      <c r="L318" s="91"/>
      <c r="M318" s="91"/>
      <c r="N318" s="90"/>
      <c r="O318" s="90"/>
      <c r="P318" s="90"/>
      <c r="Q318" s="90"/>
      <c r="R318" s="90"/>
      <c r="S318" s="90"/>
      <c r="T318" s="90"/>
      <c r="U318" s="90"/>
      <c r="V318" s="91">
        <f>SUM(S318:U318)</f>
        <v>0</v>
      </c>
      <c r="W318" s="91"/>
      <c r="X318" s="91"/>
      <c r="Y318" s="91"/>
      <c r="Z318" s="90"/>
      <c r="AA318" s="90"/>
      <c r="AB318" s="90"/>
      <c r="AC318" s="90"/>
      <c r="AD318" s="91"/>
      <c r="AE318" s="90"/>
      <c r="AF318" s="90"/>
      <c r="AG318" s="90"/>
      <c r="AH318" s="90"/>
      <c r="AI318" s="91"/>
      <c r="AJ318" s="90"/>
      <c r="AK318" s="90"/>
      <c r="AL318" s="90"/>
      <c r="AM318" s="91">
        <f>SUM(AJ318:AL318)</f>
        <v>0</v>
      </c>
      <c r="AN318" s="91"/>
      <c r="AO318" s="91"/>
      <c r="AP318" s="270"/>
      <c r="AQ318" s="329"/>
      <c r="AR318" s="330"/>
    </row>
    <row r="319" spans="1:44" ht="15" hidden="1">
      <c r="A319" s="337" t="s">
        <v>669</v>
      </c>
      <c r="B319" s="12"/>
      <c r="C319" s="12"/>
      <c r="D319" s="12"/>
      <c r="E319" s="12"/>
      <c r="F319" s="323"/>
      <c r="G319" s="177"/>
      <c r="H319" s="90"/>
      <c r="I319" s="90"/>
      <c r="J319" s="90"/>
      <c r="K319" s="91"/>
      <c r="L319" s="91"/>
      <c r="M319" s="91"/>
      <c r="N319" s="90"/>
      <c r="O319" s="90"/>
      <c r="P319" s="90"/>
      <c r="Q319" s="90"/>
      <c r="R319" s="90"/>
      <c r="S319" s="90"/>
      <c r="T319" s="90"/>
      <c r="U319" s="90"/>
      <c r="V319" s="91">
        <f>SUM(S319:U319)</f>
        <v>0</v>
      </c>
      <c r="W319" s="91"/>
      <c r="X319" s="91"/>
      <c r="Y319" s="91"/>
      <c r="Z319" s="90"/>
      <c r="AA319" s="90"/>
      <c r="AB319" s="90"/>
      <c r="AC319" s="90"/>
      <c r="AD319" s="91"/>
      <c r="AE319" s="90"/>
      <c r="AF319" s="90"/>
      <c r="AG319" s="90"/>
      <c r="AH319" s="90"/>
      <c r="AI319" s="91"/>
      <c r="AJ319" s="90"/>
      <c r="AK319" s="90"/>
      <c r="AL319" s="90"/>
      <c r="AM319" s="91">
        <f>SUM(AJ319:AL319)</f>
        <v>0</v>
      </c>
      <c r="AN319" s="91"/>
      <c r="AO319" s="91"/>
      <c r="AP319" s="270"/>
      <c r="AQ319" s="329"/>
      <c r="AR319" s="330"/>
    </row>
    <row r="320" spans="1:44" hidden="1">
      <c r="A320" s="285" t="s">
        <v>670</v>
      </c>
      <c r="B320" s="12"/>
      <c r="C320" s="12"/>
      <c r="D320" s="12"/>
      <c r="E320" s="12"/>
      <c r="F320" s="323"/>
      <c r="G320" s="273" t="s">
        <v>179</v>
      </c>
      <c r="H320" s="326"/>
      <c r="I320" s="326"/>
      <c r="J320" s="326"/>
      <c r="K320" s="283"/>
      <c r="L320" s="283"/>
      <c r="M320" s="283"/>
      <c r="N320" s="283">
        <f>K320+L320+M320</f>
        <v>0</v>
      </c>
      <c r="O320" s="283"/>
      <c r="P320" s="283"/>
      <c r="Q320" s="283"/>
      <c r="R320" s="326"/>
      <c r="S320" s="326"/>
      <c r="T320" s="326"/>
      <c r="U320" s="326"/>
      <c r="V320" s="283"/>
      <c r="W320" s="283"/>
      <c r="X320" s="283"/>
      <c r="Y320" s="283"/>
      <c r="Z320" s="326"/>
      <c r="AA320" s="283">
        <f>N320+R320+V320+Z320</f>
        <v>0</v>
      </c>
      <c r="AB320" s="283"/>
      <c r="AC320" s="283"/>
      <c r="AD320" s="283"/>
      <c r="AE320" s="326"/>
      <c r="AF320" s="326"/>
      <c r="AG320" s="326"/>
      <c r="AH320" s="326"/>
      <c r="AI320" s="283"/>
      <c r="AJ320" s="326"/>
      <c r="AK320" s="326"/>
      <c r="AL320" s="326"/>
      <c r="AM320" s="326"/>
      <c r="AN320" s="326"/>
      <c r="AO320" s="283"/>
      <c r="AP320" s="338"/>
      <c r="AQ320" s="339"/>
      <c r="AR320" s="340"/>
    </row>
    <row r="321" spans="1:44" hidden="1">
      <c r="A321" s="275"/>
      <c r="B321" s="12"/>
      <c r="C321" s="12"/>
      <c r="D321" s="12"/>
      <c r="E321" s="12"/>
      <c r="F321" s="323"/>
      <c r="G321" s="177"/>
      <c r="H321" s="90"/>
      <c r="I321" s="90"/>
      <c r="J321" s="90"/>
      <c r="K321" s="91"/>
      <c r="L321" s="91"/>
      <c r="M321" s="91"/>
      <c r="N321" s="90"/>
      <c r="O321" s="90"/>
      <c r="P321" s="90"/>
      <c r="Q321" s="90"/>
      <c r="R321" s="90"/>
      <c r="S321" s="90"/>
      <c r="T321" s="90"/>
      <c r="U321" s="90"/>
      <c r="V321" s="91">
        <f>SUM(S321:U321)</f>
        <v>0</v>
      </c>
      <c r="W321" s="91"/>
      <c r="X321" s="91"/>
      <c r="Y321" s="91"/>
      <c r="Z321" s="90"/>
      <c r="AA321" s="90"/>
      <c r="AB321" s="90"/>
      <c r="AC321" s="90"/>
      <c r="AD321" s="91"/>
      <c r="AE321" s="90"/>
      <c r="AF321" s="90"/>
      <c r="AG321" s="90"/>
      <c r="AH321" s="90"/>
      <c r="AI321" s="91"/>
      <c r="AJ321" s="90"/>
      <c r="AK321" s="90"/>
      <c r="AL321" s="90"/>
      <c r="AM321" s="91">
        <f>SUM(AJ321:AL321)</f>
        <v>0</v>
      </c>
      <c r="AN321" s="91"/>
      <c r="AO321" s="91"/>
      <c r="AP321" s="270"/>
      <c r="AQ321" s="329"/>
      <c r="AR321" s="330"/>
    </row>
    <row r="322" spans="1:44" ht="15" hidden="1">
      <c r="A322" s="337" t="s">
        <v>671</v>
      </c>
      <c r="B322" s="12"/>
      <c r="C322" s="12"/>
      <c r="D322" s="12"/>
      <c r="E322" s="12"/>
      <c r="F322" s="323"/>
      <c r="G322" s="177"/>
      <c r="H322" s="90"/>
      <c r="I322" s="90"/>
      <c r="J322" s="90"/>
      <c r="K322" s="91"/>
      <c r="L322" s="91"/>
      <c r="M322" s="91"/>
      <c r="N322" s="90"/>
      <c r="O322" s="90"/>
      <c r="P322" s="90"/>
      <c r="Q322" s="90"/>
      <c r="R322" s="90"/>
      <c r="S322" s="90"/>
      <c r="T322" s="90"/>
      <c r="U322" s="90"/>
      <c r="V322" s="91">
        <f>SUM(S322:U322)</f>
        <v>0</v>
      </c>
      <c r="W322" s="91"/>
      <c r="X322" s="91"/>
      <c r="Y322" s="91"/>
      <c r="Z322" s="90"/>
      <c r="AA322" s="90"/>
      <c r="AB322" s="90"/>
      <c r="AC322" s="90"/>
      <c r="AD322" s="91"/>
      <c r="AE322" s="90"/>
      <c r="AF322" s="90"/>
      <c r="AG322" s="90"/>
      <c r="AH322" s="90"/>
      <c r="AI322" s="91"/>
      <c r="AJ322" s="90"/>
      <c r="AK322" s="90"/>
      <c r="AL322" s="90"/>
      <c r="AM322" s="91">
        <f>SUM(AJ322:AL322)</f>
        <v>0</v>
      </c>
      <c r="AN322" s="91"/>
      <c r="AO322" s="91"/>
      <c r="AP322" s="270"/>
      <c r="AQ322" s="329"/>
      <c r="AR322" s="330"/>
    </row>
    <row r="323" spans="1:44" hidden="1">
      <c r="A323" s="285" t="s">
        <v>672</v>
      </c>
      <c r="B323" s="12"/>
      <c r="C323" s="12"/>
      <c r="D323" s="12"/>
      <c r="E323" s="12"/>
      <c r="F323" s="323"/>
      <c r="G323" s="273" t="s">
        <v>193</v>
      </c>
      <c r="H323" s="326"/>
      <c r="I323" s="326"/>
      <c r="J323" s="326"/>
      <c r="K323" s="283"/>
      <c r="L323" s="283"/>
      <c r="M323" s="283"/>
      <c r="N323" s="326"/>
      <c r="O323" s="326"/>
      <c r="P323" s="326"/>
      <c r="Q323" s="326"/>
      <c r="R323" s="326"/>
      <c r="S323" s="326"/>
      <c r="T323" s="326"/>
      <c r="U323" s="326"/>
      <c r="V323" s="283"/>
      <c r="W323" s="283"/>
      <c r="X323" s="283"/>
      <c r="Y323" s="283"/>
      <c r="Z323" s="326"/>
      <c r="AA323" s="283">
        <f>N323+R323+V323+Z323</f>
        <v>0</v>
      </c>
      <c r="AB323" s="283"/>
      <c r="AC323" s="283"/>
      <c r="AD323" s="283"/>
      <c r="AE323" s="326"/>
      <c r="AF323" s="326"/>
      <c r="AG323" s="326"/>
      <c r="AH323" s="326"/>
      <c r="AI323" s="283"/>
      <c r="AJ323" s="326"/>
      <c r="AK323" s="326"/>
      <c r="AL323" s="326"/>
      <c r="AM323" s="326"/>
      <c r="AN323" s="326"/>
      <c r="AO323" s="283"/>
      <c r="AP323" s="338"/>
      <c r="AQ323" s="339"/>
      <c r="AR323" s="340"/>
    </row>
    <row r="324" spans="1:44" hidden="1">
      <c r="A324" s="285"/>
      <c r="B324" s="12"/>
      <c r="C324" s="12"/>
      <c r="D324" s="12"/>
      <c r="E324" s="12"/>
      <c r="F324" s="323"/>
      <c r="G324" s="177"/>
      <c r="H324" s="90"/>
      <c r="I324" s="90"/>
      <c r="J324" s="90"/>
      <c r="K324" s="91"/>
      <c r="L324" s="91"/>
      <c r="M324" s="91"/>
      <c r="N324" s="90"/>
      <c r="O324" s="90"/>
      <c r="P324" s="90"/>
      <c r="Q324" s="90"/>
      <c r="R324" s="90"/>
      <c r="S324" s="90"/>
      <c r="T324" s="90"/>
      <c r="U324" s="90"/>
      <c r="V324" s="91"/>
      <c r="W324" s="91"/>
      <c r="X324" s="91"/>
      <c r="Y324" s="91"/>
      <c r="Z324" s="90"/>
      <c r="AA324" s="90"/>
      <c r="AB324" s="90"/>
      <c r="AC324" s="90"/>
      <c r="AD324" s="91"/>
      <c r="AE324" s="90"/>
      <c r="AF324" s="90"/>
      <c r="AG324" s="90"/>
      <c r="AH324" s="90"/>
      <c r="AI324" s="91"/>
      <c r="AJ324" s="90"/>
      <c r="AK324" s="90"/>
      <c r="AL324" s="90"/>
      <c r="AM324" s="91">
        <f>SUM(AJ324:AL324)</f>
        <v>0</v>
      </c>
      <c r="AN324" s="91"/>
      <c r="AO324" s="91"/>
      <c r="AP324" s="270"/>
      <c r="AQ324" s="329"/>
      <c r="AR324" s="330"/>
    </row>
    <row r="325" spans="1:44" ht="15.75" thickBot="1">
      <c r="A325" s="341" t="s">
        <v>67</v>
      </c>
      <c r="B325" s="342"/>
      <c r="C325" s="342"/>
      <c r="D325" s="342"/>
      <c r="E325" s="342"/>
      <c r="F325" s="343"/>
      <c r="G325" s="344"/>
      <c r="H325" s="345"/>
      <c r="I325" s="345"/>
      <c r="J325" s="345"/>
      <c r="K325" s="153">
        <f>K316+K223</f>
        <v>0</v>
      </c>
      <c r="L325" s="153">
        <f>L316+L223</f>
        <v>0</v>
      </c>
      <c r="M325" s="153">
        <f>M316+M223</f>
        <v>0</v>
      </c>
      <c r="N325" s="153">
        <f>N316+N223</f>
        <v>14695.599999999999</v>
      </c>
      <c r="O325" s="153">
        <f t="shared" ref="O325:AR325" si="51">O316+O223</f>
        <v>0</v>
      </c>
      <c r="P325" s="153">
        <f t="shared" si="51"/>
        <v>0</v>
      </c>
      <c r="Q325" s="153">
        <f t="shared" si="51"/>
        <v>0</v>
      </c>
      <c r="R325" s="153">
        <f t="shared" si="51"/>
        <v>111174.65</v>
      </c>
      <c r="S325" s="153">
        <f t="shared" si="51"/>
        <v>0</v>
      </c>
      <c r="T325" s="153">
        <f t="shared" si="51"/>
        <v>0</v>
      </c>
      <c r="U325" s="153">
        <f t="shared" si="51"/>
        <v>0</v>
      </c>
      <c r="V325" s="153">
        <f t="shared" si="51"/>
        <v>136278.07</v>
      </c>
      <c r="W325" s="153"/>
      <c r="X325" s="153"/>
      <c r="Y325" s="153"/>
      <c r="Z325" s="153">
        <f t="shared" si="51"/>
        <v>0</v>
      </c>
      <c r="AA325" s="153">
        <f t="shared" si="51"/>
        <v>262148.32</v>
      </c>
      <c r="AB325" s="153">
        <f t="shared" si="51"/>
        <v>0</v>
      </c>
      <c r="AC325" s="153">
        <f t="shared" si="51"/>
        <v>0</v>
      </c>
      <c r="AD325" s="153">
        <f t="shared" si="51"/>
        <v>0</v>
      </c>
      <c r="AE325" s="153">
        <f>AE316+AE223</f>
        <v>0</v>
      </c>
      <c r="AF325" s="153">
        <f t="shared" si="51"/>
        <v>0</v>
      </c>
      <c r="AG325" s="153">
        <f t="shared" si="51"/>
        <v>0</v>
      </c>
      <c r="AH325" s="153">
        <f t="shared" si="51"/>
        <v>0</v>
      </c>
      <c r="AI325" s="153">
        <f t="shared" si="51"/>
        <v>122195.25</v>
      </c>
      <c r="AJ325" s="153">
        <f t="shared" si="51"/>
        <v>0</v>
      </c>
      <c r="AK325" s="153">
        <f t="shared" si="51"/>
        <v>0</v>
      </c>
      <c r="AL325" s="153">
        <f t="shared" si="51"/>
        <v>0</v>
      </c>
      <c r="AM325" s="153">
        <f t="shared" si="51"/>
        <v>139953.07</v>
      </c>
      <c r="AN325" s="153">
        <f t="shared" si="51"/>
        <v>0</v>
      </c>
      <c r="AO325" s="153">
        <f>AO316+AO223</f>
        <v>262148.32</v>
      </c>
      <c r="AP325" s="153"/>
      <c r="AQ325" s="153">
        <f t="shared" si="51"/>
        <v>0</v>
      </c>
      <c r="AR325" s="346">
        <f t="shared" si="51"/>
        <v>0</v>
      </c>
    </row>
    <row r="326" spans="1:44" ht="13.5" thickTop="1">
      <c r="A326" s="162"/>
      <c r="B326" s="16"/>
      <c r="C326" s="16"/>
      <c r="D326" s="16"/>
      <c r="E326" s="16"/>
      <c r="F326" s="16"/>
      <c r="G326" s="16"/>
      <c r="H326" s="347"/>
      <c r="I326" s="347"/>
      <c r="J326" s="347"/>
      <c r="K326" s="185"/>
      <c r="L326" s="185"/>
      <c r="M326" s="185"/>
      <c r="N326" s="185"/>
      <c r="O326" s="185"/>
      <c r="P326" s="185"/>
      <c r="Q326" s="185"/>
      <c r="R326" s="185"/>
      <c r="S326" s="185"/>
      <c r="T326" s="185"/>
      <c r="U326" s="185"/>
      <c r="V326" s="185"/>
      <c r="W326" s="185"/>
      <c r="X326" s="185"/>
      <c r="Y326" s="185"/>
      <c r="Z326" s="185"/>
      <c r="AA326" s="80"/>
      <c r="AB326" s="185"/>
      <c r="AC326" s="185"/>
      <c r="AD326" s="185"/>
      <c r="AE326" s="185"/>
      <c r="AF326" s="185"/>
      <c r="AG326" s="185"/>
      <c r="AH326" s="185"/>
      <c r="AI326" s="185"/>
      <c r="AJ326" s="185"/>
      <c r="AK326" s="185"/>
      <c r="AL326" s="185"/>
      <c r="AM326" s="185"/>
      <c r="AN326" s="185"/>
      <c r="AO326" s="185"/>
      <c r="AP326" s="185"/>
      <c r="AQ326" s="185"/>
      <c r="AR326" s="186"/>
    </row>
    <row r="327" spans="1:44" ht="6" customHeight="1">
      <c r="A327" s="162"/>
      <c r="B327" s="16"/>
      <c r="C327" s="16"/>
      <c r="D327" s="16"/>
      <c r="E327" s="16"/>
      <c r="F327" s="16"/>
      <c r="G327" s="16"/>
      <c r="H327" s="347"/>
      <c r="I327" s="347"/>
      <c r="J327" s="347"/>
      <c r="K327" s="185"/>
      <c r="L327" s="185"/>
      <c r="M327" s="185"/>
      <c r="N327" s="185"/>
      <c r="O327" s="185"/>
      <c r="P327" s="185"/>
      <c r="Q327" s="185"/>
      <c r="R327" s="185"/>
      <c r="S327" s="185"/>
      <c r="T327" s="185"/>
      <c r="U327" s="185"/>
      <c r="V327" s="185"/>
      <c r="W327" s="185"/>
      <c r="X327" s="185"/>
      <c r="Y327" s="185"/>
      <c r="Z327" s="185"/>
      <c r="AA327" s="80"/>
      <c r="AB327" s="185"/>
      <c r="AC327" s="185"/>
      <c r="AD327" s="185"/>
      <c r="AE327" s="185"/>
      <c r="AF327" s="185"/>
      <c r="AG327" s="185"/>
      <c r="AH327" s="185"/>
      <c r="AI327" s="185"/>
      <c r="AJ327" s="185"/>
      <c r="AK327" s="185"/>
      <c r="AL327" s="185"/>
      <c r="AM327" s="185"/>
      <c r="AN327" s="185"/>
      <c r="AO327" s="185"/>
      <c r="AP327" s="185"/>
      <c r="AQ327" s="185"/>
      <c r="AR327" s="186"/>
    </row>
    <row r="328" spans="1:44">
      <c r="A328" s="348"/>
      <c r="B328" s="20"/>
      <c r="C328" s="20"/>
      <c r="D328" s="20"/>
      <c r="E328" s="20"/>
      <c r="F328" s="20"/>
      <c r="G328" s="87" t="s">
        <v>81</v>
      </c>
      <c r="H328" s="20"/>
      <c r="I328" s="20"/>
      <c r="J328" s="20"/>
      <c r="K328" s="185"/>
      <c r="L328" s="185"/>
      <c r="M328" s="185"/>
      <c r="N328" s="190" t="s">
        <v>82</v>
      </c>
      <c r="O328" s="349"/>
      <c r="P328" s="349"/>
      <c r="Q328" s="349"/>
      <c r="R328" s="20"/>
      <c r="S328" s="20"/>
      <c r="T328" s="20"/>
      <c r="U328" s="20"/>
      <c r="V328" s="185"/>
      <c r="W328" s="185"/>
      <c r="X328" s="185"/>
      <c r="Y328" s="185"/>
      <c r="Z328" s="20"/>
      <c r="AA328" s="20"/>
      <c r="AB328" s="20"/>
      <c r="AC328" s="12"/>
      <c r="AD328" s="185"/>
      <c r="AF328" s="185"/>
      <c r="AG328" s="349"/>
      <c r="AH328" s="20"/>
      <c r="AI328" s="185"/>
      <c r="AJ328" s="20"/>
      <c r="AK328" s="20"/>
      <c r="AL328" s="20"/>
      <c r="AM328" s="13"/>
      <c r="AN328" s="13"/>
      <c r="AO328" s="185"/>
      <c r="AP328" s="12"/>
      <c r="AQ328" s="12"/>
      <c r="AR328" s="350"/>
    </row>
    <row r="329" spans="1:44" ht="7.5" customHeight="1">
      <c r="A329" s="348"/>
      <c r="B329" s="20"/>
      <c r="C329" s="20"/>
      <c r="D329" s="20"/>
      <c r="E329" s="20"/>
      <c r="F329" s="20"/>
      <c r="G329" s="154"/>
      <c r="H329" s="20"/>
      <c r="I329" s="20"/>
      <c r="J329" s="20"/>
      <c r="K329" s="185"/>
      <c r="L329" s="185"/>
      <c r="M329" s="185"/>
      <c r="N329" s="12"/>
      <c r="O329" s="349"/>
      <c r="P329" s="349"/>
      <c r="Q329" s="349"/>
      <c r="R329" s="20"/>
      <c r="S329" s="20"/>
      <c r="T329" s="20"/>
      <c r="U329" s="20"/>
      <c r="V329" s="185"/>
      <c r="W329" s="185"/>
      <c r="X329" s="185"/>
      <c r="Y329" s="185"/>
      <c r="Z329" s="20"/>
      <c r="AA329" s="20"/>
      <c r="AB329" s="20"/>
      <c r="AC329" s="12"/>
      <c r="AD329" s="185"/>
      <c r="AF329" s="185"/>
      <c r="AG329" s="349"/>
      <c r="AH329" s="20"/>
      <c r="AI329" s="185"/>
      <c r="AJ329" s="20"/>
      <c r="AK329" s="20"/>
      <c r="AL329" s="20"/>
      <c r="AM329" s="13"/>
      <c r="AN329" s="13"/>
      <c r="AO329" s="185"/>
      <c r="AP329" s="12"/>
      <c r="AQ329" s="12"/>
      <c r="AR329" s="350"/>
    </row>
    <row r="330" spans="1:44" ht="5.25" customHeight="1">
      <c r="A330" s="348"/>
      <c r="B330" s="20"/>
      <c r="C330" s="20"/>
      <c r="D330" s="20"/>
      <c r="E330" s="20"/>
      <c r="F330" s="20"/>
      <c r="G330" s="12"/>
      <c r="H330" s="20"/>
      <c r="I330" s="20"/>
      <c r="J330" s="20"/>
      <c r="K330" s="185"/>
      <c r="L330" s="185"/>
      <c r="M330" s="185"/>
      <c r="N330" s="12"/>
      <c r="O330" s="349"/>
      <c r="P330" s="349"/>
      <c r="Q330" s="349"/>
      <c r="R330" s="20"/>
      <c r="S330" s="20"/>
      <c r="T330" s="20"/>
      <c r="U330" s="20"/>
      <c r="V330" s="185"/>
      <c r="W330" s="185"/>
      <c r="X330" s="185"/>
      <c r="Y330" s="185"/>
      <c r="Z330" s="20"/>
      <c r="AA330" s="20"/>
      <c r="AB330" s="20"/>
      <c r="AC330" s="12"/>
      <c r="AD330" s="185"/>
      <c r="AF330" s="185"/>
      <c r="AG330" s="349"/>
      <c r="AH330" s="20"/>
      <c r="AI330" s="185"/>
      <c r="AJ330" s="20"/>
      <c r="AK330" s="20"/>
      <c r="AL330" s="20"/>
      <c r="AM330" s="13"/>
      <c r="AN330" s="13"/>
      <c r="AO330" s="185"/>
      <c r="AP330" s="12"/>
      <c r="AQ330" s="12"/>
      <c r="AR330" s="350"/>
    </row>
    <row r="331" spans="1:44">
      <c r="A331" s="348"/>
      <c r="B331" s="20"/>
      <c r="C331" s="20"/>
      <c r="D331" s="20"/>
      <c r="E331" s="20"/>
      <c r="F331" s="20"/>
      <c r="G331" s="17" t="s">
        <v>83</v>
      </c>
      <c r="H331" s="20"/>
      <c r="I331" s="20"/>
      <c r="J331" s="20"/>
      <c r="K331" s="185"/>
      <c r="L331" s="185"/>
      <c r="M331" s="185"/>
      <c r="N331" s="187" t="s">
        <v>84</v>
      </c>
      <c r="O331" s="349"/>
      <c r="P331" s="349"/>
      <c r="Q331" s="349"/>
      <c r="R331" s="20"/>
      <c r="S331" s="20"/>
      <c r="T331" s="20"/>
      <c r="U331" s="20"/>
      <c r="V331" s="185"/>
      <c r="W331" s="185"/>
      <c r="X331" s="185"/>
      <c r="Y331" s="185"/>
      <c r="Z331" s="20"/>
      <c r="AA331" s="20"/>
      <c r="AB331" s="20"/>
      <c r="AC331" s="12"/>
      <c r="AD331" s="185"/>
      <c r="AF331" s="185"/>
      <c r="AG331" s="349"/>
      <c r="AH331" s="20"/>
      <c r="AI331" s="185"/>
      <c r="AJ331" s="20"/>
      <c r="AK331" s="20"/>
      <c r="AL331" s="20"/>
      <c r="AM331" s="13"/>
      <c r="AN331" s="13"/>
      <c r="AO331" s="185"/>
      <c r="AP331" s="12"/>
      <c r="AQ331" s="12"/>
      <c r="AR331" s="350"/>
    </row>
    <row r="332" spans="1:44">
      <c r="A332" s="348"/>
      <c r="B332" s="20"/>
      <c r="C332" s="20"/>
      <c r="D332" s="20"/>
      <c r="E332" s="20"/>
      <c r="F332" s="20"/>
      <c r="G332" s="87" t="s">
        <v>673</v>
      </c>
      <c r="H332" s="20"/>
      <c r="I332" s="20"/>
      <c r="J332" s="20"/>
      <c r="K332" s="185"/>
      <c r="L332" s="185"/>
      <c r="M332" s="185"/>
      <c r="N332" s="190" t="s">
        <v>674</v>
      </c>
      <c r="O332" s="349"/>
      <c r="P332" s="349"/>
      <c r="Q332" s="349"/>
      <c r="R332" s="20"/>
      <c r="S332" s="20"/>
      <c r="T332" s="20"/>
      <c r="U332" s="20"/>
      <c r="V332" s="185"/>
      <c r="W332" s="185"/>
      <c r="X332" s="185"/>
      <c r="Y332" s="185"/>
      <c r="Z332" s="20"/>
      <c r="AA332" s="20"/>
      <c r="AB332" s="20"/>
      <c r="AC332" s="12"/>
      <c r="AD332" s="185"/>
      <c r="AF332" s="185"/>
      <c r="AG332" s="349"/>
      <c r="AH332" s="20"/>
      <c r="AI332" s="185"/>
      <c r="AJ332" s="20"/>
      <c r="AK332" s="20"/>
      <c r="AL332" s="20"/>
      <c r="AM332" s="13"/>
      <c r="AN332" s="13"/>
      <c r="AO332" s="185"/>
      <c r="AP332" s="12"/>
      <c r="AQ332" s="12"/>
      <c r="AR332" s="350"/>
    </row>
    <row r="333" spans="1:44">
      <c r="A333" s="348"/>
      <c r="B333" s="20"/>
      <c r="C333" s="20"/>
      <c r="D333" s="20"/>
      <c r="E333" s="20"/>
      <c r="F333" s="20"/>
      <c r="G333" s="87" t="s">
        <v>87</v>
      </c>
      <c r="H333" s="20"/>
      <c r="I333" s="20"/>
      <c r="J333" s="20"/>
      <c r="K333" s="185"/>
      <c r="L333" s="185"/>
      <c r="M333" s="185"/>
      <c r="N333" s="190" t="s">
        <v>87</v>
      </c>
      <c r="O333" s="349"/>
      <c r="P333" s="349"/>
      <c r="Q333" s="349"/>
      <c r="R333" s="20"/>
      <c r="S333" s="20"/>
      <c r="T333" s="20"/>
      <c r="U333" s="20"/>
      <c r="V333" s="185"/>
      <c r="W333" s="185"/>
      <c r="X333" s="185"/>
      <c r="Y333" s="185"/>
      <c r="Z333" s="20"/>
      <c r="AA333" s="20"/>
      <c r="AB333" s="20"/>
      <c r="AC333" s="12"/>
      <c r="AD333" s="185"/>
      <c r="AF333" s="185"/>
      <c r="AG333" s="349"/>
      <c r="AH333" s="20"/>
      <c r="AI333" s="185"/>
      <c r="AJ333" s="20"/>
      <c r="AK333" s="20"/>
      <c r="AL333" s="20"/>
      <c r="AM333" s="13"/>
      <c r="AN333" s="13"/>
      <c r="AO333" s="185"/>
      <c r="AP333" s="12"/>
      <c r="AQ333" s="12"/>
      <c r="AR333" s="350"/>
    </row>
    <row r="334" spans="1:44">
      <c r="A334" s="348"/>
      <c r="B334" s="20"/>
      <c r="C334" s="20"/>
      <c r="D334" s="20"/>
      <c r="E334" s="20"/>
      <c r="F334" s="20"/>
      <c r="G334" s="20"/>
      <c r="H334" s="20"/>
      <c r="I334" s="20"/>
      <c r="J334" s="20"/>
      <c r="K334" s="185"/>
      <c r="L334" s="185"/>
      <c r="M334" s="185"/>
      <c r="N334" s="20"/>
      <c r="O334" s="349"/>
      <c r="P334" s="349"/>
      <c r="Q334" s="349"/>
      <c r="R334" s="20"/>
      <c r="S334" s="20"/>
      <c r="T334" s="20"/>
      <c r="U334" s="20"/>
      <c r="V334" s="185"/>
      <c r="W334" s="185"/>
      <c r="X334" s="185"/>
      <c r="Y334" s="185"/>
      <c r="Z334" s="20"/>
      <c r="AA334" s="20"/>
      <c r="AB334" s="20"/>
      <c r="AC334" s="12"/>
      <c r="AD334" s="185"/>
      <c r="AE334" s="16"/>
      <c r="AF334" s="185"/>
      <c r="AG334" s="349"/>
      <c r="AH334" s="20"/>
      <c r="AI334" s="185"/>
      <c r="AJ334" s="20"/>
      <c r="AK334" s="20"/>
      <c r="AL334" s="20"/>
      <c r="AM334" s="13"/>
      <c r="AN334" s="13"/>
      <c r="AO334" s="185"/>
      <c r="AP334" s="12"/>
      <c r="AQ334" s="12"/>
      <c r="AR334" s="350"/>
    </row>
    <row r="335" spans="1:44">
      <c r="A335" s="348"/>
      <c r="B335" s="20"/>
      <c r="C335" s="20"/>
      <c r="D335" s="20"/>
      <c r="E335" s="20"/>
      <c r="F335" s="20"/>
      <c r="G335" s="20"/>
      <c r="H335" s="20"/>
      <c r="I335" s="20"/>
      <c r="J335" s="20"/>
      <c r="K335" s="185"/>
      <c r="L335" s="185"/>
      <c r="M335" s="185"/>
      <c r="N335" s="20"/>
      <c r="O335" s="349"/>
      <c r="P335" s="349"/>
      <c r="Q335" s="349"/>
      <c r="R335" s="20"/>
      <c r="S335" s="20"/>
      <c r="T335" s="20"/>
      <c r="U335" s="20"/>
      <c r="V335" s="185"/>
      <c r="W335" s="185"/>
      <c r="X335" s="185"/>
      <c r="Y335" s="185"/>
      <c r="Z335" s="20"/>
      <c r="AA335" s="20"/>
      <c r="AB335" s="20"/>
      <c r="AC335" s="12"/>
      <c r="AD335" s="185"/>
      <c r="AE335" s="16"/>
      <c r="AF335" s="185"/>
      <c r="AG335" s="349"/>
      <c r="AH335" s="20"/>
      <c r="AI335" s="185"/>
      <c r="AJ335" s="20"/>
      <c r="AK335" s="20"/>
      <c r="AL335" s="20"/>
      <c r="AM335" s="13"/>
      <c r="AN335" s="13"/>
      <c r="AO335" s="185"/>
      <c r="AP335" s="12"/>
      <c r="AQ335" s="12"/>
      <c r="AR335" s="350"/>
    </row>
    <row r="336" spans="1:44">
      <c r="A336" s="348"/>
      <c r="B336" s="20"/>
      <c r="C336" s="20"/>
      <c r="D336" s="20"/>
      <c r="E336" s="20"/>
      <c r="F336" s="20"/>
      <c r="G336" s="12"/>
      <c r="H336" s="20"/>
      <c r="I336" s="20"/>
      <c r="J336" s="20"/>
      <c r="K336" s="185"/>
      <c r="L336" s="185"/>
      <c r="M336" s="185"/>
      <c r="N336" s="12"/>
      <c r="O336" s="349"/>
      <c r="P336" s="349"/>
      <c r="Q336" s="349"/>
      <c r="R336" s="20"/>
      <c r="S336" s="20"/>
      <c r="T336" s="20"/>
      <c r="U336" s="20"/>
      <c r="V336" s="185"/>
      <c r="W336" s="185"/>
      <c r="X336" s="185"/>
      <c r="Y336" s="185"/>
      <c r="Z336" s="20"/>
      <c r="AA336" s="20"/>
      <c r="AB336" s="20"/>
      <c r="AC336" s="12"/>
      <c r="AD336" s="185"/>
      <c r="AE336" s="13"/>
      <c r="AF336" s="185"/>
      <c r="AG336" s="349"/>
      <c r="AH336" s="20"/>
      <c r="AI336" s="185"/>
      <c r="AJ336" s="20"/>
      <c r="AK336" s="20"/>
      <c r="AL336" s="20"/>
      <c r="AM336" s="13"/>
      <c r="AN336" s="13"/>
      <c r="AO336" s="185"/>
      <c r="AP336" s="12"/>
      <c r="AQ336" s="12"/>
      <c r="AR336" s="350"/>
    </row>
    <row r="337" spans="1:44">
      <c r="A337" s="348"/>
      <c r="B337" s="20"/>
      <c r="C337" s="20"/>
      <c r="D337" s="20"/>
      <c r="E337" s="20"/>
      <c r="F337" s="20"/>
      <c r="G337" s="20"/>
      <c r="H337" s="20"/>
      <c r="I337" s="20"/>
      <c r="J337" s="20"/>
      <c r="K337" s="185"/>
      <c r="L337" s="185"/>
      <c r="M337" s="185"/>
      <c r="N337" s="20"/>
      <c r="O337" s="349"/>
      <c r="P337" s="349"/>
      <c r="Q337" s="349"/>
      <c r="R337" s="20"/>
      <c r="S337" s="20"/>
      <c r="T337" s="20"/>
      <c r="U337" s="20"/>
      <c r="V337" s="185"/>
      <c r="W337" s="185"/>
      <c r="X337" s="185"/>
      <c r="Y337" s="185"/>
      <c r="Z337" s="20"/>
      <c r="AA337" s="20"/>
      <c r="AB337" s="20"/>
      <c r="AC337" s="12"/>
      <c r="AD337" s="185"/>
      <c r="AE337" s="185"/>
      <c r="AF337" s="185"/>
      <c r="AG337" s="349"/>
      <c r="AH337" s="20"/>
      <c r="AI337" s="185"/>
      <c r="AJ337" s="20"/>
      <c r="AK337" s="20"/>
      <c r="AL337" s="20"/>
      <c r="AM337" s="13"/>
      <c r="AN337" s="13"/>
      <c r="AO337" s="185"/>
      <c r="AP337" s="12"/>
      <c r="AQ337" s="12"/>
      <c r="AR337" s="350"/>
    </row>
    <row r="338" spans="1:44">
      <c r="A338" s="348"/>
      <c r="B338" s="20"/>
      <c r="C338" s="20"/>
      <c r="D338" s="20"/>
      <c r="E338" s="20"/>
      <c r="F338" s="20"/>
      <c r="G338" s="17"/>
      <c r="H338" s="20"/>
      <c r="I338" s="20"/>
      <c r="J338" s="20"/>
      <c r="K338" s="185"/>
      <c r="L338" s="185"/>
      <c r="M338" s="185"/>
      <c r="N338" s="17"/>
      <c r="O338" s="349"/>
      <c r="P338" s="349"/>
      <c r="Q338" s="349"/>
      <c r="R338" s="20"/>
      <c r="S338" s="20"/>
      <c r="T338" s="20"/>
      <c r="U338" s="20"/>
      <c r="V338" s="185"/>
      <c r="W338" s="185"/>
      <c r="X338" s="185"/>
      <c r="Y338" s="185"/>
      <c r="Z338" s="20"/>
      <c r="AA338" s="20"/>
      <c r="AB338" s="20"/>
      <c r="AC338" s="12"/>
      <c r="AD338" s="185"/>
      <c r="AE338" s="187"/>
      <c r="AF338" s="185"/>
      <c r="AG338" s="349"/>
      <c r="AH338" s="20"/>
      <c r="AI338" s="185"/>
      <c r="AJ338" s="20"/>
      <c r="AK338" s="20"/>
      <c r="AL338" s="20"/>
      <c r="AM338" s="13"/>
      <c r="AN338" s="13"/>
      <c r="AO338" s="185"/>
      <c r="AP338" s="12"/>
      <c r="AQ338" s="12"/>
      <c r="AR338" s="350"/>
    </row>
    <row r="339" spans="1:44">
      <c r="A339" s="348"/>
      <c r="B339" s="17"/>
      <c r="C339" s="154"/>
      <c r="D339" s="154"/>
      <c r="E339" s="154"/>
      <c r="F339" s="154"/>
      <c r="G339" s="87"/>
      <c r="H339" s="154"/>
      <c r="I339" s="154"/>
      <c r="J339" s="17"/>
      <c r="K339" s="187"/>
      <c r="L339" s="187"/>
      <c r="M339" s="187"/>
      <c r="N339" s="87"/>
      <c r="O339" s="154"/>
      <c r="P339" s="154"/>
      <c r="Q339" s="154"/>
      <c r="R339" s="154"/>
      <c r="S339" s="154"/>
      <c r="T339" s="154"/>
      <c r="U339" s="154"/>
      <c r="V339" s="189"/>
      <c r="W339" s="189"/>
      <c r="X339" s="189"/>
      <c r="Y339" s="189"/>
      <c r="Z339" s="154"/>
      <c r="AA339" s="154"/>
      <c r="AB339" s="154"/>
      <c r="AC339" s="154"/>
      <c r="AD339" s="189"/>
      <c r="AE339" s="190"/>
      <c r="AF339" s="351"/>
      <c r="AG339" s="154"/>
      <c r="AH339" s="154"/>
      <c r="AI339" s="189"/>
      <c r="AJ339" s="154"/>
      <c r="AK339" s="154"/>
      <c r="AL339" s="154"/>
      <c r="AM339" s="13"/>
      <c r="AN339" s="13"/>
      <c r="AO339" s="187"/>
      <c r="AP339" s="12"/>
      <c r="AQ339" s="12"/>
      <c r="AR339" s="350"/>
    </row>
    <row r="340" spans="1:44">
      <c r="A340" s="352"/>
      <c r="B340" s="193"/>
      <c r="C340" s="193"/>
      <c r="D340" s="193"/>
      <c r="E340" s="193"/>
      <c r="F340" s="193"/>
      <c r="G340" s="87"/>
      <c r="H340" s="193"/>
      <c r="I340" s="193"/>
      <c r="J340" s="193"/>
      <c r="K340" s="196"/>
      <c r="L340" s="196"/>
      <c r="M340" s="196"/>
      <c r="N340" s="87"/>
      <c r="O340" s="194"/>
      <c r="P340" s="194"/>
      <c r="Q340" s="194"/>
      <c r="R340" s="194"/>
      <c r="S340" s="194"/>
      <c r="T340" s="194"/>
      <c r="U340" s="194"/>
      <c r="V340" s="196"/>
      <c r="W340" s="196"/>
      <c r="X340" s="196"/>
      <c r="Y340" s="196"/>
      <c r="Z340" s="193"/>
      <c r="AA340" s="194"/>
      <c r="AB340" s="194"/>
      <c r="AC340" s="194"/>
      <c r="AD340" s="195"/>
      <c r="AE340" s="190"/>
      <c r="AF340" s="353"/>
      <c r="AG340" s="193"/>
      <c r="AH340" s="193"/>
      <c r="AI340" s="196"/>
      <c r="AJ340" s="194"/>
      <c r="AK340" s="194"/>
      <c r="AL340" s="194"/>
      <c r="AM340" s="13"/>
      <c r="AN340" s="13"/>
      <c r="AO340" s="196"/>
      <c r="AP340" s="12"/>
      <c r="AQ340" s="12"/>
      <c r="AR340" s="350"/>
    </row>
    <row r="341" spans="1:44" ht="13.5" thickBot="1">
      <c r="A341" s="354"/>
      <c r="B341" s="355"/>
      <c r="C341" s="355"/>
      <c r="D341" s="355"/>
      <c r="E341" s="355"/>
      <c r="F341" s="355"/>
      <c r="G341" s="355"/>
      <c r="H341" s="355"/>
      <c r="I341" s="355"/>
      <c r="J341" s="355"/>
      <c r="K341" s="356"/>
      <c r="L341" s="356"/>
      <c r="M341" s="356"/>
      <c r="N341" s="355"/>
      <c r="O341" s="357"/>
      <c r="P341" s="357"/>
      <c r="Q341" s="357"/>
      <c r="R341" s="357"/>
      <c r="S341" s="357"/>
      <c r="T341" s="357"/>
      <c r="U341" s="357"/>
      <c r="V341" s="358"/>
      <c r="W341" s="358"/>
      <c r="X341" s="358"/>
      <c r="Y341" s="358"/>
      <c r="Z341" s="359"/>
      <c r="AA341" s="357"/>
      <c r="AB341" s="357"/>
      <c r="AC341" s="357"/>
      <c r="AD341" s="360"/>
      <c r="AE341" s="359"/>
      <c r="AF341" s="359"/>
      <c r="AG341" s="359"/>
      <c r="AH341" s="359"/>
      <c r="AI341" s="358"/>
      <c r="AJ341" s="357"/>
      <c r="AK341" s="357"/>
      <c r="AL341" s="357"/>
      <c r="AM341" s="207"/>
      <c r="AN341" s="207"/>
      <c r="AO341" s="358"/>
      <c r="AP341" s="361"/>
      <c r="AQ341" s="361"/>
      <c r="AR341" s="362"/>
    </row>
    <row r="342" spans="1:44">
      <c r="A342" s="363"/>
      <c r="AA342" s="185"/>
      <c r="AE342" s="2"/>
    </row>
    <row r="343" spans="1:44">
      <c r="A343" s="363"/>
      <c r="AA343" s="185"/>
      <c r="AE343" s="364"/>
    </row>
    <row r="344" spans="1:44">
      <c r="A344" s="363"/>
    </row>
    <row r="345" spans="1:44">
      <c r="A345" s="363"/>
    </row>
    <row r="346" spans="1:44">
      <c r="A346" s="363"/>
    </row>
    <row r="347" spans="1:44">
      <c r="A347" s="363"/>
    </row>
    <row r="348" spans="1:44">
      <c r="A348" s="363"/>
    </row>
    <row r="349" spans="1:44">
      <c r="A349" s="363"/>
    </row>
    <row r="350" spans="1:44">
      <c r="A350" s="363"/>
    </row>
    <row r="351" spans="1:44">
      <c r="A351" s="365"/>
    </row>
    <row r="352" spans="1:44">
      <c r="A352" s="363"/>
    </row>
    <row r="353" spans="1:41">
      <c r="A353" s="363"/>
    </row>
    <row r="354" spans="1:41">
      <c r="A354" s="363"/>
    </row>
    <row r="355" spans="1:41" s="1" customFormat="1">
      <c r="A355" s="363"/>
      <c r="K355" s="2"/>
      <c r="L355" s="2"/>
      <c r="M355" s="2"/>
      <c r="V355" s="2"/>
      <c r="W355" s="2"/>
      <c r="X355" s="2"/>
      <c r="Y355" s="2"/>
      <c r="AD355" s="2"/>
      <c r="AI355" s="2"/>
      <c r="AM355" s="2"/>
      <c r="AN355" s="2"/>
      <c r="AO355" s="2"/>
    </row>
    <row r="356" spans="1:41" s="1" customFormat="1">
      <c r="A356" s="363"/>
      <c r="K356" s="2"/>
      <c r="L356" s="2"/>
      <c r="M356" s="2"/>
      <c r="V356" s="2"/>
      <c r="W356" s="2"/>
      <c r="X356" s="2"/>
      <c r="Y356" s="2"/>
      <c r="AD356" s="2"/>
      <c r="AI356" s="2"/>
      <c r="AM356" s="2"/>
      <c r="AN356" s="2"/>
      <c r="AO356" s="2"/>
    </row>
    <row r="357" spans="1:41" s="1" customFormat="1">
      <c r="A357" s="365"/>
      <c r="K357" s="2"/>
      <c r="L357" s="2"/>
      <c r="M357" s="2"/>
      <c r="V357" s="2"/>
      <c r="W357" s="2"/>
      <c r="X357" s="2"/>
      <c r="Y357" s="2"/>
      <c r="AD357" s="2"/>
      <c r="AI357" s="2"/>
      <c r="AM357" s="2"/>
      <c r="AN357" s="2"/>
      <c r="AO357" s="2"/>
    </row>
    <row r="358" spans="1:41" s="1" customFormat="1">
      <c r="A358" s="365"/>
      <c r="K358" s="2"/>
      <c r="L358" s="2"/>
      <c r="M358" s="2"/>
      <c r="V358" s="2"/>
      <c r="W358" s="2"/>
      <c r="X358" s="2"/>
      <c r="Y358" s="2"/>
      <c r="AD358" s="2"/>
      <c r="AI358" s="2"/>
      <c r="AM358" s="2"/>
      <c r="AN358" s="2"/>
      <c r="AO358" s="2"/>
    </row>
    <row r="359" spans="1:41" s="1" customFormat="1">
      <c r="A359" s="363"/>
      <c r="K359" s="2"/>
      <c r="L359" s="2"/>
      <c r="M359" s="2"/>
      <c r="V359" s="2"/>
      <c r="W359" s="2"/>
      <c r="X359" s="2"/>
      <c r="Y359" s="2"/>
      <c r="AD359" s="2"/>
      <c r="AI359" s="2"/>
      <c r="AM359" s="2"/>
      <c r="AN359" s="2"/>
      <c r="AO359" s="2"/>
    </row>
    <row r="360" spans="1:41" s="1" customFormat="1">
      <c r="A360" s="363"/>
      <c r="K360" s="2"/>
      <c r="L360" s="2"/>
      <c r="M360" s="2"/>
      <c r="V360" s="2"/>
      <c r="W360" s="2"/>
      <c r="X360" s="2"/>
      <c r="Y360" s="2"/>
      <c r="AD360" s="2"/>
      <c r="AI360" s="2"/>
      <c r="AM360" s="2"/>
      <c r="AN360" s="2"/>
      <c r="AO360" s="2"/>
    </row>
    <row r="361" spans="1:41" s="1" customFormat="1">
      <c r="A361" s="363"/>
      <c r="K361" s="2"/>
      <c r="L361" s="2"/>
      <c r="M361" s="2"/>
      <c r="V361" s="2"/>
      <c r="W361" s="2"/>
      <c r="X361" s="2"/>
      <c r="Y361" s="2"/>
      <c r="AD361" s="2"/>
      <c r="AI361" s="2"/>
      <c r="AM361" s="2"/>
      <c r="AN361" s="2"/>
      <c r="AO361" s="2"/>
    </row>
    <row r="362" spans="1:41" s="1" customFormat="1">
      <c r="A362" s="363"/>
      <c r="K362" s="2"/>
      <c r="L362" s="2"/>
      <c r="M362" s="2"/>
      <c r="V362" s="2"/>
      <c r="W362" s="2"/>
      <c r="X362" s="2"/>
      <c r="Y362" s="2"/>
      <c r="AD362" s="2"/>
      <c r="AI362" s="2"/>
      <c r="AM362" s="2"/>
      <c r="AN362" s="2"/>
      <c r="AO362" s="2"/>
    </row>
    <row r="363" spans="1:41" s="1" customFormat="1">
      <c r="A363" s="366"/>
      <c r="K363" s="2"/>
      <c r="L363" s="2"/>
      <c r="M363" s="2"/>
      <c r="V363" s="2"/>
      <c r="W363" s="2"/>
      <c r="X363" s="2"/>
      <c r="Y363" s="2"/>
      <c r="AD363" s="2"/>
      <c r="AI363" s="2"/>
      <c r="AM363" s="2"/>
      <c r="AN363" s="2"/>
      <c r="AO363" s="2"/>
    </row>
    <row r="364" spans="1:41" s="1" customFormat="1">
      <c r="A364" s="363"/>
      <c r="K364" s="2"/>
      <c r="L364" s="2"/>
      <c r="M364" s="2"/>
      <c r="V364" s="2"/>
      <c r="W364" s="2"/>
      <c r="X364" s="2"/>
      <c r="Y364" s="2"/>
      <c r="AD364" s="2"/>
      <c r="AI364" s="2"/>
      <c r="AM364" s="2"/>
      <c r="AN364" s="2"/>
      <c r="AO364" s="2"/>
    </row>
    <row r="365" spans="1:41" s="1" customFormat="1">
      <c r="A365" s="363"/>
      <c r="K365" s="2"/>
      <c r="L365" s="2"/>
      <c r="M365" s="2"/>
      <c r="V365" s="2"/>
      <c r="W365" s="2"/>
      <c r="X365" s="2"/>
      <c r="Y365" s="2"/>
      <c r="AD365" s="2"/>
      <c r="AI365" s="2"/>
      <c r="AM365" s="2"/>
      <c r="AN365" s="2"/>
      <c r="AO365" s="2"/>
    </row>
    <row r="366" spans="1:41" s="1" customFormat="1">
      <c r="A366" s="363"/>
      <c r="K366" s="2"/>
      <c r="L366" s="2"/>
      <c r="M366" s="2"/>
      <c r="V366" s="2"/>
      <c r="W366" s="2"/>
      <c r="X366" s="2"/>
      <c r="Y366" s="2"/>
      <c r="AD366" s="2"/>
      <c r="AI366" s="2"/>
      <c r="AM366" s="2"/>
      <c r="AN366" s="2"/>
      <c r="AO366" s="2"/>
    </row>
    <row r="367" spans="1:41" s="1" customFormat="1">
      <c r="A367" s="363"/>
      <c r="K367" s="2"/>
      <c r="L367" s="2"/>
      <c r="M367" s="2"/>
      <c r="V367" s="2"/>
      <c r="W367" s="2"/>
      <c r="X367" s="2"/>
      <c r="Y367" s="2"/>
      <c r="AD367" s="2"/>
      <c r="AI367" s="2"/>
      <c r="AM367" s="2"/>
      <c r="AN367" s="2"/>
      <c r="AO367" s="2"/>
    </row>
    <row r="368" spans="1:41" s="1" customFormat="1">
      <c r="A368" s="363"/>
      <c r="K368" s="2"/>
      <c r="L368" s="2"/>
      <c r="M368" s="2"/>
      <c r="V368" s="2"/>
      <c r="W368" s="2"/>
      <c r="X368" s="2"/>
      <c r="Y368" s="2"/>
      <c r="AD368" s="2"/>
      <c r="AI368" s="2"/>
      <c r="AM368" s="2"/>
      <c r="AN368" s="2"/>
      <c r="AO368" s="2"/>
    </row>
    <row r="369" spans="1:41" s="1" customFormat="1">
      <c r="A369" s="365"/>
      <c r="K369" s="2"/>
      <c r="L369" s="2"/>
      <c r="M369" s="2"/>
      <c r="V369" s="2"/>
      <c r="W369" s="2"/>
      <c r="X369" s="2"/>
      <c r="Y369" s="2"/>
      <c r="AD369" s="2"/>
      <c r="AI369" s="2"/>
      <c r="AM369" s="2"/>
      <c r="AN369" s="2"/>
      <c r="AO369" s="2"/>
    </row>
    <row r="370" spans="1:41" s="1" customFormat="1">
      <c r="A370" s="363"/>
      <c r="K370" s="2"/>
      <c r="L370" s="2"/>
      <c r="M370" s="2"/>
      <c r="V370" s="2"/>
      <c r="W370" s="2"/>
      <c r="X370" s="2"/>
      <c r="Y370" s="2"/>
      <c r="AD370" s="2"/>
      <c r="AI370" s="2"/>
      <c r="AM370" s="2"/>
      <c r="AN370" s="2"/>
      <c r="AO370" s="2"/>
    </row>
    <row r="371" spans="1:41" s="1" customFormat="1">
      <c r="A371" s="363"/>
      <c r="K371" s="2"/>
      <c r="L371" s="2"/>
      <c r="M371" s="2"/>
      <c r="V371" s="2"/>
      <c r="W371" s="2"/>
      <c r="X371" s="2"/>
      <c r="Y371" s="2"/>
      <c r="AD371" s="2"/>
      <c r="AI371" s="2"/>
      <c r="AM371" s="2"/>
      <c r="AN371" s="2"/>
      <c r="AO371" s="2"/>
    </row>
    <row r="372" spans="1:41" s="1" customFormat="1">
      <c r="A372" s="365"/>
      <c r="K372" s="2"/>
      <c r="L372" s="2"/>
      <c r="M372" s="2"/>
      <c r="V372" s="2"/>
      <c r="W372" s="2"/>
      <c r="X372" s="2"/>
      <c r="Y372" s="2"/>
      <c r="AD372" s="2"/>
      <c r="AI372" s="2"/>
      <c r="AM372" s="2"/>
      <c r="AN372" s="2"/>
      <c r="AO372" s="2"/>
    </row>
    <row r="373" spans="1:41" s="1" customFormat="1">
      <c r="A373" s="363"/>
      <c r="K373" s="2"/>
      <c r="L373" s="2"/>
      <c r="M373" s="2"/>
      <c r="V373" s="2"/>
      <c r="W373" s="2"/>
      <c r="X373" s="2"/>
      <c r="Y373" s="2"/>
      <c r="AD373" s="2"/>
      <c r="AI373" s="2"/>
      <c r="AM373" s="2"/>
      <c r="AN373" s="2"/>
      <c r="AO373" s="2"/>
    </row>
    <row r="374" spans="1:41" s="1" customFormat="1">
      <c r="A374" s="363"/>
      <c r="K374" s="2"/>
      <c r="L374" s="2"/>
      <c r="M374" s="2"/>
      <c r="V374" s="2"/>
      <c r="W374" s="2"/>
      <c r="X374" s="2"/>
      <c r="Y374" s="2"/>
      <c r="AD374" s="2"/>
      <c r="AI374" s="2"/>
      <c r="AM374" s="2"/>
      <c r="AN374" s="2"/>
      <c r="AO374" s="2"/>
    </row>
    <row r="375" spans="1:41" s="1" customFormat="1">
      <c r="A375" s="363"/>
      <c r="K375" s="2"/>
      <c r="L375" s="2"/>
      <c r="M375" s="2"/>
      <c r="V375" s="2"/>
      <c r="W375" s="2"/>
      <c r="X375" s="2"/>
      <c r="Y375" s="2"/>
      <c r="AD375" s="2"/>
      <c r="AI375" s="2"/>
      <c r="AM375" s="2"/>
      <c r="AN375" s="2"/>
      <c r="AO375" s="2"/>
    </row>
    <row r="376" spans="1:41" s="1" customFormat="1">
      <c r="A376" s="363"/>
      <c r="K376" s="2"/>
      <c r="L376" s="2"/>
      <c r="M376" s="2"/>
      <c r="V376" s="2"/>
      <c r="W376" s="2"/>
      <c r="X376" s="2"/>
      <c r="Y376" s="2"/>
      <c r="AD376" s="2"/>
      <c r="AI376" s="2"/>
      <c r="AM376" s="2"/>
      <c r="AN376" s="2"/>
      <c r="AO376" s="2"/>
    </row>
    <row r="377" spans="1:41" s="1" customFormat="1">
      <c r="A377" s="363"/>
      <c r="K377" s="2"/>
      <c r="L377" s="2"/>
      <c r="M377" s="2"/>
      <c r="V377" s="2"/>
      <c r="W377" s="2"/>
      <c r="X377" s="2"/>
      <c r="Y377" s="2"/>
      <c r="AD377" s="2"/>
      <c r="AI377" s="2"/>
      <c r="AM377" s="2"/>
      <c r="AN377" s="2"/>
      <c r="AO377" s="2"/>
    </row>
    <row r="378" spans="1:41" s="1" customFormat="1">
      <c r="A378" s="363"/>
      <c r="K378" s="2"/>
      <c r="L378" s="2"/>
      <c r="M378" s="2"/>
      <c r="V378" s="2"/>
      <c r="W378" s="2"/>
      <c r="X378" s="2"/>
      <c r="Y378" s="2"/>
      <c r="AD378" s="2"/>
      <c r="AI378" s="2"/>
      <c r="AM378" s="2"/>
      <c r="AN378" s="2"/>
      <c r="AO378" s="2"/>
    </row>
    <row r="379" spans="1:41" s="1" customFormat="1">
      <c r="A379" s="363"/>
      <c r="K379" s="2"/>
      <c r="L379" s="2"/>
      <c r="M379" s="2"/>
      <c r="V379" s="2"/>
      <c r="W379" s="2"/>
      <c r="X379" s="2"/>
      <c r="Y379" s="2"/>
      <c r="AD379" s="2"/>
      <c r="AI379" s="2"/>
      <c r="AM379" s="2"/>
      <c r="AN379" s="2"/>
      <c r="AO379" s="2"/>
    </row>
    <row r="380" spans="1:41" s="1" customFormat="1">
      <c r="A380" s="363"/>
      <c r="K380" s="2"/>
      <c r="L380" s="2"/>
      <c r="M380" s="2"/>
      <c r="V380" s="2"/>
      <c r="W380" s="2"/>
      <c r="X380" s="2"/>
      <c r="Y380" s="2"/>
      <c r="AD380" s="2"/>
      <c r="AI380" s="2"/>
      <c r="AM380" s="2"/>
      <c r="AN380" s="2"/>
      <c r="AO380" s="2"/>
    </row>
    <row r="381" spans="1:41" s="1" customFormat="1">
      <c r="A381" s="365"/>
      <c r="K381" s="2"/>
      <c r="L381" s="2"/>
      <c r="M381" s="2"/>
      <c r="V381" s="2"/>
      <c r="W381" s="2"/>
      <c r="X381" s="2"/>
      <c r="Y381" s="2"/>
      <c r="AD381" s="2"/>
      <c r="AI381" s="2"/>
      <c r="AM381" s="2"/>
      <c r="AN381" s="2"/>
      <c r="AO381" s="2"/>
    </row>
    <row r="382" spans="1:41" s="1" customFormat="1">
      <c r="A382" s="365"/>
      <c r="K382" s="2"/>
      <c r="L382" s="2"/>
      <c r="M382" s="2"/>
      <c r="V382" s="2"/>
      <c r="W382" s="2"/>
      <c r="X382" s="2"/>
      <c r="Y382" s="2"/>
      <c r="AD382" s="2"/>
      <c r="AI382" s="2"/>
      <c r="AM382" s="2"/>
      <c r="AN382" s="2"/>
      <c r="AO382" s="2"/>
    </row>
    <row r="383" spans="1:41" s="1" customFormat="1">
      <c r="A383" s="363"/>
      <c r="K383" s="2"/>
      <c r="L383" s="2"/>
      <c r="M383" s="2"/>
      <c r="V383" s="2"/>
      <c r="W383" s="2"/>
      <c r="X383" s="2"/>
      <c r="Y383" s="2"/>
      <c r="AD383" s="2"/>
      <c r="AI383" s="2"/>
      <c r="AM383" s="2"/>
      <c r="AN383" s="2"/>
      <c r="AO383" s="2"/>
    </row>
    <row r="384" spans="1:41" s="1" customFormat="1">
      <c r="A384" s="363"/>
      <c r="K384" s="2"/>
      <c r="L384" s="2"/>
      <c r="M384" s="2"/>
      <c r="V384" s="2"/>
      <c r="W384" s="2"/>
      <c r="X384" s="2"/>
      <c r="Y384" s="2"/>
      <c r="AD384" s="2"/>
      <c r="AI384" s="2"/>
      <c r="AM384" s="2"/>
      <c r="AN384" s="2"/>
      <c r="AO384" s="2"/>
    </row>
    <row r="385" spans="1:41" s="1" customFormat="1">
      <c r="A385" s="363"/>
      <c r="K385" s="2"/>
      <c r="L385" s="2"/>
      <c r="M385" s="2"/>
      <c r="V385" s="2"/>
      <c r="W385" s="2"/>
      <c r="X385" s="2"/>
      <c r="Y385" s="2"/>
      <c r="AD385" s="2"/>
      <c r="AI385" s="2"/>
      <c r="AM385" s="2"/>
      <c r="AN385" s="2"/>
      <c r="AO385" s="2"/>
    </row>
    <row r="386" spans="1:41" s="1" customFormat="1">
      <c r="A386" s="363"/>
      <c r="K386" s="2"/>
      <c r="L386" s="2"/>
      <c r="M386" s="2"/>
      <c r="V386" s="2"/>
      <c r="W386" s="2"/>
      <c r="X386" s="2"/>
      <c r="Y386" s="2"/>
      <c r="AD386" s="2"/>
      <c r="AI386" s="2"/>
      <c r="AM386" s="2"/>
      <c r="AN386" s="2"/>
      <c r="AO386" s="2"/>
    </row>
    <row r="387" spans="1:41" s="1" customFormat="1">
      <c r="A387" s="365"/>
      <c r="K387" s="2"/>
      <c r="L387" s="2"/>
      <c r="M387" s="2"/>
      <c r="V387" s="2"/>
      <c r="W387" s="2"/>
      <c r="X387" s="2"/>
      <c r="Y387" s="2"/>
      <c r="AD387" s="2"/>
      <c r="AI387" s="2"/>
      <c r="AM387" s="2"/>
      <c r="AN387" s="2"/>
      <c r="AO387" s="2"/>
    </row>
    <row r="388" spans="1:41" s="1" customFormat="1">
      <c r="A388" s="363"/>
      <c r="K388" s="2"/>
      <c r="L388" s="2"/>
      <c r="M388" s="2"/>
      <c r="V388" s="2"/>
      <c r="W388" s="2"/>
      <c r="X388" s="2"/>
      <c r="Y388" s="2"/>
      <c r="AD388" s="2"/>
      <c r="AI388" s="2"/>
      <c r="AM388" s="2"/>
      <c r="AN388" s="2"/>
      <c r="AO388" s="2"/>
    </row>
    <row r="389" spans="1:41" s="1" customFormat="1">
      <c r="A389" s="363"/>
      <c r="K389" s="2"/>
      <c r="L389" s="2"/>
      <c r="M389" s="2"/>
      <c r="V389" s="2"/>
      <c r="W389" s="2"/>
      <c r="X389" s="2"/>
      <c r="Y389" s="2"/>
      <c r="AD389" s="2"/>
      <c r="AI389" s="2"/>
      <c r="AM389" s="2"/>
      <c r="AN389" s="2"/>
      <c r="AO389" s="2"/>
    </row>
    <row r="390" spans="1:41" s="1" customFormat="1">
      <c r="A390" s="363"/>
      <c r="K390" s="2"/>
      <c r="L390" s="2"/>
      <c r="M390" s="2"/>
      <c r="V390" s="2"/>
      <c r="W390" s="2"/>
      <c r="X390" s="2"/>
      <c r="Y390" s="2"/>
      <c r="AD390" s="2"/>
      <c r="AI390" s="2"/>
      <c r="AM390" s="2"/>
      <c r="AN390" s="2"/>
      <c r="AO390" s="2"/>
    </row>
    <row r="391" spans="1:41" s="1" customFormat="1">
      <c r="A391" s="365"/>
      <c r="K391" s="2"/>
      <c r="L391" s="2"/>
      <c r="M391" s="2"/>
      <c r="V391" s="2"/>
      <c r="W391" s="2"/>
      <c r="X391" s="2"/>
      <c r="Y391" s="2"/>
      <c r="AD391" s="2"/>
      <c r="AI391" s="2"/>
      <c r="AM391" s="2"/>
      <c r="AN391" s="2"/>
      <c r="AO391" s="2"/>
    </row>
    <row r="392" spans="1:41" s="1" customFormat="1" ht="15">
      <c r="A392" s="367"/>
      <c r="K392" s="2"/>
      <c r="L392" s="2"/>
      <c r="M392" s="2"/>
      <c r="V392" s="2"/>
      <c r="W392" s="2"/>
      <c r="X392" s="2"/>
      <c r="Y392" s="2"/>
      <c r="AD392" s="2"/>
      <c r="AI392" s="2"/>
      <c r="AM392" s="2"/>
      <c r="AN392" s="2"/>
      <c r="AO392" s="2"/>
    </row>
    <row r="393" spans="1:41" s="1" customFormat="1">
      <c r="A393" s="368"/>
      <c r="K393" s="2"/>
      <c r="L393" s="2"/>
      <c r="M393" s="2"/>
      <c r="V393" s="2"/>
      <c r="W393" s="2"/>
      <c r="X393" s="2"/>
      <c r="Y393" s="2"/>
      <c r="AD393" s="2"/>
      <c r="AI393" s="2"/>
      <c r="AM393" s="2"/>
      <c r="AN393" s="2"/>
      <c r="AO393" s="2"/>
    </row>
    <row r="394" spans="1:41" s="1" customFormat="1">
      <c r="A394" s="368"/>
      <c r="K394" s="2"/>
      <c r="L394" s="2"/>
      <c r="M394" s="2"/>
      <c r="V394" s="2"/>
      <c r="W394" s="2"/>
      <c r="X394" s="2"/>
      <c r="Y394" s="2"/>
      <c r="AD394" s="2"/>
      <c r="AI394" s="2"/>
      <c r="AM394" s="2"/>
      <c r="AN394" s="2"/>
      <c r="AO394" s="2"/>
    </row>
    <row r="395" spans="1:41" s="1" customFormat="1">
      <c r="A395" s="368"/>
      <c r="K395" s="2"/>
      <c r="L395" s="2"/>
      <c r="M395" s="2"/>
      <c r="V395" s="2"/>
      <c r="W395" s="2"/>
      <c r="X395" s="2"/>
      <c r="Y395" s="2"/>
      <c r="AD395" s="2"/>
      <c r="AI395" s="2"/>
      <c r="AM395" s="2"/>
      <c r="AN395" s="2"/>
      <c r="AO395" s="2"/>
    </row>
    <row r="396" spans="1:41" s="1" customFormat="1">
      <c r="A396" s="368"/>
      <c r="K396" s="2"/>
      <c r="L396" s="2"/>
      <c r="M396" s="2"/>
      <c r="V396" s="2"/>
      <c r="W396" s="2"/>
      <c r="X396" s="2"/>
      <c r="Y396" s="2"/>
      <c r="AD396" s="2"/>
      <c r="AI396" s="2"/>
      <c r="AM396" s="2"/>
      <c r="AN396" s="2"/>
      <c r="AO396" s="2"/>
    </row>
    <row r="397" spans="1:41" s="1" customFormat="1">
      <c r="A397" s="368"/>
      <c r="K397" s="2"/>
      <c r="L397" s="2"/>
      <c r="M397" s="2"/>
      <c r="V397" s="2"/>
      <c r="W397" s="2"/>
      <c r="X397" s="2"/>
      <c r="Y397" s="2"/>
      <c r="AD397" s="2"/>
      <c r="AI397" s="2"/>
      <c r="AM397" s="2"/>
      <c r="AN397" s="2"/>
      <c r="AO397" s="2"/>
    </row>
    <row r="398" spans="1:41" s="1" customFormat="1">
      <c r="A398" s="368"/>
      <c r="K398" s="2"/>
      <c r="L398" s="2"/>
      <c r="M398" s="2"/>
      <c r="V398" s="2"/>
      <c r="W398" s="2"/>
      <c r="X398" s="2"/>
      <c r="Y398" s="2"/>
      <c r="AD398" s="2"/>
      <c r="AI398" s="2"/>
      <c r="AM398" s="2"/>
      <c r="AN398" s="2"/>
      <c r="AO398" s="2"/>
    </row>
    <row r="399" spans="1:41" s="1" customFormat="1" ht="15">
      <c r="A399" s="369"/>
      <c r="K399" s="2"/>
      <c r="L399" s="2"/>
      <c r="M399" s="2"/>
      <c r="V399" s="2"/>
      <c r="W399" s="2"/>
      <c r="X399" s="2"/>
      <c r="Y399" s="2"/>
      <c r="AD399" s="2"/>
      <c r="AI399" s="2"/>
      <c r="AM399" s="2"/>
      <c r="AN399" s="2"/>
      <c r="AO399" s="2"/>
    </row>
    <row r="400" spans="1:41" s="1" customFormat="1">
      <c r="A400" s="365"/>
      <c r="K400" s="2"/>
      <c r="L400" s="2"/>
      <c r="M400" s="2"/>
      <c r="V400" s="2"/>
      <c r="W400" s="2"/>
      <c r="X400" s="2"/>
      <c r="Y400" s="2"/>
      <c r="AD400" s="2"/>
      <c r="AI400" s="2"/>
      <c r="AM400" s="2"/>
      <c r="AN400" s="2"/>
      <c r="AO400" s="2"/>
    </row>
    <row r="401" spans="1:41" s="1" customFormat="1">
      <c r="A401" s="368"/>
      <c r="K401" s="2"/>
      <c r="L401" s="2"/>
      <c r="M401" s="2"/>
      <c r="V401" s="2"/>
      <c r="W401" s="2"/>
      <c r="X401" s="2"/>
      <c r="Y401" s="2"/>
      <c r="AD401" s="2"/>
      <c r="AI401" s="2"/>
      <c r="AM401" s="2"/>
      <c r="AN401" s="2"/>
      <c r="AO401" s="2"/>
    </row>
    <row r="402" spans="1:41" s="1" customFormat="1">
      <c r="A402" s="368"/>
      <c r="K402" s="2"/>
      <c r="L402" s="2"/>
      <c r="M402" s="2"/>
      <c r="V402" s="2"/>
      <c r="W402" s="2"/>
      <c r="X402" s="2"/>
      <c r="Y402" s="2"/>
      <c r="AD402" s="2"/>
      <c r="AI402" s="2"/>
      <c r="AM402" s="2"/>
      <c r="AN402" s="2"/>
      <c r="AO402" s="2"/>
    </row>
    <row r="403" spans="1:41" s="1" customFormat="1">
      <c r="A403" s="368"/>
      <c r="K403" s="2"/>
      <c r="L403" s="2"/>
      <c r="M403" s="2"/>
      <c r="V403" s="2"/>
      <c r="W403" s="2"/>
      <c r="X403" s="2"/>
      <c r="Y403" s="2"/>
      <c r="AD403" s="2"/>
      <c r="AI403" s="2"/>
      <c r="AM403" s="2"/>
      <c r="AN403" s="2"/>
      <c r="AO403" s="2"/>
    </row>
    <row r="404" spans="1:41" s="1" customFormat="1">
      <c r="A404" s="368"/>
      <c r="K404" s="2"/>
      <c r="L404" s="2"/>
      <c r="M404" s="2"/>
      <c r="V404" s="2"/>
      <c r="W404" s="2"/>
      <c r="X404" s="2"/>
      <c r="Y404" s="2"/>
      <c r="AD404" s="2"/>
      <c r="AI404" s="2"/>
      <c r="AM404" s="2"/>
      <c r="AN404" s="2"/>
      <c r="AO404" s="2"/>
    </row>
    <row r="405" spans="1:41" s="1" customFormat="1">
      <c r="A405" s="368"/>
      <c r="K405" s="2"/>
      <c r="L405" s="2"/>
      <c r="M405" s="2"/>
      <c r="V405" s="2"/>
      <c r="W405" s="2"/>
      <c r="X405" s="2"/>
      <c r="Y405" s="2"/>
      <c r="AD405" s="2"/>
      <c r="AI405" s="2"/>
      <c r="AM405" s="2"/>
      <c r="AN405" s="2"/>
      <c r="AO405" s="2"/>
    </row>
    <row r="406" spans="1:41" s="1" customFormat="1">
      <c r="A406" s="363"/>
      <c r="K406" s="2"/>
      <c r="L406" s="2"/>
      <c r="M406" s="2"/>
      <c r="V406" s="2"/>
      <c r="W406" s="2"/>
      <c r="X406" s="2"/>
      <c r="Y406" s="2"/>
      <c r="AD406" s="2"/>
      <c r="AI406" s="2"/>
      <c r="AM406" s="2"/>
      <c r="AN406" s="2"/>
      <c r="AO406" s="2"/>
    </row>
    <row r="407" spans="1:41" s="1" customFormat="1">
      <c r="A407" s="368"/>
      <c r="K407" s="2"/>
      <c r="L407" s="2"/>
      <c r="M407" s="2"/>
      <c r="V407" s="2"/>
      <c r="W407" s="2"/>
      <c r="X407" s="2"/>
      <c r="Y407" s="2"/>
      <c r="AD407" s="2"/>
      <c r="AI407" s="2"/>
      <c r="AM407" s="2"/>
      <c r="AN407" s="2"/>
      <c r="AO407" s="2"/>
    </row>
    <row r="408" spans="1:41" s="1" customFormat="1">
      <c r="A408" s="368"/>
      <c r="K408" s="2"/>
      <c r="L408" s="2"/>
      <c r="M408" s="2"/>
      <c r="V408" s="2"/>
      <c r="W408" s="2"/>
      <c r="X408" s="2"/>
      <c r="Y408" s="2"/>
      <c r="AD408" s="2"/>
      <c r="AI408" s="2"/>
      <c r="AM408" s="2"/>
      <c r="AN408" s="2"/>
      <c r="AO408" s="2"/>
    </row>
    <row r="409" spans="1:41" s="1" customFormat="1">
      <c r="A409" s="368"/>
      <c r="K409" s="2"/>
      <c r="L409" s="2"/>
      <c r="M409" s="2"/>
      <c r="V409" s="2"/>
      <c r="W409" s="2"/>
      <c r="X409" s="2"/>
      <c r="Y409" s="2"/>
      <c r="AD409" s="2"/>
      <c r="AI409" s="2"/>
      <c r="AM409" s="2"/>
      <c r="AN409" s="2"/>
      <c r="AO409" s="2"/>
    </row>
    <row r="410" spans="1:41" s="1" customFormat="1">
      <c r="A410" s="368"/>
      <c r="K410" s="2"/>
      <c r="L410" s="2"/>
      <c r="M410" s="2"/>
      <c r="V410" s="2"/>
      <c r="W410" s="2"/>
      <c r="X410" s="2"/>
      <c r="Y410" s="2"/>
      <c r="AD410" s="2"/>
      <c r="AI410" s="2"/>
      <c r="AM410" s="2"/>
      <c r="AN410" s="2"/>
      <c r="AO410" s="2"/>
    </row>
    <row r="411" spans="1:41" s="1" customFormat="1">
      <c r="A411" s="368"/>
      <c r="K411" s="2"/>
      <c r="L411" s="2"/>
      <c r="M411" s="2"/>
      <c r="V411" s="2"/>
      <c r="W411" s="2"/>
      <c r="X411" s="2"/>
      <c r="Y411" s="2"/>
      <c r="AD411" s="2"/>
      <c r="AI411" s="2"/>
      <c r="AM411" s="2"/>
      <c r="AN411" s="2"/>
      <c r="AO411" s="2"/>
    </row>
    <row r="412" spans="1:41" s="1" customFormat="1">
      <c r="A412" s="363"/>
      <c r="K412" s="2"/>
      <c r="L412" s="2"/>
      <c r="M412" s="2"/>
      <c r="V412" s="2"/>
      <c r="W412" s="2"/>
      <c r="X412" s="2"/>
      <c r="Y412" s="2"/>
      <c r="AD412" s="2"/>
      <c r="AI412" s="2"/>
      <c r="AM412" s="2"/>
      <c r="AN412" s="2"/>
      <c r="AO412" s="2"/>
    </row>
    <row r="413" spans="1:41" s="1" customFormat="1">
      <c r="A413" s="368"/>
      <c r="K413" s="2"/>
      <c r="L413" s="2"/>
      <c r="M413" s="2"/>
      <c r="V413" s="2"/>
      <c r="W413" s="2"/>
      <c r="X413" s="2"/>
      <c r="Y413" s="2"/>
      <c r="AD413" s="2"/>
      <c r="AI413" s="2"/>
      <c r="AM413" s="2"/>
      <c r="AN413" s="2"/>
      <c r="AO413" s="2"/>
    </row>
    <row r="414" spans="1:41" s="1" customFormat="1">
      <c r="A414" s="368"/>
      <c r="K414" s="2"/>
      <c r="L414" s="2"/>
      <c r="M414" s="2"/>
      <c r="V414" s="2"/>
      <c r="W414" s="2"/>
      <c r="X414" s="2"/>
      <c r="Y414" s="2"/>
      <c r="AD414" s="2"/>
      <c r="AI414" s="2"/>
      <c r="AM414" s="2"/>
      <c r="AN414" s="2"/>
      <c r="AO414" s="2"/>
    </row>
    <row r="415" spans="1:41" s="1" customFormat="1">
      <c r="A415" s="368"/>
      <c r="K415" s="2"/>
      <c r="L415" s="2"/>
      <c r="M415" s="2"/>
      <c r="V415" s="2"/>
      <c r="W415" s="2"/>
      <c r="X415" s="2"/>
      <c r="Y415" s="2"/>
      <c r="AD415" s="2"/>
      <c r="AI415" s="2"/>
      <c r="AM415" s="2"/>
      <c r="AN415" s="2"/>
      <c r="AO415" s="2"/>
    </row>
    <row r="416" spans="1:41" s="1" customFormat="1">
      <c r="A416" s="363"/>
      <c r="K416" s="2"/>
      <c r="L416" s="2"/>
      <c r="M416" s="2"/>
      <c r="V416" s="2"/>
      <c r="W416" s="2"/>
      <c r="X416" s="2"/>
      <c r="Y416" s="2"/>
      <c r="AD416" s="2"/>
      <c r="AI416" s="2"/>
      <c r="AM416" s="2"/>
      <c r="AN416" s="2"/>
      <c r="AO416" s="2"/>
    </row>
    <row r="417" spans="1:41" s="1" customFormat="1">
      <c r="A417" s="368"/>
      <c r="K417" s="2"/>
      <c r="L417" s="2"/>
      <c r="M417" s="2"/>
      <c r="V417" s="2"/>
      <c r="W417" s="2"/>
      <c r="X417" s="2"/>
      <c r="Y417" s="2"/>
      <c r="AD417" s="2"/>
      <c r="AI417" s="2"/>
      <c r="AM417" s="2"/>
      <c r="AN417" s="2"/>
      <c r="AO417" s="2"/>
    </row>
    <row r="418" spans="1:41" s="1" customFormat="1">
      <c r="A418" s="368"/>
      <c r="K418" s="2"/>
      <c r="L418" s="2"/>
      <c r="M418" s="2"/>
      <c r="V418" s="2"/>
      <c r="W418" s="2"/>
      <c r="X418" s="2"/>
      <c r="Y418" s="2"/>
      <c r="AD418" s="2"/>
      <c r="AI418" s="2"/>
      <c r="AM418" s="2"/>
      <c r="AN418" s="2"/>
      <c r="AO418" s="2"/>
    </row>
    <row r="419" spans="1:41" s="1" customFormat="1">
      <c r="A419" s="368"/>
      <c r="K419" s="2"/>
      <c r="L419" s="2"/>
      <c r="M419" s="2"/>
      <c r="V419" s="2"/>
      <c r="W419" s="2"/>
      <c r="X419" s="2"/>
      <c r="Y419" s="2"/>
      <c r="AD419" s="2"/>
      <c r="AI419" s="2"/>
      <c r="AM419" s="2"/>
      <c r="AN419" s="2"/>
      <c r="AO419" s="2"/>
    </row>
    <row r="420" spans="1:41" s="1" customFormat="1">
      <c r="A420" s="368"/>
      <c r="K420" s="2"/>
      <c r="L420" s="2"/>
      <c r="M420" s="2"/>
      <c r="V420" s="2"/>
      <c r="W420" s="2"/>
      <c r="X420" s="2"/>
      <c r="Y420" s="2"/>
      <c r="AD420" s="2"/>
      <c r="AI420" s="2"/>
      <c r="AM420" s="2"/>
      <c r="AN420" s="2"/>
      <c r="AO420" s="2"/>
    </row>
    <row r="421" spans="1:41" s="1" customFormat="1">
      <c r="A421" s="363"/>
      <c r="K421" s="2"/>
      <c r="L421" s="2"/>
      <c r="M421" s="2"/>
      <c r="V421" s="2"/>
      <c r="W421" s="2"/>
      <c r="X421" s="2"/>
      <c r="Y421" s="2"/>
      <c r="AD421" s="2"/>
      <c r="AI421" s="2"/>
      <c r="AM421" s="2"/>
      <c r="AN421" s="2"/>
      <c r="AO421" s="2"/>
    </row>
    <row r="422" spans="1:41" s="1" customFormat="1">
      <c r="A422" s="368"/>
      <c r="K422" s="2"/>
      <c r="L422" s="2"/>
      <c r="M422" s="2"/>
      <c r="V422" s="2"/>
      <c r="W422" s="2"/>
      <c r="X422" s="2"/>
      <c r="Y422" s="2"/>
      <c r="AD422" s="2"/>
      <c r="AI422" s="2"/>
      <c r="AM422" s="2"/>
      <c r="AN422" s="2"/>
      <c r="AO422" s="2"/>
    </row>
    <row r="423" spans="1:41" s="1" customFormat="1">
      <c r="A423" s="368"/>
      <c r="K423" s="2"/>
      <c r="L423" s="2"/>
      <c r="M423" s="2"/>
      <c r="V423" s="2"/>
      <c r="W423" s="2"/>
      <c r="X423" s="2"/>
      <c r="Y423" s="2"/>
      <c r="AD423" s="2"/>
      <c r="AI423" s="2"/>
      <c r="AM423" s="2"/>
      <c r="AN423" s="2"/>
      <c r="AO423" s="2"/>
    </row>
    <row r="424" spans="1:41" s="1" customFormat="1">
      <c r="A424" s="368"/>
      <c r="K424" s="2"/>
      <c r="L424" s="2"/>
      <c r="M424" s="2"/>
      <c r="V424" s="2"/>
      <c r="W424" s="2"/>
      <c r="X424" s="2"/>
      <c r="Y424" s="2"/>
      <c r="AD424" s="2"/>
      <c r="AI424" s="2"/>
      <c r="AM424" s="2"/>
      <c r="AN424" s="2"/>
      <c r="AO424" s="2"/>
    </row>
    <row r="425" spans="1:41" s="1" customFormat="1">
      <c r="A425" s="368"/>
      <c r="K425" s="2"/>
      <c r="L425" s="2"/>
      <c r="M425" s="2"/>
      <c r="V425" s="2"/>
      <c r="W425" s="2"/>
      <c r="X425" s="2"/>
      <c r="Y425" s="2"/>
      <c r="AD425" s="2"/>
      <c r="AI425" s="2"/>
      <c r="AM425" s="2"/>
      <c r="AN425" s="2"/>
      <c r="AO425" s="2"/>
    </row>
    <row r="426" spans="1:41" s="1" customFormat="1">
      <c r="A426" s="368"/>
      <c r="K426" s="2"/>
      <c r="L426" s="2"/>
      <c r="M426" s="2"/>
      <c r="V426" s="2"/>
      <c r="W426" s="2"/>
      <c r="X426" s="2"/>
      <c r="Y426" s="2"/>
      <c r="AD426" s="2"/>
      <c r="AI426" s="2"/>
      <c r="AM426" s="2"/>
      <c r="AN426" s="2"/>
      <c r="AO426" s="2"/>
    </row>
    <row r="427" spans="1:41" s="1" customFormat="1">
      <c r="A427" s="368"/>
      <c r="K427" s="2"/>
      <c r="L427" s="2"/>
      <c r="M427" s="2"/>
      <c r="V427" s="2"/>
      <c r="W427" s="2"/>
      <c r="X427" s="2"/>
      <c r="Y427" s="2"/>
      <c r="AD427" s="2"/>
      <c r="AI427" s="2"/>
      <c r="AM427" s="2"/>
      <c r="AN427" s="2"/>
      <c r="AO427" s="2"/>
    </row>
    <row r="428" spans="1:41" s="1" customFormat="1">
      <c r="A428" s="368"/>
      <c r="K428" s="2"/>
      <c r="L428" s="2"/>
      <c r="M428" s="2"/>
      <c r="V428" s="2"/>
      <c r="W428" s="2"/>
      <c r="X428" s="2"/>
      <c r="Y428" s="2"/>
      <c r="AD428" s="2"/>
      <c r="AI428" s="2"/>
      <c r="AM428" s="2"/>
      <c r="AN428" s="2"/>
      <c r="AO428" s="2"/>
    </row>
    <row r="429" spans="1:41" s="1" customFormat="1">
      <c r="A429" s="368"/>
      <c r="K429" s="2"/>
      <c r="L429" s="2"/>
      <c r="M429" s="2"/>
      <c r="V429" s="2"/>
      <c r="W429" s="2"/>
      <c r="X429" s="2"/>
      <c r="Y429" s="2"/>
      <c r="AD429" s="2"/>
      <c r="AI429" s="2"/>
      <c r="AM429" s="2"/>
      <c r="AN429" s="2"/>
      <c r="AO429" s="2"/>
    </row>
    <row r="430" spans="1:41" s="1" customFormat="1">
      <c r="A430" s="368"/>
      <c r="K430" s="2"/>
      <c r="L430" s="2"/>
      <c r="M430" s="2"/>
      <c r="V430" s="2"/>
      <c r="W430" s="2"/>
      <c r="X430" s="2"/>
      <c r="Y430" s="2"/>
      <c r="AD430" s="2"/>
      <c r="AI430" s="2"/>
      <c r="AM430" s="2"/>
      <c r="AN430" s="2"/>
      <c r="AO430" s="2"/>
    </row>
    <row r="431" spans="1:41" s="1" customFormat="1">
      <c r="A431" s="368"/>
      <c r="K431" s="2"/>
      <c r="L431" s="2"/>
      <c r="M431" s="2"/>
      <c r="V431" s="2"/>
      <c r="W431" s="2"/>
      <c r="X431" s="2"/>
      <c r="Y431" s="2"/>
      <c r="AD431" s="2"/>
      <c r="AI431" s="2"/>
      <c r="AM431" s="2"/>
      <c r="AN431" s="2"/>
      <c r="AO431" s="2"/>
    </row>
    <row r="432" spans="1:41" s="1" customFormat="1">
      <c r="A432" s="368"/>
      <c r="K432" s="2"/>
      <c r="L432" s="2"/>
      <c r="M432" s="2"/>
      <c r="V432" s="2"/>
      <c r="W432" s="2"/>
      <c r="X432" s="2"/>
      <c r="Y432" s="2"/>
      <c r="AD432" s="2"/>
      <c r="AI432" s="2"/>
      <c r="AM432" s="2"/>
      <c r="AN432" s="2"/>
      <c r="AO432" s="2"/>
    </row>
    <row r="433" spans="1:41" s="1" customFormat="1">
      <c r="A433" s="368"/>
      <c r="K433" s="2"/>
      <c r="L433" s="2"/>
      <c r="M433" s="2"/>
      <c r="V433" s="2"/>
      <c r="W433" s="2"/>
      <c r="X433" s="2"/>
      <c r="Y433" s="2"/>
      <c r="AD433" s="2"/>
      <c r="AI433" s="2"/>
      <c r="AM433" s="2"/>
      <c r="AN433" s="2"/>
      <c r="AO433" s="2"/>
    </row>
    <row r="434" spans="1:41" s="1" customFormat="1">
      <c r="A434" s="363"/>
      <c r="K434" s="2"/>
      <c r="L434" s="2"/>
      <c r="M434" s="2"/>
      <c r="V434" s="2"/>
      <c r="W434" s="2"/>
      <c r="X434" s="2"/>
      <c r="Y434" s="2"/>
      <c r="AD434" s="2"/>
      <c r="AI434" s="2"/>
      <c r="AM434" s="2"/>
      <c r="AN434" s="2"/>
      <c r="AO434" s="2"/>
    </row>
    <row r="435" spans="1:41" s="1" customFormat="1">
      <c r="A435" s="368"/>
      <c r="K435" s="2"/>
      <c r="L435" s="2"/>
      <c r="M435" s="2"/>
      <c r="V435" s="2"/>
      <c r="W435" s="2"/>
      <c r="X435" s="2"/>
      <c r="Y435" s="2"/>
      <c r="AD435" s="2"/>
      <c r="AI435" s="2"/>
      <c r="AM435" s="2"/>
      <c r="AN435" s="2"/>
      <c r="AO435" s="2"/>
    </row>
    <row r="436" spans="1:41" s="1" customFormat="1">
      <c r="A436" s="368"/>
      <c r="K436" s="2"/>
      <c r="L436" s="2"/>
      <c r="M436" s="2"/>
      <c r="V436" s="2"/>
      <c r="W436" s="2"/>
      <c r="X436" s="2"/>
      <c r="Y436" s="2"/>
      <c r="AD436" s="2"/>
      <c r="AI436" s="2"/>
      <c r="AM436" s="2"/>
      <c r="AN436" s="2"/>
      <c r="AO436" s="2"/>
    </row>
    <row r="437" spans="1:41" s="1" customFormat="1">
      <c r="A437" s="368"/>
      <c r="K437" s="2"/>
      <c r="L437" s="2"/>
      <c r="M437" s="2"/>
      <c r="V437" s="2"/>
      <c r="W437" s="2"/>
      <c r="X437" s="2"/>
      <c r="Y437" s="2"/>
      <c r="AD437" s="2"/>
      <c r="AI437" s="2"/>
      <c r="AM437" s="2"/>
      <c r="AN437" s="2"/>
      <c r="AO437" s="2"/>
    </row>
    <row r="438" spans="1:41" s="1" customFormat="1">
      <c r="A438" s="368"/>
      <c r="K438" s="2"/>
      <c r="L438" s="2"/>
      <c r="M438" s="2"/>
      <c r="V438" s="2"/>
      <c r="W438" s="2"/>
      <c r="X438" s="2"/>
      <c r="Y438" s="2"/>
      <c r="AD438" s="2"/>
      <c r="AI438" s="2"/>
      <c r="AM438" s="2"/>
      <c r="AN438" s="2"/>
      <c r="AO438" s="2"/>
    </row>
    <row r="439" spans="1:41" s="1" customFormat="1">
      <c r="A439" s="368"/>
      <c r="K439" s="2"/>
      <c r="L439" s="2"/>
      <c r="M439" s="2"/>
      <c r="V439" s="2"/>
      <c r="W439" s="2"/>
      <c r="X439" s="2"/>
      <c r="Y439" s="2"/>
      <c r="AD439" s="2"/>
      <c r="AI439" s="2"/>
      <c r="AM439" s="2"/>
      <c r="AN439" s="2"/>
      <c r="AO439" s="2"/>
    </row>
    <row r="440" spans="1:41" s="1" customFormat="1">
      <c r="A440" s="363"/>
      <c r="K440" s="2"/>
      <c r="L440" s="2"/>
      <c r="M440" s="2"/>
      <c r="V440" s="2"/>
      <c r="W440" s="2"/>
      <c r="X440" s="2"/>
      <c r="Y440" s="2"/>
      <c r="AD440" s="2"/>
      <c r="AI440" s="2"/>
      <c r="AM440" s="2"/>
      <c r="AN440" s="2"/>
      <c r="AO440" s="2"/>
    </row>
    <row r="441" spans="1:41" s="1" customFormat="1">
      <c r="A441" s="363"/>
      <c r="K441" s="2"/>
      <c r="L441" s="2"/>
      <c r="M441" s="2"/>
      <c r="V441" s="2"/>
      <c r="W441" s="2"/>
      <c r="X441" s="2"/>
      <c r="Y441" s="2"/>
      <c r="AD441" s="2"/>
      <c r="AI441" s="2"/>
      <c r="AM441" s="2"/>
      <c r="AN441" s="2"/>
      <c r="AO441" s="2"/>
    </row>
    <row r="442" spans="1:41" s="1" customFormat="1">
      <c r="A442" s="368"/>
      <c r="K442" s="2"/>
      <c r="L442" s="2"/>
      <c r="M442" s="2"/>
      <c r="V442" s="2"/>
      <c r="W442" s="2"/>
      <c r="X442" s="2"/>
      <c r="Y442" s="2"/>
      <c r="AD442" s="2"/>
      <c r="AI442" s="2"/>
      <c r="AM442" s="2"/>
      <c r="AN442" s="2"/>
      <c r="AO442" s="2"/>
    </row>
    <row r="443" spans="1:41" s="1" customFormat="1">
      <c r="A443" s="368"/>
      <c r="K443" s="2"/>
      <c r="L443" s="2"/>
      <c r="M443" s="2"/>
      <c r="V443" s="2"/>
      <c r="W443" s="2"/>
      <c r="X443" s="2"/>
      <c r="Y443" s="2"/>
      <c r="AD443" s="2"/>
      <c r="AI443" s="2"/>
      <c r="AM443" s="2"/>
      <c r="AN443" s="2"/>
      <c r="AO443" s="2"/>
    </row>
    <row r="444" spans="1:41" s="1" customFormat="1">
      <c r="A444" s="368"/>
      <c r="K444" s="2"/>
      <c r="L444" s="2"/>
      <c r="M444" s="2"/>
      <c r="V444" s="2"/>
      <c r="W444" s="2"/>
      <c r="X444" s="2"/>
      <c r="Y444" s="2"/>
      <c r="AD444" s="2"/>
      <c r="AI444" s="2"/>
      <c r="AM444" s="2"/>
      <c r="AN444" s="2"/>
      <c r="AO444" s="2"/>
    </row>
    <row r="445" spans="1:41" s="1" customFormat="1">
      <c r="A445" s="368"/>
      <c r="K445" s="2"/>
      <c r="L445" s="2"/>
      <c r="M445" s="2"/>
      <c r="V445" s="2"/>
      <c r="W445" s="2"/>
      <c r="X445" s="2"/>
      <c r="Y445" s="2"/>
      <c r="AD445" s="2"/>
      <c r="AI445" s="2"/>
      <c r="AM445" s="2"/>
      <c r="AN445" s="2"/>
      <c r="AO445" s="2"/>
    </row>
    <row r="446" spans="1:41" s="1" customFormat="1">
      <c r="A446" s="368"/>
      <c r="K446" s="2"/>
      <c r="L446" s="2"/>
      <c r="M446" s="2"/>
      <c r="V446" s="2"/>
      <c r="W446" s="2"/>
      <c r="X446" s="2"/>
      <c r="Y446" s="2"/>
      <c r="AD446" s="2"/>
      <c r="AI446" s="2"/>
      <c r="AM446" s="2"/>
      <c r="AN446" s="2"/>
      <c r="AO446" s="2"/>
    </row>
    <row r="447" spans="1:41" s="1" customFormat="1">
      <c r="A447" s="368"/>
      <c r="K447" s="2"/>
      <c r="L447" s="2"/>
      <c r="M447" s="2"/>
      <c r="V447" s="2"/>
      <c r="W447" s="2"/>
      <c r="X447" s="2"/>
      <c r="Y447" s="2"/>
      <c r="AD447" s="2"/>
      <c r="AI447" s="2"/>
      <c r="AM447" s="2"/>
      <c r="AN447" s="2"/>
      <c r="AO447" s="2"/>
    </row>
    <row r="448" spans="1:41" s="1" customFormat="1">
      <c r="A448" s="368"/>
      <c r="K448" s="2"/>
      <c r="L448" s="2"/>
      <c r="M448" s="2"/>
      <c r="V448" s="2"/>
      <c r="W448" s="2"/>
      <c r="X448" s="2"/>
      <c r="Y448" s="2"/>
      <c r="AD448" s="2"/>
      <c r="AI448" s="2"/>
      <c r="AM448" s="2"/>
      <c r="AN448" s="2"/>
      <c r="AO448" s="2"/>
    </row>
    <row r="449" spans="1:41" s="1" customFormat="1">
      <c r="A449" s="368"/>
      <c r="K449" s="2"/>
      <c r="L449" s="2"/>
      <c r="M449" s="2"/>
      <c r="V449" s="2"/>
      <c r="W449" s="2"/>
      <c r="X449" s="2"/>
      <c r="Y449" s="2"/>
      <c r="AD449" s="2"/>
      <c r="AI449" s="2"/>
      <c r="AM449" s="2"/>
      <c r="AN449" s="2"/>
      <c r="AO449" s="2"/>
    </row>
    <row r="450" spans="1:41" s="1" customFormat="1">
      <c r="A450" s="368"/>
      <c r="K450" s="2"/>
      <c r="L450" s="2"/>
      <c r="M450" s="2"/>
      <c r="V450" s="2"/>
      <c r="W450" s="2"/>
      <c r="X450" s="2"/>
      <c r="Y450" s="2"/>
      <c r="AD450" s="2"/>
      <c r="AI450" s="2"/>
      <c r="AM450" s="2"/>
      <c r="AN450" s="2"/>
      <c r="AO450" s="2"/>
    </row>
    <row r="451" spans="1:41" s="1" customFormat="1">
      <c r="A451" s="363"/>
      <c r="K451" s="2"/>
      <c r="L451" s="2"/>
      <c r="M451" s="2"/>
      <c r="V451" s="2"/>
      <c r="W451" s="2"/>
      <c r="X451" s="2"/>
      <c r="Y451" s="2"/>
      <c r="AD451" s="2"/>
      <c r="AI451" s="2"/>
      <c r="AM451" s="2"/>
      <c r="AN451" s="2"/>
      <c r="AO451" s="2"/>
    </row>
    <row r="452" spans="1:41" s="1" customFormat="1">
      <c r="A452" s="363"/>
      <c r="K452" s="2"/>
      <c r="L452" s="2"/>
      <c r="M452" s="2"/>
      <c r="V452" s="2"/>
      <c r="W452" s="2"/>
      <c r="X452" s="2"/>
      <c r="Y452" s="2"/>
      <c r="AD452" s="2"/>
      <c r="AI452" s="2"/>
      <c r="AM452" s="2"/>
      <c r="AN452" s="2"/>
      <c r="AO452" s="2"/>
    </row>
    <row r="453" spans="1:41" s="1" customFormat="1" ht="15">
      <c r="A453" s="369"/>
      <c r="K453" s="2"/>
      <c r="L453" s="2"/>
      <c r="M453" s="2"/>
      <c r="V453" s="2"/>
      <c r="W453" s="2"/>
      <c r="X453" s="2"/>
      <c r="Y453" s="2"/>
      <c r="AD453" s="2"/>
      <c r="AI453" s="2"/>
      <c r="AM453" s="2"/>
      <c r="AN453" s="2"/>
      <c r="AO453" s="2"/>
    </row>
    <row r="454" spans="1:41" s="1" customFormat="1">
      <c r="A454" s="363"/>
      <c r="K454" s="2"/>
      <c r="L454" s="2"/>
      <c r="M454" s="2"/>
      <c r="V454" s="2"/>
      <c r="W454" s="2"/>
      <c r="X454" s="2"/>
      <c r="Y454" s="2"/>
      <c r="AD454" s="2"/>
      <c r="AI454" s="2"/>
      <c r="AM454" s="2"/>
      <c r="AN454" s="2"/>
      <c r="AO454" s="2"/>
    </row>
    <row r="455" spans="1:41" s="1" customFormat="1">
      <c r="A455" s="368"/>
      <c r="K455" s="2"/>
      <c r="L455" s="2"/>
      <c r="M455" s="2"/>
      <c r="V455" s="2"/>
      <c r="W455" s="2"/>
      <c r="X455" s="2"/>
      <c r="Y455" s="2"/>
      <c r="AD455" s="2"/>
      <c r="AI455" s="2"/>
      <c r="AM455" s="2"/>
      <c r="AN455" s="2"/>
      <c r="AO455" s="2"/>
    </row>
    <row r="456" spans="1:41" s="1" customFormat="1">
      <c r="A456" s="363"/>
      <c r="K456" s="2"/>
      <c r="L456" s="2"/>
      <c r="M456" s="2"/>
      <c r="V456" s="2"/>
      <c r="W456" s="2"/>
      <c r="X456" s="2"/>
      <c r="Y456" s="2"/>
      <c r="AD456" s="2"/>
      <c r="AI456" s="2"/>
      <c r="AM456" s="2"/>
      <c r="AN456" s="2"/>
      <c r="AO456" s="2"/>
    </row>
    <row r="457" spans="1:41" s="1" customFormat="1">
      <c r="A457" s="368"/>
      <c r="K457" s="2"/>
      <c r="L457" s="2"/>
      <c r="M457" s="2"/>
      <c r="V457" s="2"/>
      <c r="W457" s="2"/>
      <c r="X457" s="2"/>
      <c r="Y457" s="2"/>
      <c r="AD457" s="2"/>
      <c r="AI457" s="2"/>
      <c r="AM457" s="2"/>
      <c r="AN457" s="2"/>
      <c r="AO457" s="2"/>
    </row>
    <row r="458" spans="1:41" s="1" customFormat="1">
      <c r="A458" s="363"/>
      <c r="K458" s="2"/>
      <c r="L458" s="2"/>
      <c r="M458" s="2"/>
      <c r="V458" s="2"/>
      <c r="W458" s="2"/>
      <c r="X458" s="2"/>
      <c r="Y458" s="2"/>
      <c r="AD458" s="2"/>
      <c r="AI458" s="2"/>
      <c r="AM458" s="2"/>
      <c r="AN458" s="2"/>
      <c r="AO458" s="2"/>
    </row>
    <row r="459" spans="1:41" s="1" customFormat="1">
      <c r="A459" s="368"/>
      <c r="K459" s="2"/>
      <c r="L459" s="2"/>
      <c r="M459" s="2"/>
      <c r="V459" s="2"/>
      <c r="W459" s="2"/>
      <c r="X459" s="2"/>
      <c r="Y459" s="2"/>
      <c r="AD459" s="2"/>
      <c r="AI459" s="2"/>
      <c r="AM459" s="2"/>
      <c r="AN459" s="2"/>
      <c r="AO459" s="2"/>
    </row>
    <row r="460" spans="1:41" s="1" customFormat="1">
      <c r="A460" s="363"/>
      <c r="K460" s="2"/>
      <c r="L460" s="2"/>
      <c r="M460" s="2"/>
      <c r="V460" s="2"/>
      <c r="W460" s="2"/>
      <c r="X460" s="2"/>
      <c r="Y460" s="2"/>
      <c r="AD460" s="2"/>
      <c r="AI460" s="2"/>
      <c r="AM460" s="2"/>
      <c r="AN460" s="2"/>
      <c r="AO460" s="2"/>
    </row>
    <row r="461" spans="1:41" s="1" customFormat="1">
      <c r="A461" s="368"/>
      <c r="K461" s="2"/>
      <c r="L461" s="2"/>
      <c r="M461" s="2"/>
      <c r="V461" s="2"/>
      <c r="W461" s="2"/>
      <c r="X461" s="2"/>
      <c r="Y461" s="2"/>
      <c r="AD461" s="2"/>
      <c r="AI461" s="2"/>
      <c r="AM461" s="2"/>
      <c r="AN461" s="2"/>
      <c r="AO461" s="2"/>
    </row>
    <row r="462" spans="1:41" s="1" customFormat="1">
      <c r="A462" s="363"/>
      <c r="K462" s="2"/>
      <c r="L462" s="2"/>
      <c r="M462" s="2"/>
      <c r="V462" s="2"/>
      <c r="W462" s="2"/>
      <c r="X462" s="2"/>
      <c r="Y462" s="2"/>
      <c r="AD462" s="2"/>
      <c r="AI462" s="2"/>
      <c r="AM462" s="2"/>
      <c r="AN462" s="2"/>
      <c r="AO462" s="2"/>
    </row>
    <row r="463" spans="1:41" s="1" customFormat="1">
      <c r="A463" s="368"/>
      <c r="K463" s="2"/>
      <c r="L463" s="2"/>
      <c r="M463" s="2"/>
      <c r="V463" s="2"/>
      <c r="W463" s="2"/>
      <c r="X463" s="2"/>
      <c r="Y463" s="2"/>
      <c r="AD463" s="2"/>
      <c r="AI463" s="2"/>
      <c r="AM463" s="2"/>
      <c r="AN463" s="2"/>
      <c r="AO463" s="2"/>
    </row>
    <row r="464" spans="1:41" s="1" customFormat="1">
      <c r="A464" s="363"/>
      <c r="K464" s="2"/>
      <c r="L464" s="2"/>
      <c r="M464" s="2"/>
      <c r="V464" s="2"/>
      <c r="W464" s="2"/>
      <c r="X464" s="2"/>
      <c r="Y464" s="2"/>
      <c r="AD464" s="2"/>
      <c r="AI464" s="2"/>
      <c r="AM464" s="2"/>
      <c r="AN464" s="2"/>
      <c r="AO464" s="2"/>
    </row>
    <row r="465" spans="1:41" s="1" customFormat="1">
      <c r="A465" s="363"/>
      <c r="K465" s="2"/>
      <c r="L465" s="2"/>
      <c r="M465" s="2"/>
      <c r="V465" s="2"/>
      <c r="W465" s="2"/>
      <c r="X465" s="2"/>
      <c r="Y465" s="2"/>
      <c r="AD465" s="2"/>
      <c r="AI465" s="2"/>
      <c r="AM465" s="2"/>
      <c r="AN465" s="2"/>
      <c r="AO465" s="2"/>
    </row>
    <row r="466" spans="1:41" s="1" customFormat="1" ht="15">
      <c r="A466" s="369"/>
      <c r="K466" s="2"/>
      <c r="L466" s="2"/>
      <c r="M466" s="2"/>
      <c r="V466" s="2"/>
      <c r="W466" s="2"/>
      <c r="X466" s="2"/>
      <c r="Y466" s="2"/>
      <c r="AD466" s="2"/>
      <c r="AI466" s="2"/>
      <c r="AM466" s="2"/>
      <c r="AN466" s="2"/>
      <c r="AO466" s="2"/>
    </row>
    <row r="467" spans="1:41" s="1" customFormat="1">
      <c r="A467" s="363"/>
      <c r="K467" s="2"/>
      <c r="L467" s="2"/>
      <c r="M467" s="2"/>
      <c r="V467" s="2"/>
      <c r="W467" s="2"/>
      <c r="X467" s="2"/>
      <c r="Y467" s="2"/>
      <c r="AD467" s="2"/>
      <c r="AI467" s="2"/>
      <c r="AM467" s="2"/>
      <c r="AN467" s="2"/>
      <c r="AO467" s="2"/>
    </row>
    <row r="468" spans="1:41" s="1" customFormat="1">
      <c r="A468" s="368"/>
      <c r="K468" s="2"/>
      <c r="L468" s="2"/>
      <c r="M468" s="2"/>
      <c r="V468" s="2"/>
      <c r="W468" s="2"/>
      <c r="X468" s="2"/>
      <c r="Y468" s="2"/>
      <c r="AD468" s="2"/>
      <c r="AI468" s="2"/>
      <c r="AM468" s="2"/>
      <c r="AN468" s="2"/>
      <c r="AO468" s="2"/>
    </row>
    <row r="469" spans="1:41" s="1" customFormat="1">
      <c r="A469" s="363"/>
      <c r="K469" s="2"/>
      <c r="L469" s="2"/>
      <c r="M469" s="2"/>
      <c r="V469" s="2"/>
      <c r="W469" s="2"/>
      <c r="X469" s="2"/>
      <c r="Y469" s="2"/>
      <c r="AD469" s="2"/>
      <c r="AI469" s="2"/>
      <c r="AM469" s="2"/>
      <c r="AN469" s="2"/>
      <c r="AO469" s="2"/>
    </row>
    <row r="470" spans="1:41" s="1" customFormat="1">
      <c r="A470" s="368"/>
      <c r="K470" s="2"/>
      <c r="L470" s="2"/>
      <c r="M470" s="2"/>
      <c r="V470" s="2"/>
      <c r="W470" s="2"/>
      <c r="X470" s="2"/>
      <c r="Y470" s="2"/>
      <c r="AD470" s="2"/>
      <c r="AI470" s="2"/>
      <c r="AM470" s="2"/>
      <c r="AN470" s="2"/>
      <c r="AO470" s="2"/>
    </row>
    <row r="471" spans="1:41" s="1" customFormat="1">
      <c r="A471" s="363"/>
      <c r="K471" s="2"/>
      <c r="L471" s="2"/>
      <c r="M471" s="2"/>
      <c r="V471" s="2"/>
      <c r="W471" s="2"/>
      <c r="X471" s="2"/>
      <c r="Y471" s="2"/>
      <c r="AD471" s="2"/>
      <c r="AI471" s="2"/>
      <c r="AM471" s="2"/>
      <c r="AN471" s="2"/>
      <c r="AO471" s="2"/>
    </row>
    <row r="472" spans="1:41" s="1" customFormat="1">
      <c r="A472" s="12"/>
      <c r="K472" s="2"/>
      <c r="L472" s="2"/>
      <c r="M472" s="2"/>
      <c r="V472" s="2"/>
      <c r="W472" s="2"/>
      <c r="X472" s="2"/>
      <c r="Y472" s="2"/>
      <c r="AD472" s="2"/>
      <c r="AI472" s="2"/>
      <c r="AM472" s="2"/>
      <c r="AN472" s="2"/>
      <c r="AO472" s="2"/>
    </row>
    <row r="473" spans="1:41" s="1" customFormat="1">
      <c r="A473" s="12"/>
      <c r="K473" s="2"/>
      <c r="L473" s="2"/>
      <c r="M473" s="2"/>
      <c r="V473" s="2"/>
      <c r="W473" s="2"/>
      <c r="X473" s="2"/>
      <c r="Y473" s="2"/>
      <c r="AD473" s="2"/>
      <c r="AI473" s="2"/>
      <c r="AM473" s="2"/>
      <c r="AN473" s="2"/>
      <c r="AO473" s="2"/>
    </row>
    <row r="474" spans="1:41" s="1" customFormat="1">
      <c r="A474" s="12"/>
      <c r="K474" s="2"/>
      <c r="L474" s="2"/>
      <c r="M474" s="2"/>
      <c r="V474" s="2"/>
      <c r="W474" s="2"/>
      <c r="X474" s="2"/>
      <c r="Y474" s="2"/>
      <c r="AD474" s="2"/>
      <c r="AI474" s="2"/>
      <c r="AM474" s="2"/>
      <c r="AN474" s="2"/>
      <c r="AO474" s="2"/>
    </row>
    <row r="475" spans="1:41" s="1" customFormat="1">
      <c r="A475" s="12"/>
      <c r="K475" s="2"/>
      <c r="L475" s="2"/>
      <c r="M475" s="2"/>
      <c r="V475" s="2"/>
      <c r="W475" s="2"/>
      <c r="X475" s="2"/>
      <c r="Y475" s="2"/>
      <c r="AD475" s="2"/>
      <c r="AI475" s="2"/>
      <c r="AM475" s="2"/>
      <c r="AN475" s="2"/>
      <c r="AO475" s="2"/>
    </row>
    <row r="476" spans="1:41" s="1" customFormat="1">
      <c r="A476" s="12"/>
      <c r="K476" s="2"/>
      <c r="L476" s="2"/>
      <c r="M476" s="2"/>
      <c r="V476" s="2"/>
      <c r="W476" s="2"/>
      <c r="X476" s="2"/>
      <c r="Y476" s="2"/>
      <c r="AD476" s="2"/>
      <c r="AI476" s="2"/>
      <c r="AM476" s="2"/>
      <c r="AN476" s="2"/>
      <c r="AO476" s="2"/>
    </row>
    <row r="477" spans="1:41" s="1" customFormat="1">
      <c r="A477" s="12"/>
      <c r="K477" s="2"/>
      <c r="L477" s="2"/>
      <c r="M477" s="2"/>
      <c r="V477" s="2"/>
      <c r="W477" s="2"/>
      <c r="X477" s="2"/>
      <c r="Y477" s="2"/>
      <c r="AD477" s="2"/>
      <c r="AI477" s="2"/>
      <c r="AM477" s="2"/>
      <c r="AN477" s="2"/>
      <c r="AO477" s="2"/>
    </row>
    <row r="478" spans="1:41" s="1" customFormat="1">
      <c r="A478" s="12"/>
      <c r="K478" s="2"/>
      <c r="L478" s="2"/>
      <c r="M478" s="2"/>
      <c r="V478" s="2"/>
      <c r="W478" s="2"/>
      <c r="X478" s="2"/>
      <c r="Y478" s="2"/>
      <c r="AD478" s="2"/>
      <c r="AI478" s="2"/>
      <c r="AM478" s="2"/>
      <c r="AN478" s="2"/>
      <c r="AO478" s="2"/>
    </row>
    <row r="479" spans="1:41" s="1" customFormat="1">
      <c r="A479" s="12"/>
      <c r="K479" s="2"/>
      <c r="L479" s="2"/>
      <c r="M479" s="2"/>
      <c r="V479" s="2"/>
      <c r="W479" s="2"/>
      <c r="X479" s="2"/>
      <c r="Y479" s="2"/>
      <c r="AD479" s="2"/>
      <c r="AI479" s="2"/>
      <c r="AM479" s="2"/>
      <c r="AN479" s="2"/>
      <c r="AO479" s="2"/>
    </row>
    <row r="480" spans="1:41" s="1" customFormat="1">
      <c r="A480" s="12"/>
      <c r="K480" s="2"/>
      <c r="L480" s="2"/>
      <c r="M480" s="2"/>
      <c r="V480" s="2"/>
      <c r="W480" s="2"/>
      <c r="X480" s="2"/>
      <c r="Y480" s="2"/>
      <c r="AD480" s="2"/>
      <c r="AI480" s="2"/>
      <c r="AM480" s="2"/>
      <c r="AN480" s="2"/>
      <c r="AO480" s="2"/>
    </row>
    <row r="481" spans="1:41" s="1" customFormat="1">
      <c r="A481" s="12"/>
      <c r="K481" s="2"/>
      <c r="L481" s="2"/>
      <c r="M481" s="2"/>
      <c r="V481" s="2"/>
      <c r="W481" s="2"/>
      <c r="X481" s="2"/>
      <c r="Y481" s="2"/>
      <c r="AD481" s="2"/>
      <c r="AI481" s="2"/>
      <c r="AM481" s="2"/>
      <c r="AN481" s="2"/>
      <c r="AO481" s="2"/>
    </row>
    <row r="482" spans="1:41" s="1" customFormat="1">
      <c r="A482" s="12"/>
      <c r="K482" s="2"/>
      <c r="L482" s="2"/>
      <c r="M482" s="2"/>
      <c r="V482" s="2"/>
      <c r="W482" s="2"/>
      <c r="X482" s="2"/>
      <c r="Y482" s="2"/>
      <c r="AD482" s="2"/>
      <c r="AI482" s="2"/>
      <c r="AM482" s="2"/>
      <c r="AN482" s="2"/>
      <c r="AO482" s="2"/>
    </row>
    <row r="483" spans="1:41" s="1" customFormat="1">
      <c r="A483" s="12"/>
      <c r="K483" s="2"/>
      <c r="L483" s="2"/>
      <c r="M483" s="2"/>
      <c r="V483" s="2"/>
      <c r="W483" s="2"/>
      <c r="X483" s="2"/>
      <c r="Y483" s="2"/>
      <c r="AD483" s="2"/>
      <c r="AI483" s="2"/>
      <c r="AM483" s="2"/>
      <c r="AN483" s="2"/>
      <c r="AO483" s="2"/>
    </row>
    <row r="484" spans="1:41" s="1" customFormat="1">
      <c r="A484" s="12"/>
      <c r="K484" s="2"/>
      <c r="L484" s="2"/>
      <c r="M484" s="2"/>
      <c r="V484" s="2"/>
      <c r="W484" s="2"/>
      <c r="X484" s="2"/>
      <c r="Y484" s="2"/>
      <c r="AD484" s="2"/>
      <c r="AI484" s="2"/>
      <c r="AM484" s="2"/>
      <c r="AN484" s="2"/>
      <c r="AO484" s="2"/>
    </row>
    <row r="485" spans="1:41" s="1" customFormat="1">
      <c r="A485" s="12"/>
      <c r="K485" s="2"/>
      <c r="L485" s="2"/>
      <c r="M485" s="2"/>
      <c r="V485" s="2"/>
      <c r="W485" s="2"/>
      <c r="X485" s="2"/>
      <c r="Y485" s="2"/>
      <c r="AD485" s="2"/>
      <c r="AI485" s="2"/>
      <c r="AM485" s="2"/>
      <c r="AN485" s="2"/>
      <c r="AO485" s="2"/>
    </row>
    <row r="486" spans="1:41" s="1" customFormat="1">
      <c r="A486" s="12"/>
      <c r="K486" s="2"/>
      <c r="L486" s="2"/>
      <c r="M486" s="2"/>
      <c r="V486" s="2"/>
      <c r="W486" s="2"/>
      <c r="X486" s="2"/>
      <c r="Y486" s="2"/>
      <c r="AD486" s="2"/>
      <c r="AI486" s="2"/>
      <c r="AM486" s="2"/>
      <c r="AN486" s="2"/>
      <c r="AO486" s="2"/>
    </row>
    <row r="487" spans="1:41" s="1" customFormat="1">
      <c r="A487" s="12"/>
      <c r="K487" s="2"/>
      <c r="L487" s="2"/>
      <c r="M487" s="2"/>
      <c r="V487" s="2"/>
      <c r="W487" s="2"/>
      <c r="X487" s="2"/>
      <c r="Y487" s="2"/>
      <c r="AD487" s="2"/>
      <c r="AI487" s="2"/>
      <c r="AM487" s="2"/>
      <c r="AN487" s="2"/>
      <c r="AO487" s="2"/>
    </row>
    <row r="488" spans="1:41" s="1" customFormat="1">
      <c r="A488" s="12"/>
      <c r="K488" s="2"/>
      <c r="L488" s="2"/>
      <c r="M488" s="2"/>
      <c r="V488" s="2"/>
      <c r="W488" s="2"/>
      <c r="X488" s="2"/>
      <c r="Y488" s="2"/>
      <c r="AD488" s="2"/>
      <c r="AI488" s="2"/>
      <c r="AM488" s="2"/>
      <c r="AN488" s="2"/>
      <c r="AO488" s="2"/>
    </row>
    <row r="489" spans="1:41" s="1" customFormat="1">
      <c r="A489" s="12"/>
      <c r="K489" s="2"/>
      <c r="L489" s="2"/>
      <c r="M489" s="2"/>
      <c r="V489" s="2"/>
      <c r="W489" s="2"/>
      <c r="X489" s="2"/>
      <c r="Y489" s="2"/>
      <c r="AD489" s="2"/>
      <c r="AI489" s="2"/>
      <c r="AM489" s="2"/>
      <c r="AN489" s="2"/>
      <c r="AO489" s="2"/>
    </row>
    <row r="490" spans="1:41" s="1" customFormat="1">
      <c r="A490" s="12"/>
      <c r="K490" s="2"/>
      <c r="L490" s="2"/>
      <c r="M490" s="2"/>
      <c r="V490" s="2"/>
      <c r="W490" s="2"/>
      <c r="X490" s="2"/>
      <c r="Y490" s="2"/>
      <c r="AD490" s="2"/>
      <c r="AI490" s="2"/>
      <c r="AM490" s="2"/>
      <c r="AN490" s="2"/>
      <c r="AO490" s="2"/>
    </row>
    <row r="491" spans="1:41" s="1" customFormat="1">
      <c r="A491" s="12"/>
      <c r="K491" s="2"/>
      <c r="L491" s="2"/>
      <c r="M491" s="2"/>
      <c r="V491" s="2"/>
      <c r="W491" s="2"/>
      <c r="X491" s="2"/>
      <c r="Y491" s="2"/>
      <c r="AD491" s="2"/>
      <c r="AI491" s="2"/>
      <c r="AM491" s="2"/>
      <c r="AN491" s="2"/>
      <c r="AO491" s="2"/>
    </row>
    <row r="492" spans="1:41" s="1" customFormat="1">
      <c r="A492" s="12"/>
      <c r="K492" s="2"/>
      <c r="L492" s="2"/>
      <c r="M492" s="2"/>
      <c r="V492" s="2"/>
      <c r="W492" s="2"/>
      <c r="X492" s="2"/>
      <c r="Y492" s="2"/>
      <c r="AD492" s="2"/>
      <c r="AI492" s="2"/>
      <c r="AM492" s="2"/>
      <c r="AN492" s="2"/>
      <c r="AO492" s="2"/>
    </row>
    <row r="493" spans="1:41" s="1" customFormat="1">
      <c r="A493" s="12"/>
      <c r="K493" s="2"/>
      <c r="L493" s="2"/>
      <c r="M493" s="2"/>
      <c r="V493" s="2"/>
      <c r="W493" s="2"/>
      <c r="X493" s="2"/>
      <c r="Y493" s="2"/>
      <c r="AD493" s="2"/>
      <c r="AI493" s="2"/>
      <c r="AM493" s="2"/>
      <c r="AN493" s="2"/>
      <c r="AO493" s="2"/>
    </row>
    <row r="494" spans="1:41" s="1" customFormat="1">
      <c r="A494" s="12"/>
      <c r="K494" s="2"/>
      <c r="L494" s="2"/>
      <c r="M494" s="2"/>
      <c r="V494" s="2"/>
      <c r="W494" s="2"/>
      <c r="X494" s="2"/>
      <c r="Y494" s="2"/>
      <c r="AD494" s="2"/>
      <c r="AI494" s="2"/>
      <c r="AM494" s="2"/>
      <c r="AN494" s="2"/>
      <c r="AO494" s="2"/>
    </row>
    <row r="495" spans="1:41" s="1" customFormat="1">
      <c r="A495" s="12"/>
      <c r="K495" s="2"/>
      <c r="L495" s="2"/>
      <c r="M495" s="2"/>
      <c r="V495" s="2"/>
      <c r="W495" s="2"/>
      <c r="X495" s="2"/>
      <c r="Y495" s="2"/>
      <c r="AD495" s="2"/>
      <c r="AI495" s="2"/>
      <c r="AM495" s="2"/>
      <c r="AN495" s="2"/>
      <c r="AO495" s="2"/>
    </row>
    <row r="496" spans="1:41" s="1" customFormat="1">
      <c r="A496" s="12"/>
      <c r="K496" s="2"/>
      <c r="L496" s="2"/>
      <c r="M496" s="2"/>
      <c r="V496" s="2"/>
      <c r="W496" s="2"/>
      <c r="X496" s="2"/>
      <c r="Y496" s="2"/>
      <c r="AD496" s="2"/>
      <c r="AI496" s="2"/>
      <c r="AM496" s="2"/>
      <c r="AN496" s="2"/>
      <c r="AO496" s="2"/>
    </row>
    <row r="497" spans="1:41" s="1" customFormat="1">
      <c r="A497" s="12"/>
      <c r="K497" s="2"/>
      <c r="L497" s="2"/>
      <c r="M497" s="2"/>
      <c r="V497" s="2"/>
      <c r="W497" s="2"/>
      <c r="X497" s="2"/>
      <c r="Y497" s="2"/>
      <c r="AD497" s="2"/>
      <c r="AI497" s="2"/>
      <c r="AM497" s="2"/>
      <c r="AN497" s="2"/>
      <c r="AO497" s="2"/>
    </row>
    <row r="498" spans="1:41" s="1" customFormat="1">
      <c r="A498" s="12"/>
      <c r="K498" s="2"/>
      <c r="L498" s="2"/>
      <c r="M498" s="2"/>
      <c r="V498" s="2"/>
      <c r="W498" s="2"/>
      <c r="X498" s="2"/>
      <c r="Y498" s="2"/>
      <c r="AD498" s="2"/>
      <c r="AI498" s="2"/>
      <c r="AM498" s="2"/>
      <c r="AN498" s="2"/>
      <c r="AO498" s="2"/>
    </row>
    <row r="499" spans="1:41" s="1" customFormat="1">
      <c r="A499" s="12"/>
      <c r="K499" s="2"/>
      <c r="L499" s="2"/>
      <c r="M499" s="2"/>
      <c r="V499" s="2"/>
      <c r="W499" s="2"/>
      <c r="X499" s="2"/>
      <c r="Y499" s="2"/>
      <c r="AD499" s="2"/>
      <c r="AI499" s="2"/>
      <c r="AM499" s="2"/>
      <c r="AN499" s="2"/>
      <c r="AO499" s="2"/>
    </row>
    <row r="500" spans="1:41" s="1" customFormat="1">
      <c r="A500" s="12"/>
      <c r="K500" s="2"/>
      <c r="L500" s="2"/>
      <c r="M500" s="2"/>
      <c r="V500" s="2"/>
      <c r="W500" s="2"/>
      <c r="X500" s="2"/>
      <c r="Y500" s="2"/>
      <c r="AD500" s="2"/>
      <c r="AI500" s="2"/>
      <c r="AM500" s="2"/>
      <c r="AN500" s="2"/>
      <c r="AO500" s="2"/>
    </row>
    <row r="501" spans="1:41" s="1" customFormat="1">
      <c r="A501" s="12"/>
      <c r="K501" s="2"/>
      <c r="L501" s="2"/>
      <c r="M501" s="2"/>
      <c r="V501" s="2"/>
      <c r="W501" s="2"/>
      <c r="X501" s="2"/>
      <c r="Y501" s="2"/>
      <c r="AD501" s="2"/>
      <c r="AI501" s="2"/>
      <c r="AM501" s="2"/>
      <c r="AN501" s="2"/>
      <c r="AO501" s="2"/>
    </row>
    <row r="502" spans="1:41" s="1" customFormat="1">
      <c r="A502" s="12"/>
      <c r="K502" s="2"/>
      <c r="L502" s="2"/>
      <c r="M502" s="2"/>
      <c r="V502" s="2"/>
      <c r="W502" s="2"/>
      <c r="X502" s="2"/>
      <c r="Y502" s="2"/>
      <c r="AD502" s="2"/>
      <c r="AI502" s="2"/>
      <c r="AM502" s="2"/>
      <c r="AN502" s="2"/>
      <c r="AO502" s="2"/>
    </row>
    <row r="503" spans="1:41" s="1" customFormat="1">
      <c r="A503" s="12"/>
      <c r="K503" s="2"/>
      <c r="L503" s="2"/>
      <c r="M503" s="2"/>
      <c r="V503" s="2"/>
      <c r="W503" s="2"/>
      <c r="X503" s="2"/>
      <c r="Y503" s="2"/>
      <c r="AD503" s="2"/>
      <c r="AI503" s="2"/>
      <c r="AM503" s="2"/>
      <c r="AN503" s="2"/>
      <c r="AO503" s="2"/>
    </row>
    <row r="504" spans="1:41" s="1" customFormat="1">
      <c r="A504" s="12"/>
      <c r="K504" s="2"/>
      <c r="L504" s="2"/>
      <c r="M504" s="2"/>
      <c r="V504" s="2"/>
      <c r="W504" s="2"/>
      <c r="X504" s="2"/>
      <c r="Y504" s="2"/>
      <c r="AD504" s="2"/>
      <c r="AI504" s="2"/>
      <c r="AM504" s="2"/>
      <c r="AN504" s="2"/>
      <c r="AO504" s="2"/>
    </row>
    <row r="505" spans="1:41" s="1" customFormat="1">
      <c r="A505" s="12"/>
      <c r="K505" s="2"/>
      <c r="L505" s="2"/>
      <c r="M505" s="2"/>
      <c r="V505" s="2"/>
      <c r="W505" s="2"/>
      <c r="X505" s="2"/>
      <c r="Y505" s="2"/>
      <c r="AD505" s="2"/>
      <c r="AI505" s="2"/>
      <c r="AM505" s="2"/>
      <c r="AN505" s="2"/>
      <c r="AO505" s="2"/>
    </row>
    <row r="506" spans="1:41" s="1" customFormat="1">
      <c r="A506" s="12"/>
      <c r="K506" s="2"/>
      <c r="L506" s="2"/>
      <c r="M506" s="2"/>
      <c r="V506" s="2"/>
      <c r="W506" s="2"/>
      <c r="X506" s="2"/>
      <c r="Y506" s="2"/>
      <c r="AD506" s="2"/>
      <c r="AI506" s="2"/>
      <c r="AM506" s="2"/>
      <c r="AN506" s="2"/>
      <c r="AO506" s="2"/>
    </row>
    <row r="507" spans="1:41" s="1" customFormat="1">
      <c r="A507" s="12"/>
      <c r="K507" s="2"/>
      <c r="L507" s="2"/>
      <c r="M507" s="2"/>
      <c r="V507" s="2"/>
      <c r="W507" s="2"/>
      <c r="X507" s="2"/>
      <c r="Y507" s="2"/>
      <c r="AD507" s="2"/>
      <c r="AI507" s="2"/>
      <c r="AM507" s="2"/>
      <c r="AN507" s="2"/>
      <c r="AO507" s="2"/>
    </row>
    <row r="508" spans="1:41" s="1" customFormat="1">
      <c r="A508" s="12"/>
      <c r="K508" s="2"/>
      <c r="L508" s="2"/>
      <c r="M508" s="2"/>
      <c r="V508" s="2"/>
      <c r="W508" s="2"/>
      <c r="X508" s="2"/>
      <c r="Y508" s="2"/>
      <c r="AD508" s="2"/>
      <c r="AI508" s="2"/>
      <c r="AM508" s="2"/>
      <c r="AN508" s="2"/>
      <c r="AO508" s="2"/>
    </row>
    <row r="509" spans="1:41" s="1" customFormat="1">
      <c r="A509" s="12"/>
      <c r="K509" s="2"/>
      <c r="L509" s="2"/>
      <c r="M509" s="2"/>
      <c r="V509" s="2"/>
      <c r="W509" s="2"/>
      <c r="X509" s="2"/>
      <c r="Y509" s="2"/>
      <c r="AD509" s="2"/>
      <c r="AI509" s="2"/>
      <c r="AM509" s="2"/>
      <c r="AN509" s="2"/>
      <c r="AO509" s="2"/>
    </row>
    <row r="510" spans="1:41" s="1" customFormat="1">
      <c r="A510" s="12"/>
      <c r="K510" s="2"/>
      <c r="L510" s="2"/>
      <c r="M510" s="2"/>
      <c r="V510" s="2"/>
      <c r="W510" s="2"/>
      <c r="X510" s="2"/>
      <c r="Y510" s="2"/>
      <c r="AD510" s="2"/>
      <c r="AI510" s="2"/>
      <c r="AM510" s="2"/>
      <c r="AN510" s="2"/>
      <c r="AO510" s="2"/>
    </row>
    <row r="511" spans="1:41" s="1" customFormat="1">
      <c r="A511" s="12"/>
      <c r="K511" s="2"/>
      <c r="L511" s="2"/>
      <c r="M511" s="2"/>
      <c r="V511" s="2"/>
      <c r="W511" s="2"/>
      <c r="X511" s="2"/>
      <c r="Y511" s="2"/>
      <c r="AD511" s="2"/>
      <c r="AI511" s="2"/>
      <c r="AM511" s="2"/>
      <c r="AN511" s="2"/>
      <c r="AO511" s="2"/>
    </row>
    <row r="512" spans="1:41" s="1" customFormat="1">
      <c r="A512" s="12"/>
      <c r="K512" s="2"/>
      <c r="L512" s="2"/>
      <c r="M512" s="2"/>
      <c r="V512" s="2"/>
      <c r="W512" s="2"/>
      <c r="X512" s="2"/>
      <c r="Y512" s="2"/>
      <c r="AD512" s="2"/>
      <c r="AI512" s="2"/>
      <c r="AM512" s="2"/>
      <c r="AN512" s="2"/>
      <c r="AO512" s="2"/>
    </row>
    <row r="513" spans="1:41" s="1" customFormat="1">
      <c r="A513" s="12"/>
      <c r="K513" s="2"/>
      <c r="L513" s="2"/>
      <c r="M513" s="2"/>
      <c r="V513" s="2"/>
      <c r="W513" s="2"/>
      <c r="X513" s="2"/>
      <c r="Y513" s="2"/>
      <c r="AD513" s="2"/>
      <c r="AI513" s="2"/>
      <c r="AM513" s="2"/>
      <c r="AN513" s="2"/>
      <c r="AO513" s="2"/>
    </row>
    <row r="514" spans="1:41" s="1" customFormat="1">
      <c r="A514" s="12"/>
      <c r="K514" s="2"/>
      <c r="L514" s="2"/>
      <c r="M514" s="2"/>
      <c r="V514" s="2"/>
      <c r="W514" s="2"/>
      <c r="X514" s="2"/>
      <c r="Y514" s="2"/>
      <c r="AD514" s="2"/>
      <c r="AI514" s="2"/>
      <c r="AM514" s="2"/>
      <c r="AN514" s="2"/>
      <c r="AO514" s="2"/>
    </row>
    <row r="515" spans="1:41" s="1" customFormat="1">
      <c r="A515" s="12"/>
      <c r="K515" s="2"/>
      <c r="L515" s="2"/>
      <c r="M515" s="2"/>
      <c r="V515" s="2"/>
      <c r="W515" s="2"/>
      <c r="X515" s="2"/>
      <c r="Y515" s="2"/>
      <c r="AD515" s="2"/>
      <c r="AI515" s="2"/>
      <c r="AM515" s="2"/>
      <c r="AN515" s="2"/>
      <c r="AO515" s="2"/>
    </row>
    <row r="516" spans="1:41" s="1" customFormat="1">
      <c r="A516" s="12"/>
      <c r="K516" s="2"/>
      <c r="L516" s="2"/>
      <c r="M516" s="2"/>
      <c r="V516" s="2"/>
      <c r="W516" s="2"/>
      <c r="X516" s="2"/>
      <c r="Y516" s="2"/>
      <c r="AD516" s="2"/>
      <c r="AI516" s="2"/>
      <c r="AM516" s="2"/>
      <c r="AN516" s="2"/>
      <c r="AO516" s="2"/>
    </row>
    <row r="517" spans="1:41" s="1" customFormat="1">
      <c r="A517" s="12"/>
      <c r="K517" s="2"/>
      <c r="L517" s="2"/>
      <c r="M517" s="2"/>
      <c r="V517" s="2"/>
      <c r="W517" s="2"/>
      <c r="X517" s="2"/>
      <c r="Y517" s="2"/>
      <c r="AD517" s="2"/>
      <c r="AI517" s="2"/>
      <c r="AM517" s="2"/>
      <c r="AN517" s="2"/>
      <c r="AO517" s="2"/>
    </row>
  </sheetData>
  <mergeCells count="25">
    <mergeCell ref="A223:F223"/>
    <mergeCell ref="A233:F233"/>
    <mergeCell ref="A316:F316"/>
    <mergeCell ref="AP13:AP16"/>
    <mergeCell ref="AQ13:AR13"/>
    <mergeCell ref="AQ14:AQ16"/>
    <mergeCell ref="AR14:AR16"/>
    <mergeCell ref="A17:F17"/>
    <mergeCell ref="A62:F62"/>
    <mergeCell ref="J13:J16"/>
    <mergeCell ref="W13:W16"/>
    <mergeCell ref="X13:X16"/>
    <mergeCell ref="Y13:Y16"/>
    <mergeCell ref="AA13:AA16"/>
    <mergeCell ref="AO13:AO16"/>
    <mergeCell ref="A2:AP2"/>
    <mergeCell ref="A3:AP3"/>
    <mergeCell ref="A12:F16"/>
    <mergeCell ref="G12:G16"/>
    <mergeCell ref="H12:J12"/>
    <mergeCell ref="L12:AA12"/>
    <mergeCell ref="AB12:AO12"/>
    <mergeCell ref="AP12:AR12"/>
    <mergeCell ref="H13:H16"/>
    <mergeCell ref="I13:I16"/>
  </mergeCells>
  <pageMargins left="0.76" right="0.7" top="0.75" bottom="0.75"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W134"/>
  <sheetViews>
    <sheetView workbookViewId="0">
      <selection activeCell="J12" sqref="J12:J15"/>
    </sheetView>
  </sheetViews>
  <sheetFormatPr defaultRowHeight="12.75"/>
  <cols>
    <col min="1" max="1" width="5.140625" style="1" customWidth="1"/>
    <col min="2" max="2" width="11.7109375" style="1" customWidth="1"/>
    <col min="3" max="3" width="4.140625" style="1" customWidth="1"/>
    <col min="4" max="4" width="3.7109375" style="1" customWidth="1"/>
    <col min="5" max="5" width="1" style="1" customWidth="1"/>
    <col min="6" max="6" width="22.85546875" style="1" customWidth="1"/>
    <col min="7" max="7" width="11.5703125" style="1" customWidth="1"/>
    <col min="8" max="8" width="11.42578125" style="1" customWidth="1"/>
    <col min="9" max="9" width="12.5703125" style="1" customWidth="1"/>
    <col min="10" max="10" width="13" style="1" customWidth="1"/>
    <col min="11" max="14" width="12.7109375" style="2" customWidth="1"/>
    <col min="15" max="15" width="14.7109375" style="2" customWidth="1"/>
    <col min="16" max="19" width="12.7109375" style="2" customWidth="1"/>
    <col min="20" max="20" width="14.7109375" style="2" customWidth="1"/>
    <col min="21" max="23" width="12.7109375" style="2" customWidth="1"/>
    <col min="24" max="256" width="9.140625" style="4"/>
    <col min="257" max="257" width="5.140625" style="4" customWidth="1"/>
    <col min="258" max="258" width="11.7109375" style="4" customWidth="1"/>
    <col min="259" max="259" width="4.140625" style="4" customWidth="1"/>
    <col min="260" max="260" width="3.7109375" style="4" customWidth="1"/>
    <col min="261" max="261" width="1" style="4" customWidth="1"/>
    <col min="262" max="262" width="22.85546875" style="4" customWidth="1"/>
    <col min="263" max="263" width="11.5703125" style="4" customWidth="1"/>
    <col min="264" max="266" width="0" style="4" hidden="1" customWidth="1"/>
    <col min="267" max="270" width="12.7109375" style="4" customWidth="1"/>
    <col min="271" max="271" width="14.7109375" style="4" customWidth="1"/>
    <col min="272" max="275" width="12.7109375" style="4" customWidth="1"/>
    <col min="276" max="276" width="14.7109375" style="4" customWidth="1"/>
    <col min="277" max="277" width="0" style="4" hidden="1" customWidth="1"/>
    <col min="278" max="279" width="12.7109375" style="4" customWidth="1"/>
    <col min="280" max="512" width="9.140625" style="4"/>
    <col min="513" max="513" width="5.140625" style="4" customWidth="1"/>
    <col min="514" max="514" width="11.7109375" style="4" customWidth="1"/>
    <col min="515" max="515" width="4.140625" style="4" customWidth="1"/>
    <col min="516" max="516" width="3.7109375" style="4" customWidth="1"/>
    <col min="517" max="517" width="1" style="4" customWidth="1"/>
    <col min="518" max="518" width="22.85546875" style="4" customWidth="1"/>
    <col min="519" max="519" width="11.5703125" style="4" customWidth="1"/>
    <col min="520" max="522" width="0" style="4" hidden="1" customWidth="1"/>
    <col min="523" max="526" width="12.7109375" style="4" customWidth="1"/>
    <col min="527" max="527" width="14.7109375" style="4" customWidth="1"/>
    <col min="528" max="531" width="12.7109375" style="4" customWidth="1"/>
    <col min="532" max="532" width="14.7109375" style="4" customWidth="1"/>
    <col min="533" max="533" width="0" style="4" hidden="1" customWidth="1"/>
    <col min="534" max="535" width="12.7109375" style="4" customWidth="1"/>
    <col min="536" max="768" width="9.140625" style="4"/>
    <col min="769" max="769" width="5.140625" style="4" customWidth="1"/>
    <col min="770" max="770" width="11.7109375" style="4" customWidth="1"/>
    <col min="771" max="771" width="4.140625" style="4" customWidth="1"/>
    <col min="772" max="772" width="3.7109375" style="4" customWidth="1"/>
    <col min="773" max="773" width="1" style="4" customWidth="1"/>
    <col min="774" max="774" width="22.85546875" style="4" customWidth="1"/>
    <col min="775" max="775" width="11.5703125" style="4" customWidth="1"/>
    <col min="776" max="778" width="0" style="4" hidden="1" customWidth="1"/>
    <col min="779" max="782" width="12.7109375" style="4" customWidth="1"/>
    <col min="783" max="783" width="14.7109375" style="4" customWidth="1"/>
    <col min="784" max="787" width="12.7109375" style="4" customWidth="1"/>
    <col min="788" max="788" width="14.7109375" style="4" customWidth="1"/>
    <col min="789" max="789" width="0" style="4" hidden="1" customWidth="1"/>
    <col min="790" max="791" width="12.7109375" style="4" customWidth="1"/>
    <col min="792" max="1024" width="9.140625" style="4"/>
    <col min="1025" max="1025" width="5.140625" style="4" customWidth="1"/>
    <col min="1026" max="1026" width="11.7109375" style="4" customWidth="1"/>
    <col min="1027" max="1027" width="4.140625" style="4" customWidth="1"/>
    <col min="1028" max="1028" width="3.7109375" style="4" customWidth="1"/>
    <col min="1029" max="1029" width="1" style="4" customWidth="1"/>
    <col min="1030" max="1030" width="22.85546875" style="4" customWidth="1"/>
    <col min="1031" max="1031" width="11.5703125" style="4" customWidth="1"/>
    <col min="1032" max="1034" width="0" style="4" hidden="1" customWidth="1"/>
    <col min="1035" max="1038" width="12.7109375" style="4" customWidth="1"/>
    <col min="1039" max="1039" width="14.7109375" style="4" customWidth="1"/>
    <col min="1040" max="1043" width="12.7109375" style="4" customWidth="1"/>
    <col min="1044" max="1044" width="14.7109375" style="4" customWidth="1"/>
    <col min="1045" max="1045" width="0" style="4" hidden="1" customWidth="1"/>
    <col min="1046" max="1047" width="12.7109375" style="4" customWidth="1"/>
    <col min="1048" max="1280" width="9.140625" style="4"/>
    <col min="1281" max="1281" width="5.140625" style="4" customWidth="1"/>
    <col min="1282" max="1282" width="11.7109375" style="4" customWidth="1"/>
    <col min="1283" max="1283" width="4.140625" style="4" customWidth="1"/>
    <col min="1284" max="1284" width="3.7109375" style="4" customWidth="1"/>
    <col min="1285" max="1285" width="1" style="4" customWidth="1"/>
    <col min="1286" max="1286" width="22.85546875" style="4" customWidth="1"/>
    <col min="1287" max="1287" width="11.5703125" style="4" customWidth="1"/>
    <col min="1288" max="1290" width="0" style="4" hidden="1" customWidth="1"/>
    <col min="1291" max="1294" width="12.7109375" style="4" customWidth="1"/>
    <col min="1295" max="1295" width="14.7109375" style="4" customWidth="1"/>
    <col min="1296" max="1299" width="12.7109375" style="4" customWidth="1"/>
    <col min="1300" max="1300" width="14.7109375" style="4" customWidth="1"/>
    <col min="1301" max="1301" width="0" style="4" hidden="1" customWidth="1"/>
    <col min="1302" max="1303" width="12.7109375" style="4" customWidth="1"/>
    <col min="1304" max="1536" width="9.140625" style="4"/>
    <col min="1537" max="1537" width="5.140625" style="4" customWidth="1"/>
    <col min="1538" max="1538" width="11.7109375" style="4" customWidth="1"/>
    <col min="1539" max="1539" width="4.140625" style="4" customWidth="1"/>
    <col min="1540" max="1540" width="3.7109375" style="4" customWidth="1"/>
    <col min="1541" max="1541" width="1" style="4" customWidth="1"/>
    <col min="1542" max="1542" width="22.85546875" style="4" customWidth="1"/>
    <col min="1543" max="1543" width="11.5703125" style="4" customWidth="1"/>
    <col min="1544" max="1546" width="0" style="4" hidden="1" customWidth="1"/>
    <col min="1547" max="1550" width="12.7109375" style="4" customWidth="1"/>
    <col min="1551" max="1551" width="14.7109375" style="4" customWidth="1"/>
    <col min="1552" max="1555" width="12.7109375" style="4" customWidth="1"/>
    <col min="1556" max="1556" width="14.7109375" style="4" customWidth="1"/>
    <col min="1557" max="1557" width="0" style="4" hidden="1" customWidth="1"/>
    <col min="1558" max="1559" width="12.7109375" style="4" customWidth="1"/>
    <col min="1560" max="1792" width="9.140625" style="4"/>
    <col min="1793" max="1793" width="5.140625" style="4" customWidth="1"/>
    <col min="1794" max="1794" width="11.7109375" style="4" customWidth="1"/>
    <col min="1795" max="1795" width="4.140625" style="4" customWidth="1"/>
    <col min="1796" max="1796" width="3.7109375" style="4" customWidth="1"/>
    <col min="1797" max="1797" width="1" style="4" customWidth="1"/>
    <col min="1798" max="1798" width="22.85546875" style="4" customWidth="1"/>
    <col min="1799" max="1799" width="11.5703125" style="4" customWidth="1"/>
    <col min="1800" max="1802" width="0" style="4" hidden="1" customWidth="1"/>
    <col min="1803" max="1806" width="12.7109375" style="4" customWidth="1"/>
    <col min="1807" max="1807" width="14.7109375" style="4" customWidth="1"/>
    <col min="1808" max="1811" width="12.7109375" style="4" customWidth="1"/>
    <col min="1812" max="1812" width="14.7109375" style="4" customWidth="1"/>
    <col min="1813" max="1813" width="0" style="4" hidden="1" customWidth="1"/>
    <col min="1814" max="1815" width="12.7109375" style="4" customWidth="1"/>
    <col min="1816" max="2048" width="9.140625" style="4"/>
    <col min="2049" max="2049" width="5.140625" style="4" customWidth="1"/>
    <col min="2050" max="2050" width="11.7109375" style="4" customWidth="1"/>
    <col min="2051" max="2051" width="4.140625" style="4" customWidth="1"/>
    <col min="2052" max="2052" width="3.7109375" style="4" customWidth="1"/>
    <col min="2053" max="2053" width="1" style="4" customWidth="1"/>
    <col min="2054" max="2054" width="22.85546875" style="4" customWidth="1"/>
    <col min="2055" max="2055" width="11.5703125" style="4" customWidth="1"/>
    <col min="2056" max="2058" width="0" style="4" hidden="1" customWidth="1"/>
    <col min="2059" max="2062" width="12.7109375" style="4" customWidth="1"/>
    <col min="2063" max="2063" width="14.7109375" style="4" customWidth="1"/>
    <col min="2064" max="2067" width="12.7109375" style="4" customWidth="1"/>
    <col min="2068" max="2068" width="14.7109375" style="4" customWidth="1"/>
    <col min="2069" max="2069" width="0" style="4" hidden="1" customWidth="1"/>
    <col min="2070" max="2071" width="12.7109375" style="4" customWidth="1"/>
    <col min="2072" max="2304" width="9.140625" style="4"/>
    <col min="2305" max="2305" width="5.140625" style="4" customWidth="1"/>
    <col min="2306" max="2306" width="11.7109375" style="4" customWidth="1"/>
    <col min="2307" max="2307" width="4.140625" style="4" customWidth="1"/>
    <col min="2308" max="2308" width="3.7109375" style="4" customWidth="1"/>
    <col min="2309" max="2309" width="1" style="4" customWidth="1"/>
    <col min="2310" max="2310" width="22.85546875" style="4" customWidth="1"/>
    <col min="2311" max="2311" width="11.5703125" style="4" customWidth="1"/>
    <col min="2312" max="2314" width="0" style="4" hidden="1" customWidth="1"/>
    <col min="2315" max="2318" width="12.7109375" style="4" customWidth="1"/>
    <col min="2319" max="2319" width="14.7109375" style="4" customWidth="1"/>
    <col min="2320" max="2323" width="12.7109375" style="4" customWidth="1"/>
    <col min="2324" max="2324" width="14.7109375" style="4" customWidth="1"/>
    <col min="2325" max="2325" width="0" style="4" hidden="1" customWidth="1"/>
    <col min="2326" max="2327" width="12.7109375" style="4" customWidth="1"/>
    <col min="2328" max="2560" width="9.140625" style="4"/>
    <col min="2561" max="2561" width="5.140625" style="4" customWidth="1"/>
    <col min="2562" max="2562" width="11.7109375" style="4" customWidth="1"/>
    <col min="2563" max="2563" width="4.140625" style="4" customWidth="1"/>
    <col min="2564" max="2564" width="3.7109375" style="4" customWidth="1"/>
    <col min="2565" max="2565" width="1" style="4" customWidth="1"/>
    <col min="2566" max="2566" width="22.85546875" style="4" customWidth="1"/>
    <col min="2567" max="2567" width="11.5703125" style="4" customWidth="1"/>
    <col min="2568" max="2570" width="0" style="4" hidden="1" customWidth="1"/>
    <col min="2571" max="2574" width="12.7109375" style="4" customWidth="1"/>
    <col min="2575" max="2575" width="14.7109375" style="4" customWidth="1"/>
    <col min="2576" max="2579" width="12.7109375" style="4" customWidth="1"/>
    <col min="2580" max="2580" width="14.7109375" style="4" customWidth="1"/>
    <col min="2581" max="2581" width="0" style="4" hidden="1" customWidth="1"/>
    <col min="2582" max="2583" width="12.7109375" style="4" customWidth="1"/>
    <col min="2584" max="2816" width="9.140625" style="4"/>
    <col min="2817" max="2817" width="5.140625" style="4" customWidth="1"/>
    <col min="2818" max="2818" width="11.7109375" style="4" customWidth="1"/>
    <col min="2819" max="2819" width="4.140625" style="4" customWidth="1"/>
    <col min="2820" max="2820" width="3.7109375" style="4" customWidth="1"/>
    <col min="2821" max="2821" width="1" style="4" customWidth="1"/>
    <col min="2822" max="2822" width="22.85546875" style="4" customWidth="1"/>
    <col min="2823" max="2823" width="11.5703125" style="4" customWidth="1"/>
    <col min="2824" max="2826" width="0" style="4" hidden="1" customWidth="1"/>
    <col min="2827" max="2830" width="12.7109375" style="4" customWidth="1"/>
    <col min="2831" max="2831" width="14.7109375" style="4" customWidth="1"/>
    <col min="2832" max="2835" width="12.7109375" style="4" customWidth="1"/>
    <col min="2836" max="2836" width="14.7109375" style="4" customWidth="1"/>
    <col min="2837" max="2837" width="0" style="4" hidden="1" customWidth="1"/>
    <col min="2838" max="2839" width="12.7109375" style="4" customWidth="1"/>
    <col min="2840" max="3072" width="9.140625" style="4"/>
    <col min="3073" max="3073" width="5.140625" style="4" customWidth="1"/>
    <col min="3074" max="3074" width="11.7109375" style="4" customWidth="1"/>
    <col min="3075" max="3075" width="4.140625" style="4" customWidth="1"/>
    <col min="3076" max="3076" width="3.7109375" style="4" customWidth="1"/>
    <col min="3077" max="3077" width="1" style="4" customWidth="1"/>
    <col min="3078" max="3078" width="22.85546875" style="4" customWidth="1"/>
    <col min="3079" max="3079" width="11.5703125" style="4" customWidth="1"/>
    <col min="3080" max="3082" width="0" style="4" hidden="1" customWidth="1"/>
    <col min="3083" max="3086" width="12.7109375" style="4" customWidth="1"/>
    <col min="3087" max="3087" width="14.7109375" style="4" customWidth="1"/>
    <col min="3088" max="3091" width="12.7109375" style="4" customWidth="1"/>
    <col min="3092" max="3092" width="14.7109375" style="4" customWidth="1"/>
    <col min="3093" max="3093" width="0" style="4" hidden="1" customWidth="1"/>
    <col min="3094" max="3095" width="12.7109375" style="4" customWidth="1"/>
    <col min="3096" max="3328" width="9.140625" style="4"/>
    <col min="3329" max="3329" width="5.140625" style="4" customWidth="1"/>
    <col min="3330" max="3330" width="11.7109375" style="4" customWidth="1"/>
    <col min="3331" max="3331" width="4.140625" style="4" customWidth="1"/>
    <col min="3332" max="3332" width="3.7109375" style="4" customWidth="1"/>
    <col min="3333" max="3333" width="1" style="4" customWidth="1"/>
    <col min="3334" max="3334" width="22.85546875" style="4" customWidth="1"/>
    <col min="3335" max="3335" width="11.5703125" style="4" customWidth="1"/>
    <col min="3336" max="3338" width="0" style="4" hidden="1" customWidth="1"/>
    <col min="3339" max="3342" width="12.7109375" style="4" customWidth="1"/>
    <col min="3343" max="3343" width="14.7109375" style="4" customWidth="1"/>
    <col min="3344" max="3347" width="12.7109375" style="4" customWidth="1"/>
    <col min="3348" max="3348" width="14.7109375" style="4" customWidth="1"/>
    <col min="3349" max="3349" width="0" style="4" hidden="1" customWidth="1"/>
    <col min="3350" max="3351" width="12.7109375" style="4" customWidth="1"/>
    <col min="3352" max="3584" width="9.140625" style="4"/>
    <col min="3585" max="3585" width="5.140625" style="4" customWidth="1"/>
    <col min="3586" max="3586" width="11.7109375" style="4" customWidth="1"/>
    <col min="3587" max="3587" width="4.140625" style="4" customWidth="1"/>
    <col min="3588" max="3588" width="3.7109375" style="4" customWidth="1"/>
    <col min="3589" max="3589" width="1" style="4" customWidth="1"/>
    <col min="3590" max="3590" width="22.85546875" style="4" customWidth="1"/>
    <col min="3591" max="3591" width="11.5703125" style="4" customWidth="1"/>
    <col min="3592" max="3594" width="0" style="4" hidden="1" customWidth="1"/>
    <col min="3595" max="3598" width="12.7109375" style="4" customWidth="1"/>
    <col min="3599" max="3599" width="14.7109375" style="4" customWidth="1"/>
    <col min="3600" max="3603" width="12.7109375" style="4" customWidth="1"/>
    <col min="3604" max="3604" width="14.7109375" style="4" customWidth="1"/>
    <col min="3605" max="3605" width="0" style="4" hidden="1" customWidth="1"/>
    <col min="3606" max="3607" width="12.7109375" style="4" customWidth="1"/>
    <col min="3608" max="3840" width="9.140625" style="4"/>
    <col min="3841" max="3841" width="5.140625" style="4" customWidth="1"/>
    <col min="3842" max="3842" width="11.7109375" style="4" customWidth="1"/>
    <col min="3843" max="3843" width="4.140625" style="4" customWidth="1"/>
    <col min="3844" max="3844" width="3.7109375" style="4" customWidth="1"/>
    <col min="3845" max="3845" width="1" style="4" customWidth="1"/>
    <col min="3846" max="3846" width="22.85546875" style="4" customWidth="1"/>
    <col min="3847" max="3847" width="11.5703125" style="4" customWidth="1"/>
    <col min="3848" max="3850" width="0" style="4" hidden="1" customWidth="1"/>
    <col min="3851" max="3854" width="12.7109375" style="4" customWidth="1"/>
    <col min="3855" max="3855" width="14.7109375" style="4" customWidth="1"/>
    <col min="3856" max="3859" width="12.7109375" style="4" customWidth="1"/>
    <col min="3860" max="3860" width="14.7109375" style="4" customWidth="1"/>
    <col min="3861" max="3861" width="0" style="4" hidden="1" customWidth="1"/>
    <col min="3862" max="3863" width="12.7109375" style="4" customWidth="1"/>
    <col min="3864" max="4096" width="9.140625" style="4"/>
    <col min="4097" max="4097" width="5.140625" style="4" customWidth="1"/>
    <col min="4098" max="4098" width="11.7109375" style="4" customWidth="1"/>
    <col min="4099" max="4099" width="4.140625" style="4" customWidth="1"/>
    <col min="4100" max="4100" width="3.7109375" style="4" customWidth="1"/>
    <col min="4101" max="4101" width="1" style="4" customWidth="1"/>
    <col min="4102" max="4102" width="22.85546875" style="4" customWidth="1"/>
    <col min="4103" max="4103" width="11.5703125" style="4" customWidth="1"/>
    <col min="4104" max="4106" width="0" style="4" hidden="1" customWidth="1"/>
    <col min="4107" max="4110" width="12.7109375" style="4" customWidth="1"/>
    <col min="4111" max="4111" width="14.7109375" style="4" customWidth="1"/>
    <col min="4112" max="4115" width="12.7109375" style="4" customWidth="1"/>
    <col min="4116" max="4116" width="14.7109375" style="4" customWidth="1"/>
    <col min="4117" max="4117" width="0" style="4" hidden="1" customWidth="1"/>
    <col min="4118" max="4119" width="12.7109375" style="4" customWidth="1"/>
    <col min="4120" max="4352" width="9.140625" style="4"/>
    <col min="4353" max="4353" width="5.140625" style="4" customWidth="1"/>
    <col min="4354" max="4354" width="11.7109375" style="4" customWidth="1"/>
    <col min="4355" max="4355" width="4.140625" style="4" customWidth="1"/>
    <col min="4356" max="4356" width="3.7109375" style="4" customWidth="1"/>
    <col min="4357" max="4357" width="1" style="4" customWidth="1"/>
    <col min="4358" max="4358" width="22.85546875" style="4" customWidth="1"/>
    <col min="4359" max="4359" width="11.5703125" style="4" customWidth="1"/>
    <col min="4360" max="4362" width="0" style="4" hidden="1" customWidth="1"/>
    <col min="4363" max="4366" width="12.7109375" style="4" customWidth="1"/>
    <col min="4367" max="4367" width="14.7109375" style="4" customWidth="1"/>
    <col min="4368" max="4371" width="12.7109375" style="4" customWidth="1"/>
    <col min="4372" max="4372" width="14.7109375" style="4" customWidth="1"/>
    <col min="4373" max="4373" width="0" style="4" hidden="1" customWidth="1"/>
    <col min="4374" max="4375" width="12.7109375" style="4" customWidth="1"/>
    <col min="4376" max="4608" width="9.140625" style="4"/>
    <col min="4609" max="4609" width="5.140625" style="4" customWidth="1"/>
    <col min="4610" max="4610" width="11.7109375" style="4" customWidth="1"/>
    <col min="4611" max="4611" width="4.140625" style="4" customWidth="1"/>
    <col min="4612" max="4612" width="3.7109375" style="4" customWidth="1"/>
    <col min="4613" max="4613" width="1" style="4" customWidth="1"/>
    <col min="4614" max="4614" width="22.85546875" style="4" customWidth="1"/>
    <col min="4615" max="4615" width="11.5703125" style="4" customWidth="1"/>
    <col min="4616" max="4618" width="0" style="4" hidden="1" customWidth="1"/>
    <col min="4619" max="4622" width="12.7109375" style="4" customWidth="1"/>
    <col min="4623" max="4623" width="14.7109375" style="4" customWidth="1"/>
    <col min="4624" max="4627" width="12.7109375" style="4" customWidth="1"/>
    <col min="4628" max="4628" width="14.7109375" style="4" customWidth="1"/>
    <col min="4629" max="4629" width="0" style="4" hidden="1" customWidth="1"/>
    <col min="4630" max="4631" width="12.7109375" style="4" customWidth="1"/>
    <col min="4632" max="4864" width="9.140625" style="4"/>
    <col min="4865" max="4865" width="5.140625" style="4" customWidth="1"/>
    <col min="4866" max="4866" width="11.7109375" style="4" customWidth="1"/>
    <col min="4867" max="4867" width="4.140625" style="4" customWidth="1"/>
    <col min="4868" max="4868" width="3.7109375" style="4" customWidth="1"/>
    <col min="4869" max="4869" width="1" style="4" customWidth="1"/>
    <col min="4870" max="4870" width="22.85546875" style="4" customWidth="1"/>
    <col min="4871" max="4871" width="11.5703125" style="4" customWidth="1"/>
    <col min="4872" max="4874" width="0" style="4" hidden="1" customWidth="1"/>
    <col min="4875" max="4878" width="12.7109375" style="4" customWidth="1"/>
    <col min="4879" max="4879" width="14.7109375" style="4" customWidth="1"/>
    <col min="4880" max="4883" width="12.7109375" style="4" customWidth="1"/>
    <col min="4884" max="4884" width="14.7109375" style="4" customWidth="1"/>
    <col min="4885" max="4885" width="0" style="4" hidden="1" customWidth="1"/>
    <col min="4886" max="4887" width="12.7109375" style="4" customWidth="1"/>
    <col min="4888" max="5120" width="9.140625" style="4"/>
    <col min="5121" max="5121" width="5.140625" style="4" customWidth="1"/>
    <col min="5122" max="5122" width="11.7109375" style="4" customWidth="1"/>
    <col min="5123" max="5123" width="4.140625" style="4" customWidth="1"/>
    <col min="5124" max="5124" width="3.7109375" style="4" customWidth="1"/>
    <col min="5125" max="5125" width="1" style="4" customWidth="1"/>
    <col min="5126" max="5126" width="22.85546875" style="4" customWidth="1"/>
    <col min="5127" max="5127" width="11.5703125" style="4" customWidth="1"/>
    <col min="5128" max="5130" width="0" style="4" hidden="1" customWidth="1"/>
    <col min="5131" max="5134" width="12.7109375" style="4" customWidth="1"/>
    <col min="5135" max="5135" width="14.7109375" style="4" customWidth="1"/>
    <col min="5136" max="5139" width="12.7109375" style="4" customWidth="1"/>
    <col min="5140" max="5140" width="14.7109375" style="4" customWidth="1"/>
    <col min="5141" max="5141" width="0" style="4" hidden="1" customWidth="1"/>
    <col min="5142" max="5143" width="12.7109375" style="4" customWidth="1"/>
    <col min="5144" max="5376" width="9.140625" style="4"/>
    <col min="5377" max="5377" width="5.140625" style="4" customWidth="1"/>
    <col min="5378" max="5378" width="11.7109375" style="4" customWidth="1"/>
    <col min="5379" max="5379" width="4.140625" style="4" customWidth="1"/>
    <col min="5380" max="5380" width="3.7109375" style="4" customWidth="1"/>
    <col min="5381" max="5381" width="1" style="4" customWidth="1"/>
    <col min="5382" max="5382" width="22.85546875" style="4" customWidth="1"/>
    <col min="5383" max="5383" width="11.5703125" style="4" customWidth="1"/>
    <col min="5384" max="5386" width="0" style="4" hidden="1" customWidth="1"/>
    <col min="5387" max="5390" width="12.7109375" style="4" customWidth="1"/>
    <col min="5391" max="5391" width="14.7109375" style="4" customWidth="1"/>
    <col min="5392" max="5395" width="12.7109375" style="4" customWidth="1"/>
    <col min="5396" max="5396" width="14.7109375" style="4" customWidth="1"/>
    <col min="5397" max="5397" width="0" style="4" hidden="1" customWidth="1"/>
    <col min="5398" max="5399" width="12.7109375" style="4" customWidth="1"/>
    <col min="5400" max="5632" width="9.140625" style="4"/>
    <col min="5633" max="5633" width="5.140625" style="4" customWidth="1"/>
    <col min="5634" max="5634" width="11.7109375" style="4" customWidth="1"/>
    <col min="5635" max="5635" width="4.140625" style="4" customWidth="1"/>
    <col min="5636" max="5636" width="3.7109375" style="4" customWidth="1"/>
    <col min="5637" max="5637" width="1" style="4" customWidth="1"/>
    <col min="5638" max="5638" width="22.85546875" style="4" customWidth="1"/>
    <col min="5639" max="5639" width="11.5703125" style="4" customWidth="1"/>
    <col min="5640" max="5642" width="0" style="4" hidden="1" customWidth="1"/>
    <col min="5643" max="5646" width="12.7109375" style="4" customWidth="1"/>
    <col min="5647" max="5647" width="14.7109375" style="4" customWidth="1"/>
    <col min="5648" max="5651" width="12.7109375" style="4" customWidth="1"/>
    <col min="5652" max="5652" width="14.7109375" style="4" customWidth="1"/>
    <col min="5653" max="5653" width="0" style="4" hidden="1" customWidth="1"/>
    <col min="5654" max="5655" width="12.7109375" style="4" customWidth="1"/>
    <col min="5656" max="5888" width="9.140625" style="4"/>
    <col min="5889" max="5889" width="5.140625" style="4" customWidth="1"/>
    <col min="5890" max="5890" width="11.7109375" style="4" customWidth="1"/>
    <col min="5891" max="5891" width="4.140625" style="4" customWidth="1"/>
    <col min="5892" max="5892" width="3.7109375" style="4" customWidth="1"/>
    <col min="5893" max="5893" width="1" style="4" customWidth="1"/>
    <col min="5894" max="5894" width="22.85546875" style="4" customWidth="1"/>
    <col min="5895" max="5895" width="11.5703125" style="4" customWidth="1"/>
    <col min="5896" max="5898" width="0" style="4" hidden="1" customWidth="1"/>
    <col min="5899" max="5902" width="12.7109375" style="4" customWidth="1"/>
    <col min="5903" max="5903" width="14.7109375" style="4" customWidth="1"/>
    <col min="5904" max="5907" width="12.7109375" style="4" customWidth="1"/>
    <col min="5908" max="5908" width="14.7109375" style="4" customWidth="1"/>
    <col min="5909" max="5909" width="0" style="4" hidden="1" customWidth="1"/>
    <col min="5910" max="5911" width="12.7109375" style="4" customWidth="1"/>
    <col min="5912" max="6144" width="9.140625" style="4"/>
    <col min="6145" max="6145" width="5.140625" style="4" customWidth="1"/>
    <col min="6146" max="6146" width="11.7109375" style="4" customWidth="1"/>
    <col min="6147" max="6147" width="4.140625" style="4" customWidth="1"/>
    <col min="6148" max="6148" width="3.7109375" style="4" customWidth="1"/>
    <col min="6149" max="6149" width="1" style="4" customWidth="1"/>
    <col min="6150" max="6150" width="22.85546875" style="4" customWidth="1"/>
    <col min="6151" max="6151" width="11.5703125" style="4" customWidth="1"/>
    <col min="6152" max="6154" width="0" style="4" hidden="1" customWidth="1"/>
    <col min="6155" max="6158" width="12.7109375" style="4" customWidth="1"/>
    <col min="6159" max="6159" width="14.7109375" style="4" customWidth="1"/>
    <col min="6160" max="6163" width="12.7109375" style="4" customWidth="1"/>
    <col min="6164" max="6164" width="14.7109375" style="4" customWidth="1"/>
    <col min="6165" max="6165" width="0" style="4" hidden="1" customWidth="1"/>
    <col min="6166" max="6167" width="12.7109375" style="4" customWidth="1"/>
    <col min="6168" max="6400" width="9.140625" style="4"/>
    <col min="6401" max="6401" width="5.140625" style="4" customWidth="1"/>
    <col min="6402" max="6402" width="11.7109375" style="4" customWidth="1"/>
    <col min="6403" max="6403" width="4.140625" style="4" customWidth="1"/>
    <col min="6404" max="6404" width="3.7109375" style="4" customWidth="1"/>
    <col min="6405" max="6405" width="1" style="4" customWidth="1"/>
    <col min="6406" max="6406" width="22.85546875" style="4" customWidth="1"/>
    <col min="6407" max="6407" width="11.5703125" style="4" customWidth="1"/>
    <col min="6408" max="6410" width="0" style="4" hidden="1" customWidth="1"/>
    <col min="6411" max="6414" width="12.7109375" style="4" customWidth="1"/>
    <col min="6415" max="6415" width="14.7109375" style="4" customWidth="1"/>
    <col min="6416" max="6419" width="12.7109375" style="4" customWidth="1"/>
    <col min="6420" max="6420" width="14.7109375" style="4" customWidth="1"/>
    <col min="6421" max="6421" width="0" style="4" hidden="1" customWidth="1"/>
    <col min="6422" max="6423" width="12.7109375" style="4" customWidth="1"/>
    <col min="6424" max="6656" width="9.140625" style="4"/>
    <col min="6657" max="6657" width="5.140625" style="4" customWidth="1"/>
    <col min="6658" max="6658" width="11.7109375" style="4" customWidth="1"/>
    <col min="6659" max="6659" width="4.140625" style="4" customWidth="1"/>
    <col min="6660" max="6660" width="3.7109375" style="4" customWidth="1"/>
    <col min="6661" max="6661" width="1" style="4" customWidth="1"/>
    <col min="6662" max="6662" width="22.85546875" style="4" customWidth="1"/>
    <col min="6663" max="6663" width="11.5703125" style="4" customWidth="1"/>
    <col min="6664" max="6666" width="0" style="4" hidden="1" customWidth="1"/>
    <col min="6667" max="6670" width="12.7109375" style="4" customWidth="1"/>
    <col min="6671" max="6671" width="14.7109375" style="4" customWidth="1"/>
    <col min="6672" max="6675" width="12.7109375" style="4" customWidth="1"/>
    <col min="6676" max="6676" width="14.7109375" style="4" customWidth="1"/>
    <col min="6677" max="6677" width="0" style="4" hidden="1" customWidth="1"/>
    <col min="6678" max="6679" width="12.7109375" style="4" customWidth="1"/>
    <col min="6680" max="6912" width="9.140625" style="4"/>
    <col min="6913" max="6913" width="5.140625" style="4" customWidth="1"/>
    <col min="6914" max="6914" width="11.7109375" style="4" customWidth="1"/>
    <col min="6915" max="6915" width="4.140625" style="4" customWidth="1"/>
    <col min="6916" max="6916" width="3.7109375" style="4" customWidth="1"/>
    <col min="6917" max="6917" width="1" style="4" customWidth="1"/>
    <col min="6918" max="6918" width="22.85546875" style="4" customWidth="1"/>
    <col min="6919" max="6919" width="11.5703125" style="4" customWidth="1"/>
    <col min="6920" max="6922" width="0" style="4" hidden="1" customWidth="1"/>
    <col min="6923" max="6926" width="12.7109375" style="4" customWidth="1"/>
    <col min="6927" max="6927" width="14.7109375" style="4" customWidth="1"/>
    <col min="6928" max="6931" width="12.7109375" style="4" customWidth="1"/>
    <col min="6932" max="6932" width="14.7109375" style="4" customWidth="1"/>
    <col min="6933" max="6933" width="0" style="4" hidden="1" customWidth="1"/>
    <col min="6934" max="6935" width="12.7109375" style="4" customWidth="1"/>
    <col min="6936" max="7168" width="9.140625" style="4"/>
    <col min="7169" max="7169" width="5.140625" style="4" customWidth="1"/>
    <col min="7170" max="7170" width="11.7109375" style="4" customWidth="1"/>
    <col min="7171" max="7171" width="4.140625" style="4" customWidth="1"/>
    <col min="7172" max="7172" width="3.7109375" style="4" customWidth="1"/>
    <col min="7173" max="7173" width="1" style="4" customWidth="1"/>
    <col min="7174" max="7174" width="22.85546875" style="4" customWidth="1"/>
    <col min="7175" max="7175" width="11.5703125" style="4" customWidth="1"/>
    <col min="7176" max="7178" width="0" style="4" hidden="1" customWidth="1"/>
    <col min="7179" max="7182" width="12.7109375" style="4" customWidth="1"/>
    <col min="7183" max="7183" width="14.7109375" style="4" customWidth="1"/>
    <col min="7184" max="7187" width="12.7109375" style="4" customWidth="1"/>
    <col min="7188" max="7188" width="14.7109375" style="4" customWidth="1"/>
    <col min="7189" max="7189" width="0" style="4" hidden="1" customWidth="1"/>
    <col min="7190" max="7191" width="12.7109375" style="4" customWidth="1"/>
    <col min="7192" max="7424" width="9.140625" style="4"/>
    <col min="7425" max="7425" width="5.140625" style="4" customWidth="1"/>
    <col min="7426" max="7426" width="11.7109375" style="4" customWidth="1"/>
    <col min="7427" max="7427" width="4.140625" style="4" customWidth="1"/>
    <col min="7428" max="7428" width="3.7109375" style="4" customWidth="1"/>
    <col min="7429" max="7429" width="1" style="4" customWidth="1"/>
    <col min="7430" max="7430" width="22.85546875" style="4" customWidth="1"/>
    <col min="7431" max="7431" width="11.5703125" style="4" customWidth="1"/>
    <col min="7432" max="7434" width="0" style="4" hidden="1" customWidth="1"/>
    <col min="7435" max="7438" width="12.7109375" style="4" customWidth="1"/>
    <col min="7439" max="7439" width="14.7109375" style="4" customWidth="1"/>
    <col min="7440" max="7443" width="12.7109375" style="4" customWidth="1"/>
    <col min="7444" max="7444" width="14.7109375" style="4" customWidth="1"/>
    <col min="7445" max="7445" width="0" style="4" hidden="1" customWidth="1"/>
    <col min="7446" max="7447" width="12.7109375" style="4" customWidth="1"/>
    <col min="7448" max="7680" width="9.140625" style="4"/>
    <col min="7681" max="7681" width="5.140625" style="4" customWidth="1"/>
    <col min="7682" max="7682" width="11.7109375" style="4" customWidth="1"/>
    <col min="7683" max="7683" width="4.140625" style="4" customWidth="1"/>
    <col min="7684" max="7684" width="3.7109375" style="4" customWidth="1"/>
    <col min="7685" max="7685" width="1" style="4" customWidth="1"/>
    <col min="7686" max="7686" width="22.85546875" style="4" customWidth="1"/>
    <col min="7687" max="7687" width="11.5703125" style="4" customWidth="1"/>
    <col min="7688" max="7690" width="0" style="4" hidden="1" customWidth="1"/>
    <col min="7691" max="7694" width="12.7109375" style="4" customWidth="1"/>
    <col min="7695" max="7695" width="14.7109375" style="4" customWidth="1"/>
    <col min="7696" max="7699" width="12.7109375" style="4" customWidth="1"/>
    <col min="7700" max="7700" width="14.7109375" style="4" customWidth="1"/>
    <col min="7701" max="7701" width="0" style="4" hidden="1" customWidth="1"/>
    <col min="7702" max="7703" width="12.7109375" style="4" customWidth="1"/>
    <col min="7704" max="7936" width="9.140625" style="4"/>
    <col min="7937" max="7937" width="5.140625" style="4" customWidth="1"/>
    <col min="7938" max="7938" width="11.7109375" style="4" customWidth="1"/>
    <col min="7939" max="7939" width="4.140625" style="4" customWidth="1"/>
    <col min="7940" max="7940" width="3.7109375" style="4" customWidth="1"/>
    <col min="7941" max="7941" width="1" style="4" customWidth="1"/>
    <col min="7942" max="7942" width="22.85546875" style="4" customWidth="1"/>
    <col min="7943" max="7943" width="11.5703125" style="4" customWidth="1"/>
    <col min="7944" max="7946" width="0" style="4" hidden="1" customWidth="1"/>
    <col min="7947" max="7950" width="12.7109375" style="4" customWidth="1"/>
    <col min="7951" max="7951" width="14.7109375" style="4" customWidth="1"/>
    <col min="7952" max="7955" width="12.7109375" style="4" customWidth="1"/>
    <col min="7956" max="7956" width="14.7109375" style="4" customWidth="1"/>
    <col min="7957" max="7957" width="0" style="4" hidden="1" customWidth="1"/>
    <col min="7958" max="7959" width="12.7109375" style="4" customWidth="1"/>
    <col min="7960" max="8192" width="9.140625" style="4"/>
    <col min="8193" max="8193" width="5.140625" style="4" customWidth="1"/>
    <col min="8194" max="8194" width="11.7109375" style="4" customWidth="1"/>
    <col min="8195" max="8195" width="4.140625" style="4" customWidth="1"/>
    <col min="8196" max="8196" width="3.7109375" style="4" customWidth="1"/>
    <col min="8197" max="8197" width="1" style="4" customWidth="1"/>
    <col min="8198" max="8198" width="22.85546875" style="4" customWidth="1"/>
    <col min="8199" max="8199" width="11.5703125" style="4" customWidth="1"/>
    <col min="8200" max="8202" width="0" style="4" hidden="1" customWidth="1"/>
    <col min="8203" max="8206" width="12.7109375" style="4" customWidth="1"/>
    <col min="8207" max="8207" width="14.7109375" style="4" customWidth="1"/>
    <col min="8208" max="8211" width="12.7109375" style="4" customWidth="1"/>
    <col min="8212" max="8212" width="14.7109375" style="4" customWidth="1"/>
    <col min="8213" max="8213" width="0" style="4" hidden="1" customWidth="1"/>
    <col min="8214" max="8215" width="12.7109375" style="4" customWidth="1"/>
    <col min="8216" max="8448" width="9.140625" style="4"/>
    <col min="8449" max="8449" width="5.140625" style="4" customWidth="1"/>
    <col min="8450" max="8450" width="11.7109375" style="4" customWidth="1"/>
    <col min="8451" max="8451" width="4.140625" style="4" customWidth="1"/>
    <col min="8452" max="8452" width="3.7109375" style="4" customWidth="1"/>
    <col min="8453" max="8453" width="1" style="4" customWidth="1"/>
    <col min="8454" max="8454" width="22.85546875" style="4" customWidth="1"/>
    <col min="8455" max="8455" width="11.5703125" style="4" customWidth="1"/>
    <col min="8456" max="8458" width="0" style="4" hidden="1" customWidth="1"/>
    <col min="8459" max="8462" width="12.7109375" style="4" customWidth="1"/>
    <col min="8463" max="8463" width="14.7109375" style="4" customWidth="1"/>
    <col min="8464" max="8467" width="12.7109375" style="4" customWidth="1"/>
    <col min="8468" max="8468" width="14.7109375" style="4" customWidth="1"/>
    <col min="8469" max="8469" width="0" style="4" hidden="1" customWidth="1"/>
    <col min="8470" max="8471" width="12.7109375" style="4" customWidth="1"/>
    <col min="8472" max="8704" width="9.140625" style="4"/>
    <col min="8705" max="8705" width="5.140625" style="4" customWidth="1"/>
    <col min="8706" max="8706" width="11.7109375" style="4" customWidth="1"/>
    <col min="8707" max="8707" width="4.140625" style="4" customWidth="1"/>
    <col min="8708" max="8708" width="3.7109375" style="4" customWidth="1"/>
    <col min="8709" max="8709" width="1" style="4" customWidth="1"/>
    <col min="8710" max="8710" width="22.85546875" style="4" customWidth="1"/>
    <col min="8711" max="8711" width="11.5703125" style="4" customWidth="1"/>
    <col min="8712" max="8714" width="0" style="4" hidden="1" customWidth="1"/>
    <col min="8715" max="8718" width="12.7109375" style="4" customWidth="1"/>
    <col min="8719" max="8719" width="14.7109375" style="4" customWidth="1"/>
    <col min="8720" max="8723" width="12.7109375" style="4" customWidth="1"/>
    <col min="8724" max="8724" width="14.7109375" style="4" customWidth="1"/>
    <col min="8725" max="8725" width="0" style="4" hidden="1" customWidth="1"/>
    <col min="8726" max="8727" width="12.7109375" style="4" customWidth="1"/>
    <col min="8728" max="8960" width="9.140625" style="4"/>
    <col min="8961" max="8961" width="5.140625" style="4" customWidth="1"/>
    <col min="8962" max="8962" width="11.7109375" style="4" customWidth="1"/>
    <col min="8963" max="8963" width="4.140625" style="4" customWidth="1"/>
    <col min="8964" max="8964" width="3.7109375" style="4" customWidth="1"/>
    <col min="8965" max="8965" width="1" style="4" customWidth="1"/>
    <col min="8966" max="8966" width="22.85546875" style="4" customWidth="1"/>
    <col min="8967" max="8967" width="11.5703125" style="4" customWidth="1"/>
    <col min="8968" max="8970" width="0" style="4" hidden="1" customWidth="1"/>
    <col min="8971" max="8974" width="12.7109375" style="4" customWidth="1"/>
    <col min="8975" max="8975" width="14.7109375" style="4" customWidth="1"/>
    <col min="8976" max="8979" width="12.7109375" style="4" customWidth="1"/>
    <col min="8980" max="8980" width="14.7109375" style="4" customWidth="1"/>
    <col min="8981" max="8981" width="0" style="4" hidden="1" customWidth="1"/>
    <col min="8982" max="8983" width="12.7109375" style="4" customWidth="1"/>
    <col min="8984" max="9216" width="9.140625" style="4"/>
    <col min="9217" max="9217" width="5.140625" style="4" customWidth="1"/>
    <col min="9218" max="9218" width="11.7109375" style="4" customWidth="1"/>
    <col min="9219" max="9219" width="4.140625" style="4" customWidth="1"/>
    <col min="9220" max="9220" width="3.7109375" style="4" customWidth="1"/>
    <col min="9221" max="9221" width="1" style="4" customWidth="1"/>
    <col min="9222" max="9222" width="22.85546875" style="4" customWidth="1"/>
    <col min="9223" max="9223" width="11.5703125" style="4" customWidth="1"/>
    <col min="9224" max="9226" width="0" style="4" hidden="1" customWidth="1"/>
    <col min="9227" max="9230" width="12.7109375" style="4" customWidth="1"/>
    <col min="9231" max="9231" width="14.7109375" style="4" customWidth="1"/>
    <col min="9232" max="9235" width="12.7109375" style="4" customWidth="1"/>
    <col min="9236" max="9236" width="14.7109375" style="4" customWidth="1"/>
    <col min="9237" max="9237" width="0" style="4" hidden="1" customWidth="1"/>
    <col min="9238" max="9239" width="12.7109375" style="4" customWidth="1"/>
    <col min="9240" max="9472" width="9.140625" style="4"/>
    <col min="9473" max="9473" width="5.140625" style="4" customWidth="1"/>
    <col min="9474" max="9474" width="11.7109375" style="4" customWidth="1"/>
    <col min="9475" max="9475" width="4.140625" style="4" customWidth="1"/>
    <col min="9476" max="9476" width="3.7109375" style="4" customWidth="1"/>
    <col min="9477" max="9477" width="1" style="4" customWidth="1"/>
    <col min="9478" max="9478" width="22.85546875" style="4" customWidth="1"/>
    <col min="9479" max="9479" width="11.5703125" style="4" customWidth="1"/>
    <col min="9480" max="9482" width="0" style="4" hidden="1" customWidth="1"/>
    <col min="9483" max="9486" width="12.7109375" style="4" customWidth="1"/>
    <col min="9487" max="9487" width="14.7109375" style="4" customWidth="1"/>
    <col min="9488" max="9491" width="12.7109375" style="4" customWidth="1"/>
    <col min="9492" max="9492" width="14.7109375" style="4" customWidth="1"/>
    <col min="9493" max="9493" width="0" style="4" hidden="1" customWidth="1"/>
    <col min="9494" max="9495" width="12.7109375" style="4" customWidth="1"/>
    <col min="9496" max="9728" width="9.140625" style="4"/>
    <col min="9729" max="9729" width="5.140625" style="4" customWidth="1"/>
    <col min="9730" max="9730" width="11.7109375" style="4" customWidth="1"/>
    <col min="9731" max="9731" width="4.140625" style="4" customWidth="1"/>
    <col min="9732" max="9732" width="3.7109375" style="4" customWidth="1"/>
    <col min="9733" max="9733" width="1" style="4" customWidth="1"/>
    <col min="9734" max="9734" width="22.85546875" style="4" customWidth="1"/>
    <col min="9735" max="9735" width="11.5703125" style="4" customWidth="1"/>
    <col min="9736" max="9738" width="0" style="4" hidden="1" customWidth="1"/>
    <col min="9739" max="9742" width="12.7109375" style="4" customWidth="1"/>
    <col min="9743" max="9743" width="14.7109375" style="4" customWidth="1"/>
    <col min="9744" max="9747" width="12.7109375" style="4" customWidth="1"/>
    <col min="9748" max="9748" width="14.7109375" style="4" customWidth="1"/>
    <col min="9749" max="9749" width="0" style="4" hidden="1" customWidth="1"/>
    <col min="9750" max="9751" width="12.7109375" style="4" customWidth="1"/>
    <col min="9752" max="9984" width="9.140625" style="4"/>
    <col min="9985" max="9985" width="5.140625" style="4" customWidth="1"/>
    <col min="9986" max="9986" width="11.7109375" style="4" customWidth="1"/>
    <col min="9987" max="9987" width="4.140625" style="4" customWidth="1"/>
    <col min="9988" max="9988" width="3.7109375" style="4" customWidth="1"/>
    <col min="9989" max="9989" width="1" style="4" customWidth="1"/>
    <col min="9990" max="9990" width="22.85546875" style="4" customWidth="1"/>
    <col min="9991" max="9991" width="11.5703125" style="4" customWidth="1"/>
    <col min="9992" max="9994" width="0" style="4" hidden="1" customWidth="1"/>
    <col min="9995" max="9998" width="12.7109375" style="4" customWidth="1"/>
    <col min="9999" max="9999" width="14.7109375" style="4" customWidth="1"/>
    <col min="10000" max="10003" width="12.7109375" style="4" customWidth="1"/>
    <col min="10004" max="10004" width="14.7109375" style="4" customWidth="1"/>
    <col min="10005" max="10005" width="0" style="4" hidden="1" customWidth="1"/>
    <col min="10006" max="10007" width="12.7109375" style="4" customWidth="1"/>
    <col min="10008" max="10240" width="9.140625" style="4"/>
    <col min="10241" max="10241" width="5.140625" style="4" customWidth="1"/>
    <col min="10242" max="10242" width="11.7109375" style="4" customWidth="1"/>
    <col min="10243" max="10243" width="4.140625" style="4" customWidth="1"/>
    <col min="10244" max="10244" width="3.7109375" style="4" customWidth="1"/>
    <col min="10245" max="10245" width="1" style="4" customWidth="1"/>
    <col min="10246" max="10246" width="22.85546875" style="4" customWidth="1"/>
    <col min="10247" max="10247" width="11.5703125" style="4" customWidth="1"/>
    <col min="10248" max="10250" width="0" style="4" hidden="1" customWidth="1"/>
    <col min="10251" max="10254" width="12.7109375" style="4" customWidth="1"/>
    <col min="10255" max="10255" width="14.7109375" style="4" customWidth="1"/>
    <col min="10256" max="10259" width="12.7109375" style="4" customWidth="1"/>
    <col min="10260" max="10260" width="14.7109375" style="4" customWidth="1"/>
    <col min="10261" max="10261" width="0" style="4" hidden="1" customWidth="1"/>
    <col min="10262" max="10263" width="12.7109375" style="4" customWidth="1"/>
    <col min="10264" max="10496" width="9.140625" style="4"/>
    <col min="10497" max="10497" width="5.140625" style="4" customWidth="1"/>
    <col min="10498" max="10498" width="11.7109375" style="4" customWidth="1"/>
    <col min="10499" max="10499" width="4.140625" style="4" customWidth="1"/>
    <col min="10500" max="10500" width="3.7109375" style="4" customWidth="1"/>
    <col min="10501" max="10501" width="1" style="4" customWidth="1"/>
    <col min="10502" max="10502" width="22.85546875" style="4" customWidth="1"/>
    <col min="10503" max="10503" width="11.5703125" style="4" customWidth="1"/>
    <col min="10504" max="10506" width="0" style="4" hidden="1" customWidth="1"/>
    <col min="10507" max="10510" width="12.7109375" style="4" customWidth="1"/>
    <col min="10511" max="10511" width="14.7109375" style="4" customWidth="1"/>
    <col min="10512" max="10515" width="12.7109375" style="4" customWidth="1"/>
    <col min="10516" max="10516" width="14.7109375" style="4" customWidth="1"/>
    <col min="10517" max="10517" width="0" style="4" hidden="1" customWidth="1"/>
    <col min="10518" max="10519" width="12.7109375" style="4" customWidth="1"/>
    <col min="10520" max="10752" width="9.140625" style="4"/>
    <col min="10753" max="10753" width="5.140625" style="4" customWidth="1"/>
    <col min="10754" max="10754" width="11.7109375" style="4" customWidth="1"/>
    <col min="10755" max="10755" width="4.140625" style="4" customWidth="1"/>
    <col min="10756" max="10756" width="3.7109375" style="4" customWidth="1"/>
    <col min="10757" max="10757" width="1" style="4" customWidth="1"/>
    <col min="10758" max="10758" width="22.85546875" style="4" customWidth="1"/>
    <col min="10759" max="10759" width="11.5703125" style="4" customWidth="1"/>
    <col min="10760" max="10762" width="0" style="4" hidden="1" customWidth="1"/>
    <col min="10763" max="10766" width="12.7109375" style="4" customWidth="1"/>
    <col min="10767" max="10767" width="14.7109375" style="4" customWidth="1"/>
    <col min="10768" max="10771" width="12.7109375" style="4" customWidth="1"/>
    <col min="10772" max="10772" width="14.7109375" style="4" customWidth="1"/>
    <col min="10773" max="10773" width="0" style="4" hidden="1" customWidth="1"/>
    <col min="10774" max="10775" width="12.7109375" style="4" customWidth="1"/>
    <col min="10776" max="11008" width="9.140625" style="4"/>
    <col min="11009" max="11009" width="5.140625" style="4" customWidth="1"/>
    <col min="11010" max="11010" width="11.7109375" style="4" customWidth="1"/>
    <col min="11011" max="11011" width="4.140625" style="4" customWidth="1"/>
    <col min="11012" max="11012" width="3.7109375" style="4" customWidth="1"/>
    <col min="11013" max="11013" width="1" style="4" customWidth="1"/>
    <col min="11014" max="11014" width="22.85546875" style="4" customWidth="1"/>
    <col min="11015" max="11015" width="11.5703125" style="4" customWidth="1"/>
    <col min="11016" max="11018" width="0" style="4" hidden="1" customWidth="1"/>
    <col min="11019" max="11022" width="12.7109375" style="4" customWidth="1"/>
    <col min="11023" max="11023" width="14.7109375" style="4" customWidth="1"/>
    <col min="11024" max="11027" width="12.7109375" style="4" customWidth="1"/>
    <col min="11028" max="11028" width="14.7109375" style="4" customWidth="1"/>
    <col min="11029" max="11029" width="0" style="4" hidden="1" customWidth="1"/>
    <col min="11030" max="11031" width="12.7109375" style="4" customWidth="1"/>
    <col min="11032" max="11264" width="9.140625" style="4"/>
    <col min="11265" max="11265" width="5.140625" style="4" customWidth="1"/>
    <col min="11266" max="11266" width="11.7109375" style="4" customWidth="1"/>
    <col min="11267" max="11267" width="4.140625" style="4" customWidth="1"/>
    <col min="11268" max="11268" width="3.7109375" style="4" customWidth="1"/>
    <col min="11269" max="11269" width="1" style="4" customWidth="1"/>
    <col min="11270" max="11270" width="22.85546875" style="4" customWidth="1"/>
    <col min="11271" max="11271" width="11.5703125" style="4" customWidth="1"/>
    <col min="11272" max="11274" width="0" style="4" hidden="1" customWidth="1"/>
    <col min="11275" max="11278" width="12.7109375" style="4" customWidth="1"/>
    <col min="11279" max="11279" width="14.7109375" style="4" customWidth="1"/>
    <col min="11280" max="11283" width="12.7109375" style="4" customWidth="1"/>
    <col min="11284" max="11284" width="14.7109375" style="4" customWidth="1"/>
    <col min="11285" max="11285" width="0" style="4" hidden="1" customWidth="1"/>
    <col min="11286" max="11287" width="12.7109375" style="4" customWidth="1"/>
    <col min="11288" max="11520" width="9.140625" style="4"/>
    <col min="11521" max="11521" width="5.140625" style="4" customWidth="1"/>
    <col min="11522" max="11522" width="11.7109375" style="4" customWidth="1"/>
    <col min="11523" max="11523" width="4.140625" style="4" customWidth="1"/>
    <col min="11524" max="11524" width="3.7109375" style="4" customWidth="1"/>
    <col min="11525" max="11525" width="1" style="4" customWidth="1"/>
    <col min="11526" max="11526" width="22.85546875" style="4" customWidth="1"/>
    <col min="11527" max="11527" width="11.5703125" style="4" customWidth="1"/>
    <col min="11528" max="11530" width="0" style="4" hidden="1" customWidth="1"/>
    <col min="11531" max="11534" width="12.7109375" style="4" customWidth="1"/>
    <col min="11535" max="11535" width="14.7109375" style="4" customWidth="1"/>
    <col min="11536" max="11539" width="12.7109375" style="4" customWidth="1"/>
    <col min="11540" max="11540" width="14.7109375" style="4" customWidth="1"/>
    <col min="11541" max="11541" width="0" style="4" hidden="1" customWidth="1"/>
    <col min="11542" max="11543" width="12.7109375" style="4" customWidth="1"/>
    <col min="11544" max="11776" width="9.140625" style="4"/>
    <col min="11777" max="11777" width="5.140625" style="4" customWidth="1"/>
    <col min="11778" max="11778" width="11.7109375" style="4" customWidth="1"/>
    <col min="11779" max="11779" width="4.140625" style="4" customWidth="1"/>
    <col min="11780" max="11780" width="3.7109375" style="4" customWidth="1"/>
    <col min="11781" max="11781" width="1" style="4" customWidth="1"/>
    <col min="11782" max="11782" width="22.85546875" style="4" customWidth="1"/>
    <col min="11783" max="11783" width="11.5703125" style="4" customWidth="1"/>
    <col min="11784" max="11786" width="0" style="4" hidden="1" customWidth="1"/>
    <col min="11787" max="11790" width="12.7109375" style="4" customWidth="1"/>
    <col min="11791" max="11791" width="14.7109375" style="4" customWidth="1"/>
    <col min="11792" max="11795" width="12.7109375" style="4" customWidth="1"/>
    <col min="11796" max="11796" width="14.7109375" style="4" customWidth="1"/>
    <col min="11797" max="11797" width="0" style="4" hidden="1" customWidth="1"/>
    <col min="11798" max="11799" width="12.7109375" style="4" customWidth="1"/>
    <col min="11800" max="12032" width="9.140625" style="4"/>
    <col min="12033" max="12033" width="5.140625" style="4" customWidth="1"/>
    <col min="12034" max="12034" width="11.7109375" style="4" customWidth="1"/>
    <col min="12035" max="12035" width="4.140625" style="4" customWidth="1"/>
    <col min="12036" max="12036" width="3.7109375" style="4" customWidth="1"/>
    <col min="12037" max="12037" width="1" style="4" customWidth="1"/>
    <col min="12038" max="12038" width="22.85546875" style="4" customWidth="1"/>
    <col min="12039" max="12039" width="11.5703125" style="4" customWidth="1"/>
    <col min="12040" max="12042" width="0" style="4" hidden="1" customWidth="1"/>
    <col min="12043" max="12046" width="12.7109375" style="4" customWidth="1"/>
    <col min="12047" max="12047" width="14.7109375" style="4" customWidth="1"/>
    <col min="12048" max="12051" width="12.7109375" style="4" customWidth="1"/>
    <col min="12052" max="12052" width="14.7109375" style="4" customWidth="1"/>
    <col min="12053" max="12053" width="0" style="4" hidden="1" customWidth="1"/>
    <col min="12054" max="12055" width="12.7109375" style="4" customWidth="1"/>
    <col min="12056" max="12288" width="9.140625" style="4"/>
    <col min="12289" max="12289" width="5.140625" style="4" customWidth="1"/>
    <col min="12290" max="12290" width="11.7109375" style="4" customWidth="1"/>
    <col min="12291" max="12291" width="4.140625" style="4" customWidth="1"/>
    <col min="12292" max="12292" width="3.7109375" style="4" customWidth="1"/>
    <col min="12293" max="12293" width="1" style="4" customWidth="1"/>
    <col min="12294" max="12294" width="22.85546875" style="4" customWidth="1"/>
    <col min="12295" max="12295" width="11.5703125" style="4" customWidth="1"/>
    <col min="12296" max="12298" width="0" style="4" hidden="1" customWidth="1"/>
    <col min="12299" max="12302" width="12.7109375" style="4" customWidth="1"/>
    <col min="12303" max="12303" width="14.7109375" style="4" customWidth="1"/>
    <col min="12304" max="12307" width="12.7109375" style="4" customWidth="1"/>
    <col min="12308" max="12308" width="14.7109375" style="4" customWidth="1"/>
    <col min="12309" max="12309" width="0" style="4" hidden="1" customWidth="1"/>
    <col min="12310" max="12311" width="12.7109375" style="4" customWidth="1"/>
    <col min="12312" max="12544" width="9.140625" style="4"/>
    <col min="12545" max="12545" width="5.140625" style="4" customWidth="1"/>
    <col min="12546" max="12546" width="11.7109375" style="4" customWidth="1"/>
    <col min="12547" max="12547" width="4.140625" style="4" customWidth="1"/>
    <col min="12548" max="12548" width="3.7109375" style="4" customWidth="1"/>
    <col min="12549" max="12549" width="1" style="4" customWidth="1"/>
    <col min="12550" max="12550" width="22.85546875" style="4" customWidth="1"/>
    <col min="12551" max="12551" width="11.5703125" style="4" customWidth="1"/>
    <col min="12552" max="12554" width="0" style="4" hidden="1" customWidth="1"/>
    <col min="12555" max="12558" width="12.7109375" style="4" customWidth="1"/>
    <col min="12559" max="12559" width="14.7109375" style="4" customWidth="1"/>
    <col min="12560" max="12563" width="12.7109375" style="4" customWidth="1"/>
    <col min="12564" max="12564" width="14.7109375" style="4" customWidth="1"/>
    <col min="12565" max="12565" width="0" style="4" hidden="1" customWidth="1"/>
    <col min="12566" max="12567" width="12.7109375" style="4" customWidth="1"/>
    <col min="12568" max="12800" width="9.140625" style="4"/>
    <col min="12801" max="12801" width="5.140625" style="4" customWidth="1"/>
    <col min="12802" max="12802" width="11.7109375" style="4" customWidth="1"/>
    <col min="12803" max="12803" width="4.140625" style="4" customWidth="1"/>
    <col min="12804" max="12804" width="3.7109375" style="4" customWidth="1"/>
    <col min="12805" max="12805" width="1" style="4" customWidth="1"/>
    <col min="12806" max="12806" width="22.85546875" style="4" customWidth="1"/>
    <col min="12807" max="12807" width="11.5703125" style="4" customWidth="1"/>
    <col min="12808" max="12810" width="0" style="4" hidden="1" customWidth="1"/>
    <col min="12811" max="12814" width="12.7109375" style="4" customWidth="1"/>
    <col min="12815" max="12815" width="14.7109375" style="4" customWidth="1"/>
    <col min="12816" max="12819" width="12.7109375" style="4" customWidth="1"/>
    <col min="12820" max="12820" width="14.7109375" style="4" customWidth="1"/>
    <col min="12821" max="12821" width="0" style="4" hidden="1" customWidth="1"/>
    <col min="12822" max="12823" width="12.7109375" style="4" customWidth="1"/>
    <col min="12824" max="13056" width="9.140625" style="4"/>
    <col min="13057" max="13057" width="5.140625" style="4" customWidth="1"/>
    <col min="13058" max="13058" width="11.7109375" style="4" customWidth="1"/>
    <col min="13059" max="13059" width="4.140625" style="4" customWidth="1"/>
    <col min="13060" max="13060" width="3.7109375" style="4" customWidth="1"/>
    <col min="13061" max="13061" width="1" style="4" customWidth="1"/>
    <col min="13062" max="13062" width="22.85546875" style="4" customWidth="1"/>
    <col min="13063" max="13063" width="11.5703125" style="4" customWidth="1"/>
    <col min="13064" max="13066" width="0" style="4" hidden="1" customWidth="1"/>
    <col min="13067" max="13070" width="12.7109375" style="4" customWidth="1"/>
    <col min="13071" max="13071" width="14.7109375" style="4" customWidth="1"/>
    <col min="13072" max="13075" width="12.7109375" style="4" customWidth="1"/>
    <col min="13076" max="13076" width="14.7109375" style="4" customWidth="1"/>
    <col min="13077" max="13077" width="0" style="4" hidden="1" customWidth="1"/>
    <col min="13078" max="13079" width="12.7109375" style="4" customWidth="1"/>
    <col min="13080" max="13312" width="9.140625" style="4"/>
    <col min="13313" max="13313" width="5.140625" style="4" customWidth="1"/>
    <col min="13314" max="13314" width="11.7109375" style="4" customWidth="1"/>
    <col min="13315" max="13315" width="4.140625" style="4" customWidth="1"/>
    <col min="13316" max="13316" width="3.7109375" style="4" customWidth="1"/>
    <col min="13317" max="13317" width="1" style="4" customWidth="1"/>
    <col min="13318" max="13318" width="22.85546875" style="4" customWidth="1"/>
    <col min="13319" max="13319" width="11.5703125" style="4" customWidth="1"/>
    <col min="13320" max="13322" width="0" style="4" hidden="1" customWidth="1"/>
    <col min="13323" max="13326" width="12.7109375" style="4" customWidth="1"/>
    <col min="13327" max="13327" width="14.7109375" style="4" customWidth="1"/>
    <col min="13328" max="13331" width="12.7109375" style="4" customWidth="1"/>
    <col min="13332" max="13332" width="14.7109375" style="4" customWidth="1"/>
    <col min="13333" max="13333" width="0" style="4" hidden="1" customWidth="1"/>
    <col min="13334" max="13335" width="12.7109375" style="4" customWidth="1"/>
    <col min="13336" max="13568" width="9.140625" style="4"/>
    <col min="13569" max="13569" width="5.140625" style="4" customWidth="1"/>
    <col min="13570" max="13570" width="11.7109375" style="4" customWidth="1"/>
    <col min="13571" max="13571" width="4.140625" style="4" customWidth="1"/>
    <col min="13572" max="13572" width="3.7109375" style="4" customWidth="1"/>
    <col min="13573" max="13573" width="1" style="4" customWidth="1"/>
    <col min="13574" max="13574" width="22.85546875" style="4" customWidth="1"/>
    <col min="13575" max="13575" width="11.5703125" style="4" customWidth="1"/>
    <col min="13576" max="13578" width="0" style="4" hidden="1" customWidth="1"/>
    <col min="13579" max="13582" width="12.7109375" style="4" customWidth="1"/>
    <col min="13583" max="13583" width="14.7109375" style="4" customWidth="1"/>
    <col min="13584" max="13587" width="12.7109375" style="4" customWidth="1"/>
    <col min="13588" max="13588" width="14.7109375" style="4" customWidth="1"/>
    <col min="13589" max="13589" width="0" style="4" hidden="1" customWidth="1"/>
    <col min="13590" max="13591" width="12.7109375" style="4" customWidth="1"/>
    <col min="13592" max="13824" width="9.140625" style="4"/>
    <col min="13825" max="13825" width="5.140625" style="4" customWidth="1"/>
    <col min="13826" max="13826" width="11.7109375" style="4" customWidth="1"/>
    <col min="13827" max="13827" width="4.140625" style="4" customWidth="1"/>
    <col min="13828" max="13828" width="3.7109375" style="4" customWidth="1"/>
    <col min="13829" max="13829" width="1" style="4" customWidth="1"/>
    <col min="13830" max="13830" width="22.85546875" style="4" customWidth="1"/>
    <col min="13831" max="13831" width="11.5703125" style="4" customWidth="1"/>
    <col min="13832" max="13834" width="0" style="4" hidden="1" customWidth="1"/>
    <col min="13835" max="13838" width="12.7109375" style="4" customWidth="1"/>
    <col min="13839" max="13839" width="14.7109375" style="4" customWidth="1"/>
    <col min="13840" max="13843" width="12.7109375" style="4" customWidth="1"/>
    <col min="13844" max="13844" width="14.7109375" style="4" customWidth="1"/>
    <col min="13845" max="13845" width="0" style="4" hidden="1" customWidth="1"/>
    <col min="13846" max="13847" width="12.7109375" style="4" customWidth="1"/>
    <col min="13848" max="14080" width="9.140625" style="4"/>
    <col min="14081" max="14081" width="5.140625" style="4" customWidth="1"/>
    <col min="14082" max="14082" width="11.7109375" style="4" customWidth="1"/>
    <col min="14083" max="14083" width="4.140625" style="4" customWidth="1"/>
    <col min="14084" max="14084" width="3.7109375" style="4" customWidth="1"/>
    <col min="14085" max="14085" width="1" style="4" customWidth="1"/>
    <col min="14086" max="14086" width="22.85546875" style="4" customWidth="1"/>
    <col min="14087" max="14087" width="11.5703125" style="4" customWidth="1"/>
    <col min="14088" max="14090" width="0" style="4" hidden="1" customWidth="1"/>
    <col min="14091" max="14094" width="12.7109375" style="4" customWidth="1"/>
    <col min="14095" max="14095" width="14.7109375" style="4" customWidth="1"/>
    <col min="14096" max="14099" width="12.7109375" style="4" customWidth="1"/>
    <col min="14100" max="14100" width="14.7109375" style="4" customWidth="1"/>
    <col min="14101" max="14101" width="0" style="4" hidden="1" customWidth="1"/>
    <col min="14102" max="14103" width="12.7109375" style="4" customWidth="1"/>
    <col min="14104" max="14336" width="9.140625" style="4"/>
    <col min="14337" max="14337" width="5.140625" style="4" customWidth="1"/>
    <col min="14338" max="14338" width="11.7109375" style="4" customWidth="1"/>
    <col min="14339" max="14339" width="4.140625" style="4" customWidth="1"/>
    <col min="14340" max="14340" width="3.7109375" style="4" customWidth="1"/>
    <col min="14341" max="14341" width="1" style="4" customWidth="1"/>
    <col min="14342" max="14342" width="22.85546875" style="4" customWidth="1"/>
    <col min="14343" max="14343" width="11.5703125" style="4" customWidth="1"/>
    <col min="14344" max="14346" width="0" style="4" hidden="1" customWidth="1"/>
    <col min="14347" max="14350" width="12.7109375" style="4" customWidth="1"/>
    <col min="14351" max="14351" width="14.7109375" style="4" customWidth="1"/>
    <col min="14352" max="14355" width="12.7109375" style="4" customWidth="1"/>
    <col min="14356" max="14356" width="14.7109375" style="4" customWidth="1"/>
    <col min="14357" max="14357" width="0" style="4" hidden="1" customWidth="1"/>
    <col min="14358" max="14359" width="12.7109375" style="4" customWidth="1"/>
    <col min="14360" max="14592" width="9.140625" style="4"/>
    <col min="14593" max="14593" width="5.140625" style="4" customWidth="1"/>
    <col min="14594" max="14594" width="11.7109375" style="4" customWidth="1"/>
    <col min="14595" max="14595" width="4.140625" style="4" customWidth="1"/>
    <col min="14596" max="14596" width="3.7109375" style="4" customWidth="1"/>
    <col min="14597" max="14597" width="1" style="4" customWidth="1"/>
    <col min="14598" max="14598" width="22.85546875" style="4" customWidth="1"/>
    <col min="14599" max="14599" width="11.5703125" style="4" customWidth="1"/>
    <col min="14600" max="14602" width="0" style="4" hidden="1" customWidth="1"/>
    <col min="14603" max="14606" width="12.7109375" style="4" customWidth="1"/>
    <col min="14607" max="14607" width="14.7109375" style="4" customWidth="1"/>
    <col min="14608" max="14611" width="12.7109375" style="4" customWidth="1"/>
    <col min="14612" max="14612" width="14.7109375" style="4" customWidth="1"/>
    <col min="14613" max="14613" width="0" style="4" hidden="1" customWidth="1"/>
    <col min="14614" max="14615" width="12.7109375" style="4" customWidth="1"/>
    <col min="14616" max="14848" width="9.140625" style="4"/>
    <col min="14849" max="14849" width="5.140625" style="4" customWidth="1"/>
    <col min="14850" max="14850" width="11.7109375" style="4" customWidth="1"/>
    <col min="14851" max="14851" width="4.140625" style="4" customWidth="1"/>
    <col min="14852" max="14852" width="3.7109375" style="4" customWidth="1"/>
    <col min="14853" max="14853" width="1" style="4" customWidth="1"/>
    <col min="14854" max="14854" width="22.85546875" style="4" customWidth="1"/>
    <col min="14855" max="14855" width="11.5703125" style="4" customWidth="1"/>
    <col min="14856" max="14858" width="0" style="4" hidden="1" customWidth="1"/>
    <col min="14859" max="14862" width="12.7109375" style="4" customWidth="1"/>
    <col min="14863" max="14863" width="14.7109375" style="4" customWidth="1"/>
    <col min="14864" max="14867" width="12.7109375" style="4" customWidth="1"/>
    <col min="14868" max="14868" width="14.7109375" style="4" customWidth="1"/>
    <col min="14869" max="14869" width="0" style="4" hidden="1" customWidth="1"/>
    <col min="14870" max="14871" width="12.7109375" style="4" customWidth="1"/>
    <col min="14872" max="15104" width="9.140625" style="4"/>
    <col min="15105" max="15105" width="5.140625" style="4" customWidth="1"/>
    <col min="15106" max="15106" width="11.7109375" style="4" customWidth="1"/>
    <col min="15107" max="15107" width="4.140625" style="4" customWidth="1"/>
    <col min="15108" max="15108" width="3.7109375" style="4" customWidth="1"/>
    <col min="15109" max="15109" width="1" style="4" customWidth="1"/>
    <col min="15110" max="15110" width="22.85546875" style="4" customWidth="1"/>
    <col min="15111" max="15111" width="11.5703125" style="4" customWidth="1"/>
    <col min="15112" max="15114" width="0" style="4" hidden="1" customWidth="1"/>
    <col min="15115" max="15118" width="12.7109375" style="4" customWidth="1"/>
    <col min="15119" max="15119" width="14.7109375" style="4" customWidth="1"/>
    <col min="15120" max="15123" width="12.7109375" style="4" customWidth="1"/>
    <col min="15124" max="15124" width="14.7109375" style="4" customWidth="1"/>
    <col min="15125" max="15125" width="0" style="4" hidden="1" customWidth="1"/>
    <col min="15126" max="15127" width="12.7109375" style="4" customWidth="1"/>
    <col min="15128" max="15360" width="9.140625" style="4"/>
    <col min="15361" max="15361" width="5.140625" style="4" customWidth="1"/>
    <col min="15362" max="15362" width="11.7109375" style="4" customWidth="1"/>
    <col min="15363" max="15363" width="4.140625" style="4" customWidth="1"/>
    <col min="15364" max="15364" width="3.7109375" style="4" customWidth="1"/>
    <col min="15365" max="15365" width="1" style="4" customWidth="1"/>
    <col min="15366" max="15366" width="22.85546875" style="4" customWidth="1"/>
    <col min="15367" max="15367" width="11.5703125" style="4" customWidth="1"/>
    <col min="15368" max="15370" width="0" style="4" hidden="1" customWidth="1"/>
    <col min="15371" max="15374" width="12.7109375" style="4" customWidth="1"/>
    <col min="15375" max="15375" width="14.7109375" style="4" customWidth="1"/>
    <col min="15376" max="15379" width="12.7109375" style="4" customWidth="1"/>
    <col min="15380" max="15380" width="14.7109375" style="4" customWidth="1"/>
    <col min="15381" max="15381" width="0" style="4" hidden="1" customWidth="1"/>
    <col min="15382" max="15383" width="12.7109375" style="4" customWidth="1"/>
    <col min="15384" max="15616" width="9.140625" style="4"/>
    <col min="15617" max="15617" width="5.140625" style="4" customWidth="1"/>
    <col min="15618" max="15618" width="11.7109375" style="4" customWidth="1"/>
    <col min="15619" max="15619" width="4.140625" style="4" customWidth="1"/>
    <col min="15620" max="15620" width="3.7109375" style="4" customWidth="1"/>
    <col min="15621" max="15621" width="1" style="4" customWidth="1"/>
    <col min="15622" max="15622" width="22.85546875" style="4" customWidth="1"/>
    <col min="15623" max="15623" width="11.5703125" style="4" customWidth="1"/>
    <col min="15624" max="15626" width="0" style="4" hidden="1" customWidth="1"/>
    <col min="15627" max="15630" width="12.7109375" style="4" customWidth="1"/>
    <col min="15631" max="15631" width="14.7109375" style="4" customWidth="1"/>
    <col min="15632" max="15635" width="12.7109375" style="4" customWidth="1"/>
    <col min="15636" max="15636" width="14.7109375" style="4" customWidth="1"/>
    <col min="15637" max="15637" width="0" style="4" hidden="1" customWidth="1"/>
    <col min="15638" max="15639" width="12.7109375" style="4" customWidth="1"/>
    <col min="15640" max="15872" width="9.140625" style="4"/>
    <col min="15873" max="15873" width="5.140625" style="4" customWidth="1"/>
    <col min="15874" max="15874" width="11.7109375" style="4" customWidth="1"/>
    <col min="15875" max="15875" width="4.140625" style="4" customWidth="1"/>
    <col min="15876" max="15876" width="3.7109375" style="4" customWidth="1"/>
    <col min="15877" max="15877" width="1" style="4" customWidth="1"/>
    <col min="15878" max="15878" width="22.85546875" style="4" customWidth="1"/>
    <col min="15879" max="15879" width="11.5703125" style="4" customWidth="1"/>
    <col min="15880" max="15882" width="0" style="4" hidden="1" customWidth="1"/>
    <col min="15883" max="15886" width="12.7109375" style="4" customWidth="1"/>
    <col min="15887" max="15887" width="14.7109375" style="4" customWidth="1"/>
    <col min="15888" max="15891" width="12.7109375" style="4" customWidth="1"/>
    <col min="15892" max="15892" width="14.7109375" style="4" customWidth="1"/>
    <col min="15893" max="15893" width="0" style="4" hidden="1" customWidth="1"/>
    <col min="15894" max="15895" width="12.7109375" style="4" customWidth="1"/>
    <col min="15896" max="16128" width="9.140625" style="4"/>
    <col min="16129" max="16129" width="5.140625" style="4" customWidth="1"/>
    <col min="16130" max="16130" width="11.7109375" style="4" customWidth="1"/>
    <col min="16131" max="16131" width="4.140625" style="4" customWidth="1"/>
    <col min="16132" max="16132" width="3.7109375" style="4" customWidth="1"/>
    <col min="16133" max="16133" width="1" style="4" customWidth="1"/>
    <col min="16134" max="16134" width="22.85546875" style="4" customWidth="1"/>
    <col min="16135" max="16135" width="11.5703125" style="4" customWidth="1"/>
    <col min="16136" max="16138" width="0" style="4" hidden="1" customWidth="1"/>
    <col min="16139" max="16142" width="12.7109375" style="4" customWidth="1"/>
    <col min="16143" max="16143" width="14.7109375" style="4" customWidth="1"/>
    <col min="16144" max="16147" width="12.7109375" style="4" customWidth="1"/>
    <col min="16148" max="16148" width="14.7109375" style="4" customWidth="1"/>
    <col min="16149" max="16149" width="0" style="4" hidden="1" customWidth="1"/>
    <col min="16150" max="16151" width="12.7109375" style="4" customWidth="1"/>
    <col min="16152" max="16384" width="9.140625" style="4"/>
  </cols>
  <sheetData>
    <row r="1" spans="1:23" ht="18">
      <c r="U1" s="3" t="s">
        <v>0</v>
      </c>
      <c r="V1" s="3"/>
      <c r="W1" s="3"/>
    </row>
    <row r="2" spans="1:23" ht="18">
      <c r="A2" s="5" t="s">
        <v>1</v>
      </c>
      <c r="B2" s="5"/>
      <c r="C2" s="5"/>
      <c r="D2" s="5"/>
      <c r="E2" s="5"/>
      <c r="F2" s="5"/>
      <c r="G2" s="5"/>
      <c r="H2" s="5"/>
      <c r="I2" s="5"/>
      <c r="J2" s="5"/>
      <c r="K2" s="5"/>
      <c r="L2" s="5"/>
      <c r="M2" s="5"/>
      <c r="N2" s="5"/>
      <c r="O2" s="5"/>
      <c r="P2" s="5"/>
      <c r="Q2" s="5"/>
      <c r="R2" s="5"/>
      <c r="S2" s="5"/>
      <c r="T2" s="5"/>
      <c r="U2" s="5"/>
      <c r="V2" s="5"/>
      <c r="W2" s="5"/>
    </row>
    <row r="3" spans="1:23" ht="18">
      <c r="A3" s="5" t="s">
        <v>2</v>
      </c>
      <c r="B3" s="5"/>
      <c r="C3" s="5"/>
      <c r="D3" s="5"/>
      <c r="E3" s="5"/>
      <c r="F3" s="5"/>
      <c r="G3" s="5"/>
      <c r="H3" s="5"/>
      <c r="I3" s="5"/>
      <c r="J3" s="5"/>
      <c r="K3" s="5"/>
      <c r="L3" s="5"/>
      <c r="M3" s="5"/>
      <c r="N3" s="5"/>
      <c r="O3" s="5"/>
      <c r="P3" s="5"/>
      <c r="Q3" s="5"/>
      <c r="R3" s="5"/>
      <c r="S3" s="5"/>
      <c r="T3" s="5"/>
      <c r="U3" s="5"/>
      <c r="V3" s="5"/>
      <c r="W3" s="5"/>
    </row>
    <row r="4" spans="1:23" ht="15">
      <c r="A4" s="6"/>
      <c r="B4" s="6"/>
      <c r="C4" s="6"/>
      <c r="D4" s="6"/>
      <c r="E4" s="6"/>
      <c r="F4" s="6"/>
      <c r="G4" s="6"/>
      <c r="H4" s="6"/>
      <c r="I4" s="6"/>
      <c r="J4" s="6"/>
      <c r="K4" s="7"/>
      <c r="L4" s="7"/>
      <c r="M4" s="7"/>
      <c r="N4" s="7"/>
      <c r="O4" s="7"/>
      <c r="P4" s="7"/>
      <c r="Q4" s="7"/>
      <c r="R4" s="7"/>
      <c r="S4" s="8"/>
      <c r="T4" s="7"/>
      <c r="U4" s="7"/>
      <c r="V4" s="7"/>
      <c r="W4" s="7"/>
    </row>
    <row r="5" spans="1:23">
      <c r="A5" s="9" t="s">
        <v>3</v>
      </c>
      <c r="B5" s="9"/>
      <c r="C5" s="9"/>
      <c r="D5" s="9"/>
      <c r="E5" s="10" t="s">
        <v>4</v>
      </c>
      <c r="F5" s="11" t="s">
        <v>5</v>
      </c>
      <c r="G5" s="11"/>
      <c r="H5" s="12"/>
      <c r="I5" s="12"/>
      <c r="J5" s="12"/>
      <c r="K5" s="13"/>
      <c r="L5" s="13"/>
      <c r="M5" s="13"/>
      <c r="N5" s="13"/>
      <c r="O5" s="13"/>
      <c r="P5" s="13"/>
      <c r="Q5" s="13"/>
      <c r="R5" s="13"/>
      <c r="S5" s="13"/>
      <c r="T5" s="13"/>
      <c r="U5" s="13"/>
      <c r="V5" s="14"/>
    </row>
    <row r="6" spans="1:23">
      <c r="A6" s="9" t="s">
        <v>6</v>
      </c>
      <c r="B6" s="9"/>
      <c r="C6" s="9"/>
      <c r="D6" s="9"/>
      <c r="E6" s="10" t="s">
        <v>4</v>
      </c>
      <c r="F6" s="15" t="s">
        <v>7</v>
      </c>
      <c r="G6" s="15"/>
      <c r="H6" s="12"/>
      <c r="I6" s="12"/>
      <c r="J6" s="12"/>
      <c r="K6" s="13"/>
      <c r="L6" s="13"/>
      <c r="M6" s="13"/>
      <c r="N6" s="13"/>
      <c r="O6" s="13"/>
      <c r="P6" s="13"/>
      <c r="Q6" s="13"/>
      <c r="R6" s="13"/>
      <c r="S6" s="13"/>
      <c r="T6" s="13"/>
      <c r="U6" s="13"/>
      <c r="V6" s="14"/>
    </row>
    <row r="7" spans="1:23">
      <c r="A7" s="9" t="s">
        <v>8</v>
      </c>
      <c r="B7" s="9"/>
      <c r="C7" s="9"/>
      <c r="D7" s="9"/>
      <c r="E7" s="10" t="s">
        <v>4</v>
      </c>
      <c r="F7" s="15" t="s">
        <v>9</v>
      </c>
      <c r="G7" s="15"/>
      <c r="H7" s="12"/>
      <c r="I7" s="12"/>
      <c r="J7" s="12"/>
      <c r="K7" s="13"/>
      <c r="L7" s="13"/>
      <c r="M7" s="13"/>
      <c r="N7" s="13"/>
      <c r="O7" s="13"/>
      <c r="P7" s="13"/>
      <c r="Q7" s="13"/>
      <c r="R7" s="13"/>
      <c r="S7" s="13"/>
      <c r="T7" s="13"/>
      <c r="U7" s="13"/>
      <c r="V7" s="14"/>
      <c r="W7" s="13"/>
    </row>
    <row r="8" spans="1:23">
      <c r="A8" s="16" t="s">
        <v>10</v>
      </c>
      <c r="B8" s="16"/>
      <c r="C8" s="16"/>
      <c r="D8" s="16"/>
      <c r="E8" s="17" t="s">
        <v>4</v>
      </c>
      <c r="F8" s="18">
        <v>50010200001</v>
      </c>
      <c r="G8" s="15"/>
      <c r="H8" s="12"/>
      <c r="I8" s="12"/>
      <c r="J8" s="12"/>
      <c r="K8" s="13"/>
      <c r="L8" s="13"/>
      <c r="M8" s="13"/>
      <c r="N8" s="13"/>
      <c r="O8" s="13"/>
      <c r="P8" s="13"/>
      <c r="Q8" s="13"/>
      <c r="R8" s="13"/>
      <c r="S8" s="13"/>
      <c r="T8" s="13"/>
      <c r="U8" s="13"/>
      <c r="V8" s="13"/>
      <c r="W8" s="13"/>
    </row>
    <row r="9" spans="1:23">
      <c r="A9" s="16" t="s">
        <v>11</v>
      </c>
      <c r="B9" s="16"/>
      <c r="C9" s="16"/>
      <c r="D9" s="16"/>
      <c r="E9" s="17"/>
      <c r="F9" s="19"/>
      <c r="G9" s="10"/>
      <c r="H9" s="12"/>
      <c r="I9" s="12"/>
      <c r="J9" s="12"/>
      <c r="K9" s="13"/>
      <c r="L9" s="13"/>
      <c r="M9" s="13"/>
      <c r="N9" s="13"/>
      <c r="O9" s="13"/>
      <c r="P9" s="13"/>
      <c r="Q9" s="13"/>
      <c r="R9" s="13"/>
      <c r="S9" s="13"/>
      <c r="T9" s="13"/>
      <c r="U9" s="13"/>
      <c r="V9" s="13"/>
      <c r="W9" s="13"/>
    </row>
    <row r="10" spans="1:23" ht="13.5" thickBot="1">
      <c r="A10" s="16"/>
      <c r="B10" s="16"/>
      <c r="C10" s="16"/>
      <c r="D10" s="16"/>
      <c r="E10" s="20"/>
      <c r="F10" s="20"/>
      <c r="G10" s="20"/>
      <c r="H10" s="12"/>
      <c r="I10" s="12"/>
      <c r="J10" s="12"/>
      <c r="K10" s="13"/>
      <c r="L10" s="13"/>
      <c r="M10" s="13"/>
      <c r="N10" s="13"/>
      <c r="O10" s="13"/>
      <c r="P10" s="13"/>
      <c r="Q10" s="13"/>
      <c r="R10" s="13"/>
      <c r="S10" s="13"/>
      <c r="T10" s="13"/>
      <c r="U10" s="13"/>
      <c r="V10" s="13"/>
      <c r="W10" s="13"/>
    </row>
    <row r="11" spans="1:23" ht="15">
      <c r="A11" s="21" t="s">
        <v>12</v>
      </c>
      <c r="B11" s="22"/>
      <c r="C11" s="22"/>
      <c r="D11" s="22"/>
      <c r="E11" s="22"/>
      <c r="F11" s="23"/>
      <c r="G11" s="24" t="s">
        <v>13</v>
      </c>
      <c r="H11" s="25" t="s">
        <v>14</v>
      </c>
      <c r="I11" s="26"/>
      <c r="J11" s="27"/>
      <c r="K11" s="28" t="s">
        <v>15</v>
      </c>
      <c r="L11" s="29"/>
      <c r="M11" s="29"/>
      <c r="N11" s="29"/>
      <c r="O11" s="30"/>
      <c r="P11" s="28" t="s">
        <v>16</v>
      </c>
      <c r="Q11" s="29"/>
      <c r="R11" s="29"/>
      <c r="S11" s="29"/>
      <c r="T11" s="29"/>
      <c r="U11" s="28" t="s">
        <v>17</v>
      </c>
      <c r="V11" s="29"/>
      <c r="W11" s="31"/>
    </row>
    <row r="12" spans="1:23" ht="15">
      <c r="A12" s="32"/>
      <c r="B12" s="33"/>
      <c r="C12" s="33"/>
      <c r="D12" s="33"/>
      <c r="E12" s="33"/>
      <c r="F12" s="34"/>
      <c r="G12" s="35"/>
      <c r="H12" s="36" t="s">
        <v>18</v>
      </c>
      <c r="I12" s="36" t="s">
        <v>19</v>
      </c>
      <c r="J12" s="36" t="s">
        <v>20</v>
      </c>
      <c r="K12" s="37"/>
      <c r="L12" s="37"/>
      <c r="M12" s="37"/>
      <c r="N12" s="37"/>
      <c r="O12" s="38"/>
      <c r="P12" s="37"/>
      <c r="Q12" s="37"/>
      <c r="R12" s="37"/>
      <c r="S12" s="37"/>
      <c r="T12" s="39"/>
      <c r="U12" s="40" t="s">
        <v>21</v>
      </c>
      <c r="V12" s="41" t="s">
        <v>22</v>
      </c>
      <c r="W12" s="42"/>
    </row>
    <row r="13" spans="1:23">
      <c r="A13" s="32"/>
      <c r="B13" s="33"/>
      <c r="C13" s="33"/>
      <c r="D13" s="33"/>
      <c r="E13" s="33"/>
      <c r="F13" s="34"/>
      <c r="G13" s="35"/>
      <c r="H13" s="43"/>
      <c r="I13" s="43"/>
      <c r="J13" s="43"/>
      <c r="K13" s="44" t="s">
        <v>23</v>
      </c>
      <c r="L13" s="44" t="s">
        <v>24</v>
      </c>
      <c r="M13" s="44" t="s">
        <v>25</v>
      </c>
      <c r="N13" s="44" t="s">
        <v>26</v>
      </c>
      <c r="O13" s="45"/>
      <c r="P13" s="44" t="s">
        <v>23</v>
      </c>
      <c r="Q13" s="44" t="s">
        <v>24</v>
      </c>
      <c r="R13" s="44" t="s">
        <v>25</v>
      </c>
      <c r="S13" s="44" t="s">
        <v>26</v>
      </c>
      <c r="T13" s="46"/>
      <c r="U13" s="47"/>
      <c r="V13" s="40" t="s">
        <v>27</v>
      </c>
      <c r="W13" s="48" t="s">
        <v>28</v>
      </c>
    </row>
    <row r="14" spans="1:23">
      <c r="A14" s="32"/>
      <c r="B14" s="33"/>
      <c r="C14" s="33"/>
      <c r="D14" s="33"/>
      <c r="E14" s="33"/>
      <c r="F14" s="34"/>
      <c r="G14" s="35"/>
      <c r="H14" s="43"/>
      <c r="I14" s="43"/>
      <c r="J14" s="43"/>
      <c r="K14" s="44" t="s">
        <v>29</v>
      </c>
      <c r="L14" s="44" t="s">
        <v>29</v>
      </c>
      <c r="M14" s="44" t="s">
        <v>29</v>
      </c>
      <c r="N14" s="44" t="s">
        <v>29</v>
      </c>
      <c r="O14" s="45" t="s">
        <v>30</v>
      </c>
      <c r="P14" s="44" t="s">
        <v>29</v>
      </c>
      <c r="Q14" s="44" t="s">
        <v>29</v>
      </c>
      <c r="R14" s="44" t="s">
        <v>29</v>
      </c>
      <c r="S14" s="44" t="s">
        <v>29</v>
      </c>
      <c r="T14" s="46" t="s">
        <v>30</v>
      </c>
      <c r="U14" s="47"/>
      <c r="V14" s="47"/>
      <c r="W14" s="49"/>
    </row>
    <row r="15" spans="1:23" ht="13.5" thickBot="1">
      <c r="A15" s="50"/>
      <c r="B15" s="51"/>
      <c r="C15" s="51"/>
      <c r="D15" s="51"/>
      <c r="E15" s="51"/>
      <c r="F15" s="52"/>
      <c r="G15" s="35"/>
      <c r="H15" s="53"/>
      <c r="I15" s="53"/>
      <c r="J15" s="53"/>
      <c r="K15" s="54" t="s">
        <v>31</v>
      </c>
      <c r="L15" s="54" t="s">
        <v>32</v>
      </c>
      <c r="M15" s="54" t="s">
        <v>33</v>
      </c>
      <c r="N15" s="54" t="s">
        <v>34</v>
      </c>
      <c r="O15" s="55"/>
      <c r="P15" s="56" t="s">
        <v>31</v>
      </c>
      <c r="Q15" s="56" t="s">
        <v>32</v>
      </c>
      <c r="R15" s="56" t="s">
        <v>33</v>
      </c>
      <c r="S15" s="54" t="s">
        <v>34</v>
      </c>
      <c r="T15" s="57"/>
      <c r="U15" s="58"/>
      <c r="V15" s="59"/>
      <c r="W15" s="60"/>
    </row>
    <row r="16" spans="1:23" ht="26.25" thickBot="1">
      <c r="A16" s="61">
        <v>1</v>
      </c>
      <c r="B16" s="62"/>
      <c r="C16" s="62"/>
      <c r="D16" s="62"/>
      <c r="E16" s="62"/>
      <c r="F16" s="63"/>
      <c r="G16" s="64" t="s">
        <v>35</v>
      </c>
      <c r="H16" s="65">
        <v>3</v>
      </c>
      <c r="I16" s="65">
        <v>4</v>
      </c>
      <c r="J16" s="66" t="s">
        <v>36</v>
      </c>
      <c r="K16" s="67">
        <v>6</v>
      </c>
      <c r="L16" s="67">
        <v>7</v>
      </c>
      <c r="M16" s="67">
        <v>8</v>
      </c>
      <c r="N16" s="67">
        <v>9</v>
      </c>
      <c r="O16" s="67" t="s">
        <v>37</v>
      </c>
      <c r="P16" s="67">
        <v>11</v>
      </c>
      <c r="Q16" s="67">
        <v>12</v>
      </c>
      <c r="R16" s="67">
        <v>13</v>
      </c>
      <c r="S16" s="67">
        <v>14</v>
      </c>
      <c r="T16" s="67" t="s">
        <v>38</v>
      </c>
      <c r="U16" s="68" t="s">
        <v>39</v>
      </c>
      <c r="V16" s="69">
        <v>17</v>
      </c>
      <c r="W16" s="70">
        <v>18</v>
      </c>
    </row>
    <row r="17" spans="1:23">
      <c r="A17" s="71" t="s">
        <v>40</v>
      </c>
      <c r="B17" s="72"/>
      <c r="C17" s="20"/>
      <c r="D17" s="20"/>
      <c r="E17" s="20"/>
      <c r="F17" s="73"/>
      <c r="G17" s="73"/>
      <c r="H17" s="74"/>
      <c r="I17" s="74"/>
      <c r="J17" s="74"/>
      <c r="K17" s="75"/>
      <c r="L17" s="75"/>
      <c r="M17" s="75"/>
      <c r="N17" s="75"/>
      <c r="O17" s="75"/>
      <c r="P17" s="75"/>
      <c r="Q17" s="75"/>
      <c r="R17" s="75"/>
      <c r="S17" s="75"/>
      <c r="T17" s="76"/>
      <c r="U17" s="76"/>
      <c r="V17" s="76"/>
      <c r="W17" s="77"/>
    </row>
    <row r="18" spans="1:23">
      <c r="A18" s="78"/>
      <c r="B18" s="79" t="s">
        <v>41</v>
      </c>
      <c r="C18" s="79"/>
      <c r="D18" s="79"/>
      <c r="E18" s="79"/>
      <c r="F18" s="80"/>
      <c r="G18" s="81"/>
      <c r="H18" s="82"/>
      <c r="I18" s="82"/>
      <c r="J18" s="82"/>
      <c r="K18" s="83"/>
      <c r="L18" s="83"/>
      <c r="M18" s="83"/>
      <c r="N18" s="83"/>
      <c r="O18" s="83"/>
      <c r="P18" s="83"/>
      <c r="Q18" s="83"/>
      <c r="R18" s="83"/>
      <c r="S18" s="83"/>
      <c r="T18" s="84"/>
      <c r="U18" s="84"/>
      <c r="V18" s="84"/>
      <c r="W18" s="85"/>
    </row>
    <row r="19" spans="1:23">
      <c r="A19" s="78"/>
      <c r="B19" s="86" t="s">
        <v>42</v>
      </c>
      <c r="C19" s="80"/>
      <c r="D19" s="80"/>
      <c r="E19" s="87"/>
      <c r="F19" s="88"/>
      <c r="G19" s="89"/>
      <c r="H19" s="90"/>
      <c r="I19" s="90"/>
      <c r="J19" s="90"/>
      <c r="K19" s="91"/>
      <c r="L19" s="91"/>
      <c r="M19" s="91"/>
      <c r="N19" s="91"/>
      <c r="O19" s="91"/>
      <c r="P19" s="91"/>
      <c r="Q19" s="91"/>
      <c r="R19" s="91"/>
      <c r="S19" s="91"/>
      <c r="T19" s="92"/>
      <c r="U19" s="92"/>
      <c r="V19" s="92"/>
      <c r="W19" s="93"/>
    </row>
    <row r="20" spans="1:23" hidden="1">
      <c r="A20" s="94"/>
      <c r="B20" s="95" t="s">
        <v>43</v>
      </c>
      <c r="C20" s="87"/>
      <c r="D20" s="80"/>
      <c r="E20" s="87"/>
      <c r="F20" s="20"/>
      <c r="G20" s="96"/>
      <c r="H20" s="90"/>
      <c r="I20" s="90"/>
      <c r="J20" s="90"/>
      <c r="K20" s="91"/>
      <c r="L20" s="91"/>
      <c r="M20" s="91"/>
      <c r="N20" s="91"/>
      <c r="O20" s="91"/>
      <c r="P20" s="91"/>
      <c r="Q20" s="91"/>
      <c r="R20" s="91"/>
      <c r="S20" s="91"/>
      <c r="T20" s="92"/>
      <c r="U20" s="92"/>
      <c r="V20" s="92"/>
      <c r="W20" s="93"/>
    </row>
    <row r="21" spans="1:23" hidden="1">
      <c r="A21" s="97"/>
      <c r="B21" s="87"/>
      <c r="C21" s="87"/>
      <c r="D21" s="87"/>
      <c r="E21" s="87" t="s">
        <v>44</v>
      </c>
      <c r="F21" s="87"/>
      <c r="G21" s="98"/>
      <c r="H21" s="90"/>
      <c r="I21" s="90"/>
      <c r="J21" s="90"/>
      <c r="K21" s="91"/>
      <c r="L21" s="91"/>
      <c r="M21" s="91"/>
      <c r="N21" s="91"/>
      <c r="O21" s="91"/>
      <c r="P21" s="91"/>
      <c r="Q21" s="91"/>
      <c r="R21" s="91"/>
      <c r="S21" s="91"/>
      <c r="T21" s="92"/>
      <c r="U21" s="92"/>
      <c r="V21" s="92"/>
      <c r="W21" s="93"/>
    </row>
    <row r="22" spans="1:23" hidden="1">
      <c r="A22" s="97"/>
      <c r="B22" s="87"/>
      <c r="C22" s="87" t="s">
        <v>44</v>
      </c>
      <c r="D22" s="87"/>
      <c r="E22" s="87"/>
      <c r="F22" s="87"/>
      <c r="G22" s="98"/>
      <c r="H22" s="90"/>
      <c r="I22" s="90"/>
      <c r="J22" s="90"/>
      <c r="K22" s="91"/>
      <c r="L22" s="91"/>
      <c r="M22" s="91"/>
      <c r="N22" s="91"/>
      <c r="O22" s="91"/>
      <c r="P22" s="91"/>
      <c r="Q22" s="91"/>
      <c r="R22" s="91"/>
      <c r="S22" s="91"/>
      <c r="T22" s="92"/>
      <c r="U22" s="92"/>
      <c r="V22" s="92"/>
      <c r="W22" s="93"/>
    </row>
    <row r="23" spans="1:23">
      <c r="A23" s="97"/>
      <c r="B23" s="87"/>
      <c r="C23" s="87" t="s">
        <v>45</v>
      </c>
      <c r="D23" s="87"/>
      <c r="E23" s="80"/>
      <c r="F23" s="80"/>
      <c r="G23" s="98"/>
      <c r="H23" s="90">
        <v>400000</v>
      </c>
      <c r="I23" s="90"/>
      <c r="J23" s="90">
        <f>H23-I23</f>
        <v>400000</v>
      </c>
      <c r="K23" s="91">
        <v>14695.599999999999</v>
      </c>
      <c r="L23" s="91">
        <v>111174.65</v>
      </c>
      <c r="M23" s="91">
        <v>136278.07</v>
      </c>
      <c r="N23" s="91"/>
      <c r="O23" s="91">
        <f>SUM(K23:N23)</f>
        <v>262148.32</v>
      </c>
      <c r="P23" s="91"/>
      <c r="Q23" s="91">
        <v>122195.25</v>
      </c>
      <c r="R23" s="91">
        <v>139953.07</v>
      </c>
      <c r="S23" s="91"/>
      <c r="T23" s="92">
        <f>SUM(P23:S23)</f>
        <v>262148.32</v>
      </c>
      <c r="U23" s="92">
        <f>J23-O23</f>
        <v>137851.68</v>
      </c>
      <c r="V23" s="92">
        <f>O23-T23</f>
        <v>0</v>
      </c>
      <c r="W23" s="93"/>
    </row>
    <row r="24" spans="1:23" hidden="1">
      <c r="A24" s="97"/>
      <c r="B24" s="87"/>
      <c r="C24" s="87" t="s">
        <v>46</v>
      </c>
      <c r="D24" s="87"/>
      <c r="E24" s="80"/>
      <c r="F24" s="80"/>
      <c r="G24" s="98"/>
      <c r="H24" s="90"/>
      <c r="I24" s="90"/>
      <c r="J24" s="90"/>
      <c r="K24" s="91"/>
      <c r="L24" s="91"/>
      <c r="M24" s="91"/>
      <c r="N24" s="91"/>
      <c r="O24" s="91">
        <f>SUM(K24:N24)</f>
        <v>0</v>
      </c>
      <c r="P24" s="91"/>
      <c r="Q24" s="91"/>
      <c r="R24" s="91"/>
      <c r="S24" s="91"/>
      <c r="T24" s="92">
        <f>SUM(P24:S24)</f>
        <v>0</v>
      </c>
      <c r="U24" s="92"/>
      <c r="V24" s="92"/>
      <c r="W24" s="93"/>
    </row>
    <row r="25" spans="1:23" hidden="1">
      <c r="A25" s="97"/>
      <c r="B25" s="87"/>
      <c r="C25" s="87" t="s">
        <v>47</v>
      </c>
      <c r="D25" s="87"/>
      <c r="E25" s="80"/>
      <c r="F25" s="80"/>
      <c r="G25" s="98"/>
      <c r="H25" s="90"/>
      <c r="I25" s="90"/>
      <c r="J25" s="90"/>
      <c r="K25" s="91"/>
      <c r="L25" s="91"/>
      <c r="M25" s="91"/>
      <c r="N25" s="91"/>
      <c r="O25" s="91">
        <f>SUM(K25:N25)</f>
        <v>0</v>
      </c>
      <c r="P25" s="91"/>
      <c r="Q25" s="91"/>
      <c r="R25" s="91"/>
      <c r="S25" s="91"/>
      <c r="T25" s="92">
        <f>SUM(P25:S25)</f>
        <v>0</v>
      </c>
      <c r="U25" s="92"/>
      <c r="V25" s="92"/>
      <c r="W25" s="93"/>
    </row>
    <row r="26" spans="1:23">
      <c r="A26" s="97"/>
      <c r="B26" s="86" t="s">
        <v>48</v>
      </c>
      <c r="C26" s="80"/>
      <c r="D26" s="87"/>
      <c r="E26" s="87"/>
      <c r="F26" s="87"/>
      <c r="G26" s="99"/>
      <c r="H26" s="82"/>
      <c r="I26" s="82"/>
      <c r="J26" s="82"/>
      <c r="K26" s="83"/>
      <c r="L26" s="83"/>
      <c r="M26" s="83"/>
      <c r="N26" s="83"/>
      <c r="O26" s="83"/>
      <c r="P26" s="83"/>
      <c r="Q26" s="83"/>
      <c r="R26" s="83"/>
      <c r="S26" s="83"/>
      <c r="T26" s="84"/>
      <c r="U26" s="84"/>
      <c r="V26" s="84"/>
      <c r="W26" s="85"/>
    </row>
    <row r="27" spans="1:23" hidden="1">
      <c r="A27" s="100"/>
      <c r="B27" s="95" t="s">
        <v>43</v>
      </c>
      <c r="C27" s="87"/>
      <c r="D27" s="80"/>
      <c r="E27" s="87"/>
      <c r="F27" s="20"/>
      <c r="G27" s="81"/>
      <c r="H27" s="90"/>
      <c r="I27" s="90"/>
      <c r="J27" s="90"/>
      <c r="K27" s="91"/>
      <c r="L27" s="91"/>
      <c r="M27" s="91"/>
      <c r="N27" s="91"/>
      <c r="O27" s="91"/>
      <c r="P27" s="91"/>
      <c r="Q27" s="91"/>
      <c r="R27" s="91"/>
      <c r="S27" s="91"/>
      <c r="T27" s="92"/>
      <c r="U27" s="92"/>
      <c r="V27" s="92"/>
      <c r="W27" s="93"/>
    </row>
    <row r="28" spans="1:23" hidden="1">
      <c r="A28" s="101"/>
      <c r="B28" s="102"/>
      <c r="C28" s="87"/>
      <c r="D28" s="87"/>
      <c r="E28" s="87" t="s">
        <v>44</v>
      </c>
      <c r="F28" s="87"/>
      <c r="G28" s="96"/>
      <c r="H28" s="90"/>
      <c r="I28" s="90"/>
      <c r="J28" s="90"/>
      <c r="K28" s="91"/>
      <c r="L28" s="91"/>
      <c r="M28" s="91"/>
      <c r="N28" s="91"/>
      <c r="O28" s="91"/>
      <c r="P28" s="91"/>
      <c r="Q28" s="91"/>
      <c r="R28" s="91"/>
      <c r="S28" s="91"/>
      <c r="T28" s="92"/>
      <c r="U28" s="92"/>
      <c r="V28" s="92"/>
      <c r="W28" s="93"/>
    </row>
    <row r="29" spans="1:23" hidden="1">
      <c r="A29" s="101"/>
      <c r="B29" s="102"/>
      <c r="C29" s="87" t="s">
        <v>44</v>
      </c>
      <c r="D29" s="87"/>
      <c r="E29" s="87"/>
      <c r="F29" s="87"/>
      <c r="G29" s="96"/>
      <c r="H29" s="90"/>
      <c r="I29" s="90"/>
      <c r="J29" s="90"/>
      <c r="K29" s="91"/>
      <c r="L29" s="91"/>
      <c r="M29" s="91"/>
      <c r="N29" s="91"/>
      <c r="O29" s="91"/>
      <c r="P29" s="91"/>
      <c r="Q29" s="91"/>
      <c r="R29" s="91"/>
      <c r="S29" s="91"/>
      <c r="T29" s="92"/>
      <c r="U29" s="92"/>
      <c r="V29" s="92"/>
      <c r="W29" s="93"/>
    </row>
    <row r="30" spans="1:23" ht="15" hidden="1" customHeight="1">
      <c r="A30" s="103" t="s">
        <v>44</v>
      </c>
      <c r="B30" s="104"/>
      <c r="C30" s="87" t="s">
        <v>45</v>
      </c>
      <c r="D30" s="87"/>
      <c r="E30" s="87"/>
      <c r="F30" s="87"/>
      <c r="G30" s="98"/>
      <c r="H30" s="90"/>
      <c r="I30" s="90"/>
      <c r="J30" s="90"/>
      <c r="K30" s="91"/>
      <c r="L30" s="91"/>
      <c r="M30" s="91"/>
      <c r="N30" s="91"/>
      <c r="O30" s="91"/>
      <c r="P30" s="91"/>
      <c r="Q30" s="91"/>
      <c r="R30" s="91"/>
      <c r="S30" s="91"/>
      <c r="T30" s="92"/>
      <c r="U30" s="92"/>
      <c r="V30" s="92"/>
      <c r="W30" s="93"/>
    </row>
    <row r="31" spans="1:23" ht="14.25" hidden="1" customHeight="1">
      <c r="A31" s="103" t="s">
        <v>45</v>
      </c>
      <c r="B31" s="104"/>
      <c r="C31" s="87" t="s">
        <v>46</v>
      </c>
      <c r="D31" s="87"/>
      <c r="E31" s="87"/>
      <c r="F31" s="87"/>
      <c r="G31" s="98"/>
      <c r="H31" s="90"/>
      <c r="I31" s="90"/>
      <c r="J31" s="90"/>
      <c r="K31" s="91"/>
      <c r="L31" s="91"/>
      <c r="M31" s="91"/>
      <c r="N31" s="91"/>
      <c r="O31" s="91"/>
      <c r="P31" s="91"/>
      <c r="Q31" s="91"/>
      <c r="R31" s="91"/>
      <c r="S31" s="91"/>
      <c r="T31" s="92"/>
      <c r="U31" s="92"/>
      <c r="V31" s="92"/>
      <c r="W31" s="93"/>
    </row>
    <row r="32" spans="1:23" ht="16.5" hidden="1" customHeight="1">
      <c r="A32" s="103" t="s">
        <v>46</v>
      </c>
      <c r="B32" s="104"/>
      <c r="C32" s="87" t="s">
        <v>47</v>
      </c>
      <c r="D32" s="87"/>
      <c r="E32" s="87"/>
      <c r="F32" s="87"/>
      <c r="G32" s="98"/>
      <c r="H32" s="90"/>
      <c r="I32" s="90"/>
      <c r="J32" s="90"/>
      <c r="K32" s="91"/>
      <c r="L32" s="91"/>
      <c r="M32" s="91"/>
      <c r="N32" s="91"/>
      <c r="O32" s="91"/>
      <c r="P32" s="91"/>
      <c r="Q32" s="91"/>
      <c r="R32" s="91"/>
      <c r="S32" s="91"/>
      <c r="T32" s="92"/>
      <c r="U32" s="92"/>
      <c r="V32" s="92"/>
      <c r="W32" s="93"/>
    </row>
    <row r="33" spans="1:23" ht="16.5" hidden="1" customHeight="1">
      <c r="A33" s="103" t="s">
        <v>47</v>
      </c>
      <c r="B33" s="86" t="s">
        <v>49</v>
      </c>
      <c r="C33" s="80"/>
      <c r="D33" s="104"/>
      <c r="E33" s="104"/>
      <c r="F33" s="104"/>
      <c r="G33" s="98"/>
      <c r="H33" s="82"/>
      <c r="I33" s="82"/>
      <c r="J33" s="82"/>
      <c r="K33" s="83"/>
      <c r="L33" s="83"/>
      <c r="M33" s="83"/>
      <c r="N33" s="83"/>
      <c r="O33" s="83"/>
      <c r="P33" s="83"/>
      <c r="Q33" s="83"/>
      <c r="R33" s="83"/>
      <c r="S33" s="83"/>
      <c r="T33" s="84"/>
      <c r="U33" s="84"/>
      <c r="V33" s="84"/>
      <c r="W33" s="85"/>
    </row>
    <row r="34" spans="1:23" hidden="1">
      <c r="A34" s="105"/>
      <c r="B34" s="106" t="s">
        <v>50</v>
      </c>
      <c r="C34" s="107"/>
      <c r="D34" s="107"/>
      <c r="E34" s="107"/>
      <c r="F34" s="108"/>
      <c r="G34" s="109"/>
      <c r="H34" s="110"/>
      <c r="I34" s="110"/>
      <c r="J34" s="110"/>
      <c r="K34" s="111"/>
      <c r="L34" s="111"/>
      <c r="M34" s="111"/>
      <c r="N34" s="111"/>
      <c r="O34" s="111"/>
      <c r="P34" s="111"/>
      <c r="Q34" s="111"/>
      <c r="R34" s="111"/>
      <c r="S34" s="111"/>
      <c r="T34" s="112"/>
      <c r="U34" s="92"/>
      <c r="V34" s="92"/>
      <c r="W34" s="93"/>
    </row>
    <row r="35" spans="1:23" hidden="1">
      <c r="A35" s="113"/>
      <c r="B35" s="95" t="s">
        <v>43</v>
      </c>
      <c r="C35" s="87"/>
      <c r="D35" s="80"/>
      <c r="E35" s="87"/>
      <c r="F35" s="20"/>
      <c r="G35" s="114"/>
      <c r="H35" s="110"/>
      <c r="I35" s="110"/>
      <c r="J35" s="110"/>
      <c r="K35" s="111"/>
      <c r="L35" s="111"/>
      <c r="M35" s="111"/>
      <c r="N35" s="111"/>
      <c r="O35" s="111"/>
      <c r="P35" s="111"/>
      <c r="Q35" s="111"/>
      <c r="R35" s="111"/>
      <c r="S35" s="111"/>
      <c r="T35" s="112"/>
      <c r="U35" s="92"/>
      <c r="V35" s="92"/>
      <c r="W35" s="93"/>
    </row>
    <row r="36" spans="1:23" hidden="1">
      <c r="A36" s="115"/>
      <c r="B36" s="116"/>
      <c r="C36" s="87"/>
      <c r="D36" s="87"/>
      <c r="E36" s="87" t="s">
        <v>44</v>
      </c>
      <c r="F36" s="87"/>
      <c r="G36" s="117"/>
      <c r="H36" s="110"/>
      <c r="I36" s="110"/>
      <c r="J36" s="110"/>
      <c r="K36" s="111"/>
      <c r="L36" s="111"/>
      <c r="M36" s="111"/>
      <c r="N36" s="111"/>
      <c r="O36" s="111"/>
      <c r="P36" s="111"/>
      <c r="Q36" s="111"/>
      <c r="R36" s="111"/>
      <c r="S36" s="111"/>
      <c r="T36" s="112"/>
      <c r="U36" s="92"/>
      <c r="V36" s="92"/>
      <c r="W36" s="93"/>
    </row>
    <row r="37" spans="1:23" hidden="1">
      <c r="A37" s="115"/>
      <c r="B37" s="116"/>
      <c r="C37" s="87" t="s">
        <v>44</v>
      </c>
      <c r="D37" s="87"/>
      <c r="E37" s="87"/>
      <c r="F37" s="87"/>
      <c r="G37" s="117"/>
      <c r="H37" s="110"/>
      <c r="I37" s="110"/>
      <c r="J37" s="110"/>
      <c r="K37" s="111"/>
      <c r="L37" s="111"/>
      <c r="M37" s="111"/>
      <c r="N37" s="111"/>
      <c r="O37" s="111"/>
      <c r="P37" s="111"/>
      <c r="Q37" s="111"/>
      <c r="R37" s="111"/>
      <c r="S37" s="111"/>
      <c r="T37" s="112"/>
      <c r="U37" s="92"/>
      <c r="V37" s="92"/>
      <c r="W37" s="93"/>
    </row>
    <row r="38" spans="1:23" hidden="1">
      <c r="A38" s="101"/>
      <c r="B38" s="102"/>
      <c r="C38" s="87" t="s">
        <v>45</v>
      </c>
      <c r="D38" s="87"/>
      <c r="E38" s="87"/>
      <c r="F38" s="87"/>
      <c r="G38" s="96"/>
      <c r="H38" s="90"/>
      <c r="I38" s="90"/>
      <c r="J38" s="90"/>
      <c r="K38" s="91"/>
      <c r="L38" s="91"/>
      <c r="M38" s="91"/>
      <c r="N38" s="91"/>
      <c r="O38" s="91"/>
      <c r="P38" s="91"/>
      <c r="Q38" s="91"/>
      <c r="R38" s="91"/>
      <c r="S38" s="91"/>
      <c r="T38" s="92"/>
      <c r="U38" s="92"/>
      <c r="V38" s="92"/>
      <c r="W38" s="93"/>
    </row>
    <row r="39" spans="1:23" ht="13.5" hidden="1" customHeight="1">
      <c r="A39" s="103" t="s">
        <v>44</v>
      </c>
      <c r="B39" s="104"/>
      <c r="C39" s="87" t="s">
        <v>46</v>
      </c>
      <c r="D39" s="87"/>
      <c r="E39" s="87"/>
      <c r="F39" s="87"/>
      <c r="G39" s="98"/>
      <c r="H39" s="90"/>
      <c r="I39" s="90"/>
      <c r="J39" s="90"/>
      <c r="K39" s="91"/>
      <c r="L39" s="91"/>
      <c r="M39" s="91"/>
      <c r="N39" s="91"/>
      <c r="O39" s="91"/>
      <c r="P39" s="91"/>
      <c r="Q39" s="91"/>
      <c r="R39" s="91"/>
      <c r="S39" s="91"/>
      <c r="T39" s="92"/>
      <c r="U39" s="92"/>
      <c r="V39" s="92"/>
      <c r="W39" s="93"/>
    </row>
    <row r="40" spans="1:23" ht="12.75" hidden="1" customHeight="1">
      <c r="A40" s="103" t="s">
        <v>45</v>
      </c>
      <c r="B40" s="104"/>
      <c r="C40" s="87" t="s">
        <v>47</v>
      </c>
      <c r="D40" s="87"/>
      <c r="E40" s="87"/>
      <c r="F40" s="87"/>
      <c r="G40" s="98"/>
      <c r="H40" s="90"/>
      <c r="I40" s="90"/>
      <c r="J40" s="90"/>
      <c r="K40" s="91"/>
      <c r="L40" s="91"/>
      <c r="M40" s="91"/>
      <c r="N40" s="91"/>
      <c r="O40" s="91"/>
      <c r="P40" s="91"/>
      <c r="Q40" s="91"/>
      <c r="R40" s="91"/>
      <c r="S40" s="91"/>
      <c r="T40" s="118"/>
      <c r="U40" s="92"/>
      <c r="V40" s="92"/>
      <c r="W40" s="93"/>
    </row>
    <row r="41" spans="1:23" hidden="1">
      <c r="A41" s="101"/>
      <c r="B41" s="104"/>
      <c r="C41" s="87"/>
      <c r="D41" s="87"/>
      <c r="E41" s="87"/>
      <c r="F41" s="87"/>
      <c r="G41" s="96"/>
      <c r="H41" s="90"/>
      <c r="I41" s="90"/>
      <c r="J41" s="90"/>
      <c r="K41" s="91"/>
      <c r="L41" s="91"/>
      <c r="M41" s="91"/>
      <c r="N41" s="91"/>
      <c r="O41" s="91"/>
      <c r="P41" s="91"/>
      <c r="Q41" s="91"/>
      <c r="R41" s="91"/>
      <c r="S41" s="91"/>
      <c r="T41" s="92"/>
      <c r="U41" s="92"/>
      <c r="V41" s="92"/>
      <c r="W41" s="93"/>
    </row>
    <row r="42" spans="1:23" hidden="1">
      <c r="A42" s="101"/>
      <c r="B42" s="104"/>
      <c r="C42" s="79" t="s">
        <v>51</v>
      </c>
      <c r="D42" s="79"/>
      <c r="E42" s="79"/>
      <c r="F42" s="79"/>
      <c r="G42" s="96"/>
      <c r="H42" s="90"/>
      <c r="I42" s="90"/>
      <c r="J42" s="90"/>
      <c r="K42" s="91"/>
      <c r="L42" s="91"/>
      <c r="M42" s="91"/>
      <c r="N42" s="91"/>
      <c r="O42" s="91"/>
      <c r="P42" s="91"/>
      <c r="Q42" s="91"/>
      <c r="R42" s="91"/>
      <c r="S42" s="91"/>
      <c r="T42" s="92"/>
      <c r="U42" s="92"/>
      <c r="V42" s="92"/>
      <c r="W42" s="93"/>
    </row>
    <row r="43" spans="1:23" hidden="1">
      <c r="A43" s="101"/>
      <c r="B43" s="104"/>
      <c r="C43" s="79" t="s">
        <v>52</v>
      </c>
      <c r="D43" s="79"/>
      <c r="E43" s="79"/>
      <c r="F43" s="79"/>
      <c r="G43" s="96"/>
      <c r="H43" s="90"/>
      <c r="I43" s="90"/>
      <c r="J43" s="90"/>
      <c r="K43" s="91"/>
      <c r="L43" s="91"/>
      <c r="M43" s="91"/>
      <c r="N43" s="91"/>
      <c r="O43" s="91"/>
      <c r="P43" s="91"/>
      <c r="Q43" s="91"/>
      <c r="R43" s="91"/>
      <c r="S43" s="91"/>
      <c r="T43" s="92"/>
      <c r="U43" s="92"/>
      <c r="V43" s="92"/>
      <c r="W43" s="93"/>
    </row>
    <row r="44" spans="1:23" hidden="1">
      <c r="A44" s="101"/>
      <c r="B44" s="104"/>
      <c r="C44" s="87"/>
      <c r="D44" s="87"/>
      <c r="E44" s="87"/>
      <c r="F44" s="87"/>
      <c r="G44" s="96"/>
      <c r="H44" s="90"/>
      <c r="I44" s="90"/>
      <c r="J44" s="90"/>
      <c r="K44" s="91"/>
      <c r="L44" s="91"/>
      <c r="M44" s="91"/>
      <c r="N44" s="91"/>
      <c r="O44" s="91"/>
      <c r="P44" s="91"/>
      <c r="Q44" s="91"/>
      <c r="R44" s="91"/>
      <c r="S44" s="91"/>
      <c r="T44" s="92"/>
      <c r="U44" s="92"/>
      <c r="V44" s="92"/>
      <c r="W44" s="93"/>
    </row>
    <row r="45" spans="1:23" ht="13.5" hidden="1" customHeight="1">
      <c r="A45" s="103" t="s">
        <v>44</v>
      </c>
      <c r="B45" s="119" t="s">
        <v>53</v>
      </c>
      <c r="C45" s="104"/>
      <c r="D45" s="104"/>
      <c r="E45" s="104"/>
      <c r="F45" s="104"/>
      <c r="G45" s="98"/>
      <c r="H45" s="82"/>
      <c r="I45" s="82"/>
      <c r="J45" s="82"/>
      <c r="K45" s="83"/>
      <c r="L45" s="83"/>
      <c r="M45" s="83"/>
      <c r="N45" s="83"/>
      <c r="O45" s="83"/>
      <c r="P45" s="83"/>
      <c r="Q45" s="83"/>
      <c r="R45" s="83"/>
      <c r="S45" s="83"/>
      <c r="T45" s="84"/>
      <c r="U45" s="84"/>
      <c r="V45" s="84"/>
      <c r="W45" s="85"/>
    </row>
    <row r="46" spans="1:23" ht="14.25" hidden="1" customHeight="1">
      <c r="A46" s="103" t="s">
        <v>45</v>
      </c>
      <c r="B46" s="104"/>
      <c r="C46" s="104"/>
      <c r="D46" s="87" t="s">
        <v>43</v>
      </c>
      <c r="E46" s="87"/>
      <c r="F46" s="20"/>
      <c r="G46" s="98"/>
      <c r="H46" s="90"/>
      <c r="I46" s="90"/>
      <c r="J46" s="90"/>
      <c r="K46" s="91"/>
      <c r="L46" s="91"/>
      <c r="M46" s="91"/>
      <c r="N46" s="91"/>
      <c r="O46" s="91"/>
      <c r="P46" s="91"/>
      <c r="Q46" s="91"/>
      <c r="R46" s="91"/>
      <c r="S46" s="91"/>
      <c r="T46" s="92"/>
      <c r="U46" s="92"/>
      <c r="V46" s="92"/>
      <c r="W46" s="93"/>
    </row>
    <row r="47" spans="1:23" ht="18" hidden="1" customHeight="1">
      <c r="A47" s="103" t="s">
        <v>46</v>
      </c>
      <c r="B47" s="104"/>
      <c r="C47" s="104"/>
      <c r="D47" s="87"/>
      <c r="E47" s="87" t="s">
        <v>44</v>
      </c>
      <c r="F47" s="87"/>
      <c r="G47" s="98"/>
      <c r="H47" s="90"/>
      <c r="I47" s="90"/>
      <c r="J47" s="90"/>
      <c r="K47" s="91"/>
      <c r="L47" s="91"/>
      <c r="M47" s="91"/>
      <c r="N47" s="91"/>
      <c r="O47" s="91"/>
      <c r="P47" s="91"/>
      <c r="Q47" s="91"/>
      <c r="R47" s="91"/>
      <c r="S47" s="91"/>
      <c r="T47" s="92"/>
      <c r="U47" s="92"/>
      <c r="V47" s="92"/>
      <c r="W47" s="93"/>
    </row>
    <row r="48" spans="1:23" ht="15" hidden="1" customHeight="1">
      <c r="A48" s="103" t="s">
        <v>47</v>
      </c>
      <c r="B48" s="104"/>
      <c r="C48" s="104"/>
      <c r="D48" s="87"/>
      <c r="E48" s="87" t="s">
        <v>45</v>
      </c>
      <c r="F48" s="87"/>
      <c r="G48" s="98"/>
      <c r="H48" s="90"/>
      <c r="I48" s="90"/>
      <c r="J48" s="90"/>
      <c r="K48" s="91"/>
      <c r="L48" s="91"/>
      <c r="M48" s="91"/>
      <c r="N48" s="91"/>
      <c r="O48" s="91"/>
      <c r="P48" s="91"/>
      <c r="Q48" s="91"/>
      <c r="R48" s="91"/>
      <c r="S48" s="91"/>
      <c r="T48" s="92"/>
      <c r="U48" s="92"/>
      <c r="V48" s="92"/>
      <c r="W48" s="93"/>
    </row>
    <row r="49" spans="1:23" hidden="1">
      <c r="A49" s="103" t="s">
        <v>54</v>
      </c>
      <c r="B49" s="104"/>
      <c r="C49" s="104"/>
      <c r="D49" s="87"/>
      <c r="E49" s="87" t="s">
        <v>46</v>
      </c>
      <c r="F49" s="87"/>
      <c r="G49" s="98"/>
      <c r="H49" s="110"/>
      <c r="I49" s="110"/>
      <c r="J49" s="110"/>
      <c r="K49" s="111"/>
      <c r="L49" s="111"/>
      <c r="M49" s="111"/>
      <c r="N49" s="111"/>
      <c r="O49" s="111"/>
      <c r="P49" s="111"/>
      <c r="Q49" s="111"/>
      <c r="R49" s="111"/>
      <c r="S49" s="111"/>
      <c r="T49" s="112"/>
      <c r="U49" s="92"/>
      <c r="V49" s="92"/>
      <c r="W49" s="93"/>
    </row>
    <row r="50" spans="1:23" hidden="1">
      <c r="A50" s="115"/>
      <c r="B50" s="116"/>
      <c r="C50" s="116"/>
      <c r="D50" s="87"/>
      <c r="E50" s="87" t="s">
        <v>47</v>
      </c>
      <c r="F50" s="87"/>
      <c r="G50" s="117"/>
      <c r="H50" s="110"/>
      <c r="I50" s="110"/>
      <c r="J50" s="110"/>
      <c r="K50" s="111"/>
      <c r="L50" s="111"/>
      <c r="M50" s="111"/>
      <c r="N50" s="111"/>
      <c r="O50" s="111"/>
      <c r="P50" s="111"/>
      <c r="Q50" s="111"/>
      <c r="R50" s="111"/>
      <c r="S50" s="111"/>
      <c r="T50" s="112"/>
      <c r="U50" s="92"/>
      <c r="V50" s="92"/>
      <c r="W50" s="93"/>
    </row>
    <row r="51" spans="1:23" hidden="1">
      <c r="A51" s="115"/>
      <c r="B51" s="116"/>
      <c r="C51" s="116"/>
      <c r="D51" s="87"/>
      <c r="E51" s="87"/>
      <c r="F51" s="87"/>
      <c r="G51" s="117"/>
      <c r="H51" s="110"/>
      <c r="I51" s="110"/>
      <c r="J51" s="110"/>
      <c r="K51" s="111"/>
      <c r="L51" s="111"/>
      <c r="M51" s="111"/>
      <c r="N51" s="111"/>
      <c r="O51" s="111"/>
      <c r="P51" s="111"/>
      <c r="Q51" s="111"/>
      <c r="R51" s="111"/>
      <c r="S51" s="111"/>
      <c r="T51" s="112"/>
      <c r="U51" s="92"/>
      <c r="V51" s="92"/>
      <c r="W51" s="93"/>
    </row>
    <row r="52" spans="1:23" hidden="1">
      <c r="A52" s="101"/>
      <c r="B52" s="102"/>
      <c r="C52" s="87"/>
      <c r="D52" s="79" t="s">
        <v>51</v>
      </c>
      <c r="E52" s="79"/>
      <c r="F52" s="79"/>
      <c r="G52" s="96"/>
      <c r="H52" s="90"/>
      <c r="I52" s="90"/>
      <c r="J52" s="90"/>
      <c r="K52" s="91"/>
      <c r="L52" s="91"/>
      <c r="M52" s="91"/>
      <c r="N52" s="91"/>
      <c r="O52" s="91"/>
      <c r="P52" s="91"/>
      <c r="Q52" s="91"/>
      <c r="R52" s="91"/>
      <c r="S52" s="91"/>
      <c r="T52" s="92"/>
      <c r="U52" s="92"/>
      <c r="V52" s="92"/>
      <c r="W52" s="93"/>
    </row>
    <row r="53" spans="1:23" hidden="1">
      <c r="A53" s="101"/>
      <c r="B53" s="102"/>
      <c r="C53" s="87"/>
      <c r="D53" s="79"/>
      <c r="E53" s="79"/>
      <c r="F53" s="79"/>
      <c r="G53" s="96"/>
      <c r="H53" s="90"/>
      <c r="I53" s="90"/>
      <c r="J53" s="90"/>
      <c r="K53" s="91"/>
      <c r="L53" s="91"/>
      <c r="M53" s="91"/>
      <c r="N53" s="91"/>
      <c r="O53" s="91"/>
      <c r="P53" s="91"/>
      <c r="Q53" s="91"/>
      <c r="R53" s="91"/>
      <c r="S53" s="91"/>
      <c r="T53" s="92"/>
      <c r="U53" s="92"/>
      <c r="V53" s="92"/>
      <c r="W53" s="93"/>
    </row>
    <row r="54" spans="1:23" ht="12.75" hidden="1" customHeight="1">
      <c r="A54" s="103" t="s">
        <v>44</v>
      </c>
      <c r="B54" s="119" t="s">
        <v>55</v>
      </c>
      <c r="C54" s="104"/>
      <c r="D54" s="104"/>
      <c r="E54" s="104"/>
      <c r="F54" s="104"/>
      <c r="G54" s="98"/>
      <c r="H54" s="82"/>
      <c r="I54" s="82"/>
      <c r="J54" s="82"/>
      <c r="K54" s="83"/>
      <c r="L54" s="83"/>
      <c r="M54" s="83"/>
      <c r="N54" s="83"/>
      <c r="O54" s="83"/>
      <c r="P54" s="83"/>
      <c r="Q54" s="83"/>
      <c r="R54" s="83"/>
      <c r="S54" s="83"/>
      <c r="T54" s="84"/>
      <c r="U54" s="84"/>
      <c r="V54" s="84"/>
      <c r="W54" s="85"/>
    </row>
    <row r="55" spans="1:23" ht="13.5" hidden="1" customHeight="1">
      <c r="A55" s="103" t="s">
        <v>45</v>
      </c>
      <c r="B55" s="104"/>
      <c r="C55" s="104"/>
      <c r="D55" s="87" t="s">
        <v>43</v>
      </c>
      <c r="E55" s="87"/>
      <c r="F55" s="20"/>
      <c r="G55" s="98"/>
      <c r="H55" s="90"/>
      <c r="I55" s="90"/>
      <c r="J55" s="90"/>
      <c r="K55" s="91"/>
      <c r="L55" s="91"/>
      <c r="M55" s="91"/>
      <c r="N55" s="91"/>
      <c r="O55" s="91"/>
      <c r="P55" s="91"/>
      <c r="Q55" s="91"/>
      <c r="R55" s="91"/>
      <c r="S55" s="91"/>
      <c r="T55" s="92"/>
      <c r="U55" s="92"/>
      <c r="V55" s="92"/>
      <c r="W55" s="93"/>
    </row>
    <row r="56" spans="1:23" ht="14.25" hidden="1" customHeight="1">
      <c r="A56" s="103" t="s">
        <v>46</v>
      </c>
      <c r="B56" s="104"/>
      <c r="C56" s="104"/>
      <c r="D56" s="87"/>
      <c r="E56" s="87" t="s">
        <v>44</v>
      </c>
      <c r="F56" s="87"/>
      <c r="G56" s="98"/>
      <c r="H56" s="90"/>
      <c r="I56" s="90"/>
      <c r="J56" s="90"/>
      <c r="K56" s="91"/>
      <c r="L56" s="91"/>
      <c r="M56" s="91"/>
      <c r="N56" s="91"/>
      <c r="O56" s="91"/>
      <c r="P56" s="91"/>
      <c r="Q56" s="91"/>
      <c r="R56" s="91"/>
      <c r="S56" s="91"/>
      <c r="T56" s="92"/>
      <c r="U56" s="92"/>
      <c r="V56" s="92"/>
      <c r="W56" s="93"/>
    </row>
    <row r="57" spans="1:23" ht="13.5" hidden="1" customHeight="1">
      <c r="A57" s="103" t="s">
        <v>47</v>
      </c>
      <c r="B57" s="104"/>
      <c r="C57" s="104"/>
      <c r="D57" s="87"/>
      <c r="E57" s="87" t="s">
        <v>45</v>
      </c>
      <c r="F57" s="87"/>
      <c r="G57" s="98"/>
      <c r="H57" s="90"/>
      <c r="I57" s="90"/>
      <c r="J57" s="90"/>
      <c r="K57" s="91"/>
      <c r="L57" s="91"/>
      <c r="M57" s="91"/>
      <c r="N57" s="91"/>
      <c r="O57" s="91"/>
      <c r="P57" s="91"/>
      <c r="Q57" s="91"/>
      <c r="R57" s="91"/>
      <c r="S57" s="91"/>
      <c r="T57" s="92"/>
      <c r="U57" s="92"/>
      <c r="V57" s="92"/>
      <c r="W57" s="93"/>
    </row>
    <row r="58" spans="1:23" hidden="1">
      <c r="A58" s="103" t="s">
        <v>54</v>
      </c>
      <c r="B58" s="104"/>
      <c r="C58" s="104"/>
      <c r="D58" s="87"/>
      <c r="E58" s="87" t="s">
        <v>46</v>
      </c>
      <c r="F58" s="87"/>
      <c r="G58" s="98"/>
      <c r="H58" s="110"/>
      <c r="I58" s="110"/>
      <c r="J58" s="110"/>
      <c r="K58" s="111"/>
      <c r="L58" s="111"/>
      <c r="M58" s="111"/>
      <c r="N58" s="111"/>
      <c r="O58" s="111"/>
      <c r="P58" s="111"/>
      <c r="Q58" s="111"/>
      <c r="R58" s="111"/>
      <c r="S58" s="111"/>
      <c r="T58" s="112"/>
      <c r="U58" s="92"/>
      <c r="V58" s="92"/>
      <c r="W58" s="93"/>
    </row>
    <row r="59" spans="1:23" hidden="1">
      <c r="A59" s="120"/>
      <c r="B59" s="116"/>
      <c r="C59" s="116"/>
      <c r="D59" s="87"/>
      <c r="E59" s="87" t="s">
        <v>47</v>
      </c>
      <c r="F59" s="87"/>
      <c r="G59" s="121"/>
      <c r="H59" s="110"/>
      <c r="I59" s="110"/>
      <c r="J59" s="110"/>
      <c r="K59" s="111"/>
      <c r="L59" s="111"/>
      <c r="M59" s="111"/>
      <c r="N59" s="111"/>
      <c r="O59" s="111"/>
      <c r="P59" s="111"/>
      <c r="Q59" s="111"/>
      <c r="R59" s="111"/>
      <c r="S59" s="111"/>
      <c r="T59" s="112"/>
      <c r="U59" s="92"/>
      <c r="V59" s="92"/>
      <c r="W59" s="93"/>
    </row>
    <row r="60" spans="1:23" hidden="1">
      <c r="A60" s="122"/>
      <c r="B60" s="123"/>
      <c r="C60" s="123"/>
      <c r="D60" s="123"/>
      <c r="E60" s="123"/>
      <c r="F60" s="123"/>
      <c r="G60" s="114"/>
      <c r="H60" s="110"/>
      <c r="I60" s="110"/>
      <c r="J60" s="110"/>
      <c r="K60" s="111"/>
      <c r="L60" s="111"/>
      <c r="M60" s="111"/>
      <c r="N60" s="111"/>
      <c r="O60" s="111"/>
      <c r="P60" s="111"/>
      <c r="Q60" s="111"/>
      <c r="R60" s="111"/>
      <c r="S60" s="111"/>
      <c r="T60" s="112"/>
      <c r="U60" s="92"/>
      <c r="V60" s="92"/>
      <c r="W60" s="93"/>
    </row>
    <row r="61" spans="1:23" hidden="1">
      <c r="A61" s="101"/>
      <c r="B61" s="102"/>
      <c r="C61" s="87"/>
      <c r="D61" s="79" t="s">
        <v>51</v>
      </c>
      <c r="E61" s="79"/>
      <c r="F61" s="79"/>
      <c r="G61" s="96"/>
      <c r="H61" s="110"/>
      <c r="I61" s="110"/>
      <c r="J61" s="110"/>
      <c r="K61" s="111"/>
      <c r="L61" s="111"/>
      <c r="M61" s="111"/>
      <c r="N61" s="111"/>
      <c r="O61" s="111"/>
      <c r="P61" s="111"/>
      <c r="Q61" s="111"/>
      <c r="R61" s="111"/>
      <c r="S61" s="111"/>
      <c r="T61" s="112"/>
      <c r="U61" s="92"/>
      <c r="V61" s="92"/>
      <c r="W61" s="93"/>
    </row>
    <row r="62" spans="1:23" hidden="1">
      <c r="A62" s="101"/>
      <c r="B62" s="102"/>
      <c r="C62" s="87"/>
      <c r="D62" s="79"/>
      <c r="E62" s="79"/>
      <c r="F62" s="79"/>
      <c r="G62" s="96"/>
      <c r="H62" s="110"/>
      <c r="I62" s="110"/>
      <c r="J62" s="110"/>
      <c r="K62" s="111"/>
      <c r="L62" s="111"/>
      <c r="M62" s="111"/>
      <c r="N62" s="111"/>
      <c r="O62" s="111"/>
      <c r="P62" s="111"/>
      <c r="Q62" s="111"/>
      <c r="R62" s="111"/>
      <c r="S62" s="111"/>
      <c r="T62" s="112"/>
      <c r="U62" s="92"/>
      <c r="V62" s="92"/>
      <c r="W62" s="93"/>
    </row>
    <row r="63" spans="1:23" hidden="1">
      <c r="A63" s="124" t="s">
        <v>56</v>
      </c>
      <c r="B63" s="125"/>
      <c r="C63" s="126"/>
      <c r="D63" s="126"/>
      <c r="E63" s="126"/>
      <c r="F63" s="126"/>
      <c r="G63" s="109"/>
      <c r="H63" s="82"/>
      <c r="I63" s="82"/>
      <c r="J63" s="82"/>
      <c r="K63" s="83"/>
      <c r="L63" s="83"/>
      <c r="M63" s="83"/>
      <c r="N63" s="83"/>
      <c r="O63" s="83"/>
      <c r="P63" s="83"/>
      <c r="Q63" s="83"/>
      <c r="R63" s="83"/>
      <c r="S63" s="83"/>
      <c r="T63" s="84"/>
      <c r="U63" s="84"/>
      <c r="V63" s="84"/>
      <c r="W63" s="85"/>
    </row>
    <row r="64" spans="1:23" hidden="1">
      <c r="A64" s="127"/>
      <c r="B64" s="125" t="s">
        <v>44</v>
      </c>
      <c r="C64" s="126"/>
      <c r="D64" s="126"/>
      <c r="E64" s="126"/>
      <c r="F64" s="126"/>
      <c r="G64" s="109"/>
      <c r="H64" s="90"/>
      <c r="I64" s="90"/>
      <c r="J64" s="90"/>
      <c r="K64" s="91"/>
      <c r="L64" s="91"/>
      <c r="M64" s="91"/>
      <c r="N64" s="91"/>
      <c r="O64" s="91"/>
      <c r="P64" s="91"/>
      <c r="Q64" s="91"/>
      <c r="R64" s="91"/>
      <c r="S64" s="91"/>
      <c r="T64" s="92"/>
      <c r="U64" s="92"/>
      <c r="V64" s="92"/>
      <c r="W64" s="93"/>
    </row>
    <row r="65" spans="1:23" hidden="1">
      <c r="A65" s="127"/>
      <c r="B65" s="125" t="s">
        <v>45</v>
      </c>
      <c r="C65" s="126"/>
      <c r="D65" s="126"/>
      <c r="E65" s="126"/>
      <c r="F65" s="126"/>
      <c r="G65" s="109"/>
      <c r="H65" s="90"/>
      <c r="I65" s="90"/>
      <c r="J65" s="90"/>
      <c r="K65" s="91"/>
      <c r="L65" s="91"/>
      <c r="M65" s="91"/>
      <c r="N65" s="91"/>
      <c r="O65" s="91"/>
      <c r="P65" s="91"/>
      <c r="Q65" s="91"/>
      <c r="R65" s="91"/>
      <c r="S65" s="91"/>
      <c r="T65" s="92"/>
      <c r="U65" s="92"/>
      <c r="V65" s="92"/>
      <c r="W65" s="93"/>
    </row>
    <row r="66" spans="1:23" hidden="1">
      <c r="A66" s="127"/>
      <c r="B66" s="125" t="s">
        <v>46</v>
      </c>
      <c r="C66" s="126"/>
      <c r="D66" s="126"/>
      <c r="E66" s="126"/>
      <c r="F66" s="126"/>
      <c r="G66" s="109"/>
      <c r="H66" s="90"/>
      <c r="I66" s="90"/>
      <c r="J66" s="90"/>
      <c r="K66" s="91"/>
      <c r="L66" s="91"/>
      <c r="M66" s="91"/>
      <c r="N66" s="91"/>
      <c r="O66" s="91"/>
      <c r="P66" s="91"/>
      <c r="Q66" s="91"/>
      <c r="R66" s="91"/>
      <c r="S66" s="91"/>
      <c r="T66" s="92"/>
      <c r="U66" s="92"/>
      <c r="V66" s="92"/>
      <c r="W66" s="93"/>
    </row>
    <row r="67" spans="1:23" hidden="1">
      <c r="A67" s="127"/>
      <c r="B67" s="125" t="s">
        <v>47</v>
      </c>
      <c r="C67" s="126"/>
      <c r="D67" s="126"/>
      <c r="E67" s="126"/>
      <c r="F67" s="126"/>
      <c r="G67" s="109"/>
      <c r="H67" s="90"/>
      <c r="I67" s="90"/>
      <c r="J67" s="90"/>
      <c r="K67" s="91"/>
      <c r="L67" s="91"/>
      <c r="M67" s="91"/>
      <c r="N67" s="91"/>
      <c r="O67" s="91"/>
      <c r="P67" s="91"/>
      <c r="Q67" s="91"/>
      <c r="R67" s="91"/>
      <c r="S67" s="91"/>
      <c r="T67" s="92"/>
      <c r="U67" s="92"/>
      <c r="V67" s="92"/>
      <c r="W67" s="93"/>
    </row>
    <row r="68" spans="1:23" hidden="1">
      <c r="A68" s="101"/>
      <c r="B68" s="102"/>
      <c r="C68" s="87"/>
      <c r="D68" s="79"/>
      <c r="E68" s="79"/>
      <c r="F68" s="79"/>
      <c r="G68" s="96"/>
      <c r="H68" s="110"/>
      <c r="I68" s="110"/>
      <c r="J68" s="110"/>
      <c r="K68" s="111"/>
      <c r="L68" s="111"/>
      <c r="M68" s="111"/>
      <c r="N68" s="111"/>
      <c r="O68" s="111"/>
      <c r="P68" s="111"/>
      <c r="Q68" s="111"/>
      <c r="R68" s="111"/>
      <c r="S68" s="111"/>
      <c r="T68" s="112"/>
      <c r="U68" s="92"/>
      <c r="V68" s="92"/>
      <c r="W68" s="93"/>
    </row>
    <row r="69" spans="1:23" hidden="1">
      <c r="A69" s="78" t="s">
        <v>57</v>
      </c>
      <c r="B69" s="20"/>
      <c r="C69" s="20"/>
      <c r="D69" s="20"/>
      <c r="E69" s="20"/>
      <c r="F69" s="20"/>
      <c r="G69" s="109"/>
      <c r="H69" s="82"/>
      <c r="I69" s="82"/>
      <c r="J69" s="82"/>
      <c r="K69" s="83"/>
      <c r="L69" s="83"/>
      <c r="M69" s="83"/>
      <c r="N69" s="83"/>
      <c r="O69" s="83"/>
      <c r="P69" s="83"/>
      <c r="Q69" s="83"/>
      <c r="R69" s="83"/>
      <c r="S69" s="83"/>
      <c r="T69" s="84"/>
      <c r="U69" s="84"/>
      <c r="V69" s="84"/>
      <c r="W69" s="85"/>
    </row>
    <row r="70" spans="1:23" hidden="1">
      <c r="A70" s="103"/>
      <c r="B70" s="119" t="s">
        <v>58</v>
      </c>
      <c r="C70" s="104"/>
      <c r="D70" s="104"/>
      <c r="E70" s="104"/>
      <c r="F70" s="128"/>
      <c r="G70" s="128"/>
      <c r="H70" s="90"/>
      <c r="I70" s="90"/>
      <c r="J70" s="90"/>
      <c r="K70" s="91"/>
      <c r="L70" s="91"/>
      <c r="M70" s="91"/>
      <c r="N70" s="91"/>
      <c r="O70" s="91"/>
      <c r="P70" s="91"/>
      <c r="Q70" s="91"/>
      <c r="R70" s="91"/>
      <c r="S70" s="91"/>
      <c r="T70" s="92"/>
      <c r="U70" s="92"/>
      <c r="V70" s="92"/>
      <c r="W70" s="93"/>
    </row>
    <row r="71" spans="1:23" ht="14.25" hidden="1" customHeight="1">
      <c r="A71" s="103" t="s">
        <v>47</v>
      </c>
      <c r="B71" s="119" t="s">
        <v>59</v>
      </c>
      <c r="C71" s="104"/>
      <c r="D71" s="104"/>
      <c r="E71" s="104"/>
      <c r="F71" s="128"/>
      <c r="G71" s="129"/>
      <c r="H71" s="90"/>
      <c r="I71" s="90"/>
      <c r="J71" s="90"/>
      <c r="K71" s="91"/>
      <c r="L71" s="91"/>
      <c r="M71" s="91"/>
      <c r="N71" s="91"/>
      <c r="O71" s="91"/>
      <c r="P71" s="91"/>
      <c r="Q71" s="91"/>
      <c r="R71" s="91"/>
      <c r="S71" s="91"/>
      <c r="T71" s="92"/>
      <c r="U71" s="92"/>
      <c r="V71" s="92"/>
      <c r="W71" s="93"/>
    </row>
    <row r="72" spans="1:23" hidden="1">
      <c r="A72" s="130"/>
      <c r="B72" s="16"/>
      <c r="C72" s="87" t="s">
        <v>60</v>
      </c>
      <c r="D72" s="16"/>
      <c r="E72" s="16"/>
      <c r="F72" s="131"/>
      <c r="G72" s="131"/>
      <c r="H72" s="132"/>
      <c r="I72" s="132"/>
      <c r="J72" s="132"/>
      <c r="K72" s="133"/>
      <c r="L72" s="133"/>
      <c r="M72" s="133"/>
      <c r="N72" s="133"/>
      <c r="O72" s="133"/>
      <c r="P72" s="133"/>
      <c r="Q72" s="133"/>
      <c r="R72" s="133"/>
      <c r="S72" s="133"/>
      <c r="T72" s="134"/>
      <c r="U72" s="134"/>
      <c r="V72" s="134"/>
      <c r="W72" s="135"/>
    </row>
    <row r="73" spans="1:23" hidden="1">
      <c r="A73" s="113"/>
      <c r="B73" s="123"/>
      <c r="C73" s="123"/>
      <c r="D73" s="123"/>
      <c r="E73" s="136" t="s">
        <v>61</v>
      </c>
      <c r="F73" s="137"/>
      <c r="G73" s="114"/>
      <c r="H73" s="110"/>
      <c r="I73" s="110"/>
      <c r="J73" s="110"/>
      <c r="K73" s="111"/>
      <c r="L73" s="111"/>
      <c r="M73" s="111"/>
      <c r="N73" s="111"/>
      <c r="O73" s="111"/>
      <c r="P73" s="111"/>
      <c r="Q73" s="111"/>
      <c r="R73" s="111"/>
      <c r="S73" s="111"/>
      <c r="T73" s="112"/>
      <c r="U73" s="92"/>
      <c r="V73" s="92"/>
      <c r="W73" s="93"/>
    </row>
    <row r="74" spans="1:23" hidden="1">
      <c r="A74" s="101"/>
      <c r="B74" s="102"/>
      <c r="C74" s="102"/>
      <c r="D74" s="102"/>
      <c r="E74" s="138" t="s">
        <v>47</v>
      </c>
      <c r="F74" s="20"/>
      <c r="G74" s="96"/>
      <c r="H74" s="110"/>
      <c r="I74" s="110"/>
      <c r="J74" s="110"/>
      <c r="K74" s="111"/>
      <c r="L74" s="111"/>
      <c r="M74" s="111"/>
      <c r="N74" s="111"/>
      <c r="O74" s="111"/>
      <c r="P74" s="111"/>
      <c r="Q74" s="111"/>
      <c r="R74" s="111"/>
      <c r="S74" s="111"/>
      <c r="T74" s="112"/>
      <c r="U74" s="92"/>
      <c r="V74" s="92"/>
      <c r="W74" s="93"/>
    </row>
    <row r="75" spans="1:23" hidden="1">
      <c r="A75" s="124" t="s">
        <v>62</v>
      </c>
      <c r="B75" s="125"/>
      <c r="C75" s="126"/>
      <c r="D75" s="126"/>
      <c r="E75" s="104"/>
      <c r="F75" s="128"/>
      <c r="G75" s="129"/>
      <c r="H75" s="82"/>
      <c r="I75" s="82"/>
      <c r="J75" s="82"/>
      <c r="K75" s="83"/>
      <c r="L75" s="83"/>
      <c r="M75" s="83"/>
      <c r="N75" s="83"/>
      <c r="O75" s="83"/>
      <c r="P75" s="83"/>
      <c r="Q75" s="83"/>
      <c r="R75" s="83"/>
      <c r="S75" s="83"/>
      <c r="T75" s="84"/>
      <c r="U75" s="84"/>
      <c r="V75" s="84"/>
      <c r="W75" s="85"/>
    </row>
    <row r="76" spans="1:23" hidden="1">
      <c r="A76" s="127"/>
      <c r="B76" s="125" t="s">
        <v>44</v>
      </c>
      <c r="C76" s="126"/>
      <c r="D76" s="126"/>
      <c r="E76" s="104"/>
      <c r="F76" s="128"/>
      <c r="G76" s="129"/>
      <c r="H76" s="90"/>
      <c r="I76" s="90"/>
      <c r="J76" s="90"/>
      <c r="K76" s="91"/>
      <c r="L76" s="91"/>
      <c r="M76" s="91"/>
      <c r="N76" s="91"/>
      <c r="O76" s="91"/>
      <c r="P76" s="91"/>
      <c r="Q76" s="91"/>
      <c r="R76" s="91"/>
      <c r="S76" s="91"/>
      <c r="T76" s="92"/>
      <c r="U76" s="92"/>
      <c r="V76" s="92"/>
      <c r="W76" s="93"/>
    </row>
    <row r="77" spans="1:23" hidden="1">
      <c r="A77" s="127"/>
      <c r="B77" s="125" t="s">
        <v>45</v>
      </c>
      <c r="C77" s="126"/>
      <c r="D77" s="126"/>
      <c r="E77" s="104"/>
      <c r="F77" s="128"/>
      <c r="G77" s="129"/>
      <c r="H77" s="90"/>
      <c r="I77" s="90"/>
      <c r="J77" s="90"/>
      <c r="K77" s="91"/>
      <c r="L77" s="91"/>
      <c r="M77" s="91"/>
      <c r="N77" s="91"/>
      <c r="O77" s="91"/>
      <c r="P77" s="91"/>
      <c r="Q77" s="91"/>
      <c r="R77" s="91"/>
      <c r="S77" s="91"/>
      <c r="T77" s="92"/>
      <c r="U77" s="92"/>
      <c r="V77" s="92"/>
      <c r="W77" s="93"/>
    </row>
    <row r="78" spans="1:23" hidden="1">
      <c r="A78" s="127"/>
      <c r="B78" s="125" t="s">
        <v>46</v>
      </c>
      <c r="C78" s="126"/>
      <c r="D78" s="126"/>
      <c r="E78" s="104"/>
      <c r="F78" s="128"/>
      <c r="G78" s="129"/>
      <c r="H78" s="90"/>
      <c r="I78" s="90"/>
      <c r="J78" s="90"/>
      <c r="K78" s="91"/>
      <c r="L78" s="91"/>
      <c r="M78" s="91"/>
      <c r="N78" s="91"/>
      <c r="O78" s="91"/>
      <c r="P78" s="91"/>
      <c r="Q78" s="91"/>
      <c r="R78" s="91"/>
      <c r="S78" s="91"/>
      <c r="T78" s="92"/>
      <c r="U78" s="92"/>
      <c r="V78" s="92"/>
      <c r="W78" s="93"/>
    </row>
    <row r="79" spans="1:23" ht="13.5" hidden="1" thickBot="1">
      <c r="A79" s="139"/>
      <c r="B79" s="140" t="s">
        <v>47</v>
      </c>
      <c r="C79" s="141"/>
      <c r="D79" s="141"/>
      <c r="E79" s="142"/>
      <c r="F79" s="143"/>
      <c r="G79" s="144"/>
      <c r="H79" s="145"/>
      <c r="I79" s="145"/>
      <c r="J79" s="145"/>
      <c r="K79" s="146"/>
      <c r="L79" s="146"/>
      <c r="M79" s="146"/>
      <c r="N79" s="146"/>
      <c r="O79" s="146"/>
      <c r="P79" s="146"/>
      <c r="Q79" s="146"/>
      <c r="R79" s="146"/>
      <c r="S79" s="146"/>
      <c r="T79" s="147"/>
      <c r="U79" s="147"/>
      <c r="V79" s="147"/>
      <c r="W79" s="148"/>
    </row>
    <row r="80" spans="1:23" hidden="1">
      <c r="A80" s="103"/>
      <c r="B80" s="104"/>
      <c r="C80" s="104"/>
      <c r="D80" s="104"/>
      <c r="E80" s="104"/>
      <c r="F80" s="104"/>
      <c r="G80" s="109"/>
      <c r="H80" s="90"/>
      <c r="I80" s="90"/>
      <c r="J80" s="90"/>
      <c r="K80" s="91"/>
      <c r="L80" s="91"/>
      <c r="M80" s="91"/>
      <c r="N80" s="91"/>
      <c r="O80" s="91"/>
      <c r="P80" s="91"/>
      <c r="Q80" s="91"/>
      <c r="R80" s="91"/>
      <c r="S80" s="91"/>
      <c r="T80" s="92"/>
      <c r="U80" s="92"/>
      <c r="V80" s="92"/>
      <c r="W80" s="93"/>
    </row>
    <row r="81" spans="1:23" hidden="1">
      <c r="A81" s="130" t="s">
        <v>63</v>
      </c>
      <c r="B81" s="102"/>
      <c r="C81" s="104"/>
      <c r="D81" s="104"/>
      <c r="E81" s="104"/>
      <c r="F81" s="104"/>
      <c r="G81" s="109"/>
      <c r="H81" s="82"/>
      <c r="I81" s="82"/>
      <c r="J81" s="82"/>
      <c r="K81" s="83"/>
      <c r="L81" s="83"/>
      <c r="M81" s="83"/>
      <c r="N81" s="83"/>
      <c r="O81" s="83"/>
      <c r="P81" s="83"/>
      <c r="Q81" s="83"/>
      <c r="R81" s="83"/>
      <c r="S81" s="83"/>
      <c r="T81" s="84"/>
      <c r="U81" s="84"/>
      <c r="V81" s="84"/>
      <c r="W81" s="85"/>
    </row>
    <row r="82" spans="1:23" hidden="1">
      <c r="A82" s="103"/>
      <c r="B82" s="87" t="s">
        <v>64</v>
      </c>
      <c r="C82" s="104"/>
      <c r="D82" s="104"/>
      <c r="E82" s="104"/>
      <c r="F82" s="128"/>
      <c r="G82" s="129"/>
      <c r="H82" s="90"/>
      <c r="I82" s="90"/>
      <c r="J82" s="90"/>
      <c r="K82" s="91"/>
      <c r="L82" s="91"/>
      <c r="M82" s="91"/>
      <c r="N82" s="91"/>
      <c r="O82" s="91"/>
      <c r="P82" s="91"/>
      <c r="Q82" s="91"/>
      <c r="R82" s="91"/>
      <c r="S82" s="91"/>
      <c r="T82" s="92"/>
      <c r="U82" s="92"/>
      <c r="V82" s="92"/>
      <c r="W82" s="93"/>
    </row>
    <row r="83" spans="1:23" hidden="1">
      <c r="A83" s="103"/>
      <c r="B83" s="87" t="s">
        <v>65</v>
      </c>
      <c r="C83" s="104"/>
      <c r="D83" s="104"/>
      <c r="E83" s="104"/>
      <c r="F83" s="128"/>
      <c r="G83" s="129"/>
      <c r="H83" s="90"/>
      <c r="I83" s="90"/>
      <c r="J83" s="90"/>
      <c r="K83" s="91"/>
      <c r="L83" s="91"/>
      <c r="M83" s="91"/>
      <c r="N83" s="91"/>
      <c r="O83" s="91"/>
      <c r="P83" s="91"/>
      <c r="Q83" s="91"/>
      <c r="R83" s="91"/>
      <c r="S83" s="91"/>
      <c r="T83" s="92"/>
      <c r="U83" s="92"/>
      <c r="V83" s="92"/>
      <c r="W83" s="93"/>
    </row>
    <row r="84" spans="1:23" hidden="1">
      <c r="A84" s="103"/>
      <c r="B84" s="87"/>
      <c r="C84" s="104"/>
      <c r="D84" s="104"/>
      <c r="E84" s="104"/>
      <c r="F84" s="104"/>
      <c r="G84" s="109"/>
      <c r="H84" s="90"/>
      <c r="I84" s="90"/>
      <c r="J84" s="90"/>
      <c r="K84" s="91"/>
      <c r="L84" s="91"/>
      <c r="M84" s="91"/>
      <c r="N84" s="91"/>
      <c r="O84" s="91"/>
      <c r="P84" s="91"/>
      <c r="Q84" s="91"/>
      <c r="R84" s="91"/>
      <c r="S84" s="91"/>
      <c r="T84" s="92"/>
      <c r="U84" s="92"/>
      <c r="V84" s="92"/>
      <c r="W84" s="93"/>
    </row>
    <row r="85" spans="1:23" hidden="1">
      <c r="A85" s="124" t="s">
        <v>66</v>
      </c>
      <c r="B85" s="125"/>
      <c r="C85" s="126"/>
      <c r="D85" s="104"/>
      <c r="E85" s="104"/>
      <c r="F85" s="104"/>
      <c r="G85" s="109"/>
      <c r="H85" s="82"/>
      <c r="I85" s="82"/>
      <c r="J85" s="82"/>
      <c r="K85" s="83"/>
      <c r="L85" s="83"/>
      <c r="M85" s="83"/>
      <c r="N85" s="83"/>
      <c r="O85" s="83"/>
      <c r="P85" s="83"/>
      <c r="Q85" s="83"/>
      <c r="R85" s="83"/>
      <c r="S85" s="83"/>
      <c r="T85" s="84"/>
      <c r="U85" s="84"/>
      <c r="V85" s="84"/>
      <c r="W85" s="85"/>
    </row>
    <row r="86" spans="1:23" hidden="1">
      <c r="A86" s="127"/>
      <c r="B86" s="125" t="s">
        <v>44</v>
      </c>
      <c r="C86" s="126"/>
      <c r="D86" s="104"/>
      <c r="E86" s="104"/>
      <c r="F86" s="104"/>
      <c r="G86" s="109"/>
      <c r="H86" s="90"/>
      <c r="I86" s="90"/>
      <c r="J86" s="90"/>
      <c r="K86" s="91"/>
      <c r="L86" s="91"/>
      <c r="M86" s="91"/>
      <c r="N86" s="91"/>
      <c r="O86" s="91"/>
      <c r="P86" s="91"/>
      <c r="Q86" s="91"/>
      <c r="R86" s="91"/>
      <c r="S86" s="91"/>
      <c r="T86" s="92"/>
      <c r="U86" s="92"/>
      <c r="V86" s="92"/>
      <c r="W86" s="93"/>
    </row>
    <row r="87" spans="1:23" hidden="1">
      <c r="A87" s="127"/>
      <c r="B87" s="125" t="s">
        <v>45</v>
      </c>
      <c r="C87" s="126"/>
      <c r="D87" s="104"/>
      <c r="E87" s="104"/>
      <c r="F87" s="104"/>
      <c r="G87" s="109"/>
      <c r="H87" s="90"/>
      <c r="I87" s="90"/>
      <c r="J87" s="90"/>
      <c r="K87" s="91"/>
      <c r="L87" s="91"/>
      <c r="M87" s="91"/>
      <c r="N87" s="91"/>
      <c r="O87" s="91"/>
      <c r="P87" s="91"/>
      <c r="Q87" s="91"/>
      <c r="R87" s="91"/>
      <c r="S87" s="91"/>
      <c r="T87" s="92"/>
      <c r="U87" s="92"/>
      <c r="V87" s="92"/>
      <c r="W87" s="93"/>
    </row>
    <row r="88" spans="1:23" hidden="1">
      <c r="A88" s="127"/>
      <c r="B88" s="125" t="s">
        <v>46</v>
      </c>
      <c r="C88" s="126"/>
      <c r="D88" s="104"/>
      <c r="E88" s="104"/>
      <c r="F88" s="104"/>
      <c r="G88" s="109"/>
      <c r="H88" s="90"/>
      <c r="I88" s="90"/>
      <c r="J88" s="90"/>
      <c r="K88" s="91"/>
      <c r="L88" s="91"/>
      <c r="M88" s="91"/>
      <c r="N88" s="91"/>
      <c r="O88" s="91"/>
      <c r="P88" s="91"/>
      <c r="Q88" s="91"/>
      <c r="R88" s="91"/>
      <c r="S88" s="91"/>
      <c r="T88" s="92"/>
      <c r="U88" s="92"/>
      <c r="V88" s="92"/>
      <c r="W88" s="93"/>
    </row>
    <row r="89" spans="1:23" hidden="1">
      <c r="A89" s="127"/>
      <c r="B89" s="125" t="s">
        <v>47</v>
      </c>
      <c r="C89" s="126"/>
      <c r="D89" s="104"/>
      <c r="E89" s="104"/>
      <c r="F89" s="104"/>
      <c r="G89" s="109"/>
      <c r="H89" s="90"/>
      <c r="I89" s="90"/>
      <c r="J89" s="90"/>
      <c r="K89" s="91"/>
      <c r="L89" s="91"/>
      <c r="M89" s="91"/>
      <c r="N89" s="91"/>
      <c r="O89" s="91"/>
      <c r="P89" s="91"/>
      <c r="Q89" s="91"/>
      <c r="R89" s="91"/>
      <c r="S89" s="91"/>
      <c r="T89" s="92"/>
      <c r="U89" s="92"/>
      <c r="V89" s="92"/>
      <c r="W89" s="93"/>
    </row>
    <row r="90" spans="1:23" hidden="1">
      <c r="A90" s="103"/>
      <c r="B90" s="87"/>
      <c r="C90" s="104"/>
      <c r="D90" s="104"/>
      <c r="E90" s="104"/>
      <c r="F90" s="128"/>
      <c r="G90" s="129"/>
      <c r="H90" s="90"/>
      <c r="I90" s="90"/>
      <c r="J90" s="90"/>
      <c r="K90" s="91"/>
      <c r="L90" s="91"/>
      <c r="M90" s="91"/>
      <c r="N90" s="91"/>
      <c r="O90" s="91"/>
      <c r="P90" s="91"/>
      <c r="Q90" s="91"/>
      <c r="R90" s="91"/>
      <c r="S90" s="91"/>
      <c r="T90" s="92"/>
      <c r="U90" s="92"/>
      <c r="V90" s="92"/>
      <c r="W90" s="93"/>
    </row>
    <row r="91" spans="1:23" ht="13.5" thickBot="1">
      <c r="A91" s="130" t="s">
        <v>67</v>
      </c>
      <c r="B91" s="16"/>
      <c r="C91" s="149"/>
      <c r="D91" s="149"/>
      <c r="E91" s="149"/>
      <c r="F91" s="150"/>
      <c r="G91" s="151"/>
      <c r="H91" s="152"/>
      <c r="I91" s="152"/>
      <c r="J91" s="152"/>
      <c r="K91" s="153">
        <f>SUM(K23:K90)</f>
        <v>14695.599999999999</v>
      </c>
      <c r="L91" s="153">
        <f t="shared" ref="L91:W91" si="0">SUM(L23:L90)</f>
        <v>111174.65</v>
      </c>
      <c r="M91" s="153">
        <f t="shared" si="0"/>
        <v>136278.07</v>
      </c>
      <c r="N91" s="153">
        <f t="shared" si="0"/>
        <v>0</v>
      </c>
      <c r="O91" s="153">
        <f t="shared" si="0"/>
        <v>262148.32</v>
      </c>
      <c r="P91" s="153">
        <f t="shared" si="0"/>
        <v>0</v>
      </c>
      <c r="Q91" s="153">
        <f t="shared" si="0"/>
        <v>122195.25</v>
      </c>
      <c r="R91" s="153">
        <f t="shared" si="0"/>
        <v>139953.07</v>
      </c>
      <c r="S91" s="153">
        <f t="shared" si="0"/>
        <v>0</v>
      </c>
      <c r="T91" s="153">
        <f t="shared" si="0"/>
        <v>262148.32</v>
      </c>
      <c r="U91" s="153">
        <f t="shared" si="0"/>
        <v>137851.68</v>
      </c>
      <c r="V91" s="153">
        <f t="shared" si="0"/>
        <v>0</v>
      </c>
      <c r="W91" s="153">
        <f t="shared" si="0"/>
        <v>0</v>
      </c>
    </row>
    <row r="92" spans="1:23" ht="13.5" hidden="1" customHeight="1" thickTop="1">
      <c r="A92" s="103"/>
      <c r="B92" s="87" t="s">
        <v>44</v>
      </c>
      <c r="C92" s="104"/>
      <c r="D92" s="104"/>
      <c r="E92" s="104"/>
      <c r="F92" s="128"/>
      <c r="G92" s="129"/>
      <c r="H92" s="90"/>
      <c r="I92" s="90"/>
      <c r="J92" s="90"/>
      <c r="K92" s="91"/>
      <c r="L92" s="91"/>
      <c r="M92" s="91"/>
      <c r="N92" s="91"/>
      <c r="O92" s="91"/>
      <c r="P92" s="91"/>
      <c r="Q92" s="91"/>
      <c r="R92" s="91"/>
      <c r="S92" s="91"/>
      <c r="T92" s="92"/>
      <c r="U92" s="92"/>
      <c r="V92" s="92"/>
      <c r="W92" s="93"/>
    </row>
    <row r="93" spans="1:23" ht="12.75" hidden="1" customHeight="1">
      <c r="A93" s="103"/>
      <c r="B93" s="87"/>
      <c r="C93" s="154" t="s">
        <v>44</v>
      </c>
      <c r="D93" s="104"/>
      <c r="E93" s="104"/>
      <c r="F93" s="128"/>
      <c r="G93" s="129"/>
      <c r="H93" s="90"/>
      <c r="I93" s="90"/>
      <c r="J93" s="90"/>
      <c r="K93" s="91"/>
      <c r="L93" s="91"/>
      <c r="M93" s="91"/>
      <c r="N93" s="91"/>
      <c r="O93" s="91"/>
      <c r="P93" s="91"/>
      <c r="Q93" s="91"/>
      <c r="R93" s="91"/>
      <c r="S93" s="91"/>
      <c r="T93" s="92"/>
      <c r="U93" s="92"/>
      <c r="V93" s="92"/>
      <c r="W93" s="93"/>
    </row>
    <row r="94" spans="1:23" ht="12.75" hidden="1" customHeight="1">
      <c r="A94" s="103"/>
      <c r="B94" s="80"/>
      <c r="C94" s="87" t="s">
        <v>45</v>
      </c>
      <c r="D94" s="104"/>
      <c r="E94" s="104"/>
      <c r="F94" s="128"/>
      <c r="G94" s="129"/>
      <c r="H94" s="90"/>
      <c r="I94" s="90"/>
      <c r="J94" s="90"/>
      <c r="K94" s="91"/>
      <c r="L94" s="91"/>
      <c r="M94" s="91"/>
      <c r="N94" s="91"/>
      <c r="O94" s="91"/>
      <c r="P94" s="91"/>
      <c r="Q94" s="91"/>
      <c r="R94" s="91"/>
      <c r="S94" s="91"/>
      <c r="T94" s="92"/>
      <c r="U94" s="92"/>
      <c r="V94" s="92"/>
      <c r="W94" s="93"/>
    </row>
    <row r="95" spans="1:23" ht="12.75" hidden="1" customHeight="1">
      <c r="A95" s="103"/>
      <c r="B95" s="80"/>
      <c r="C95" s="87" t="s">
        <v>46</v>
      </c>
      <c r="D95" s="104"/>
      <c r="E95" s="104"/>
      <c r="F95" s="128"/>
      <c r="G95" s="129"/>
      <c r="H95" s="90"/>
      <c r="I95" s="90"/>
      <c r="J95" s="90"/>
      <c r="K95" s="91"/>
      <c r="L95" s="91"/>
      <c r="M95" s="91"/>
      <c r="N95" s="91"/>
      <c r="O95" s="91"/>
      <c r="P95" s="91"/>
      <c r="Q95" s="91"/>
      <c r="R95" s="91"/>
      <c r="S95" s="91"/>
      <c r="T95" s="92"/>
      <c r="U95" s="92"/>
      <c r="V95" s="92"/>
      <c r="W95" s="93"/>
    </row>
    <row r="96" spans="1:23" ht="12.75" hidden="1" customHeight="1">
      <c r="A96" s="103"/>
      <c r="B96" s="80"/>
      <c r="C96" s="87" t="s">
        <v>47</v>
      </c>
      <c r="D96" s="104"/>
      <c r="E96" s="104"/>
      <c r="F96" s="128"/>
      <c r="G96" s="129"/>
      <c r="H96" s="90"/>
      <c r="I96" s="90"/>
      <c r="J96" s="90"/>
      <c r="K96" s="91"/>
      <c r="L96" s="91"/>
      <c r="M96" s="91"/>
      <c r="N96" s="91"/>
      <c r="O96" s="91"/>
      <c r="P96" s="91"/>
      <c r="Q96" s="91"/>
      <c r="R96" s="91"/>
      <c r="S96" s="91"/>
      <c r="T96" s="92"/>
      <c r="U96" s="92"/>
      <c r="V96" s="92"/>
      <c r="W96" s="93"/>
    </row>
    <row r="97" spans="1:23" ht="12.75" hidden="1" customHeight="1">
      <c r="A97" s="103"/>
      <c r="B97" s="104"/>
      <c r="C97" s="104"/>
      <c r="D97" s="104"/>
      <c r="E97" s="104"/>
      <c r="F97" s="128"/>
      <c r="G97" s="129"/>
      <c r="H97" s="90"/>
      <c r="I97" s="90"/>
      <c r="J97" s="90"/>
      <c r="K97" s="91"/>
      <c r="L97" s="91"/>
      <c r="M97" s="91"/>
      <c r="N97" s="91"/>
      <c r="O97" s="91"/>
      <c r="P97" s="91"/>
      <c r="Q97" s="91"/>
      <c r="R97" s="91"/>
      <c r="S97" s="91"/>
      <c r="T97" s="92"/>
      <c r="U97" s="92"/>
      <c r="V97" s="92"/>
      <c r="W97" s="93"/>
    </row>
    <row r="98" spans="1:23" ht="13.5" hidden="1" customHeight="1" thickBot="1">
      <c r="A98" s="130" t="s">
        <v>68</v>
      </c>
      <c r="B98" s="104"/>
      <c r="C98" s="104"/>
      <c r="D98" s="104"/>
      <c r="E98" s="104"/>
      <c r="F98" s="128"/>
      <c r="G98" s="129"/>
      <c r="H98" s="155"/>
      <c r="I98" s="155"/>
      <c r="J98" s="155"/>
      <c r="K98" s="156"/>
      <c r="L98" s="156"/>
      <c r="M98" s="156"/>
      <c r="N98" s="156"/>
      <c r="O98" s="156"/>
      <c r="P98" s="156"/>
      <c r="Q98" s="156"/>
      <c r="R98" s="156"/>
      <c r="S98" s="156"/>
      <c r="T98" s="157"/>
      <c r="U98" s="157"/>
      <c r="V98" s="157"/>
      <c r="W98" s="158"/>
    </row>
    <row r="99" spans="1:23" ht="13.5" hidden="1" customHeight="1" thickTop="1">
      <c r="A99" s="103"/>
      <c r="B99" s="16" t="s">
        <v>69</v>
      </c>
      <c r="C99" s="104"/>
      <c r="D99" s="104"/>
      <c r="E99" s="104"/>
      <c r="F99" s="128"/>
      <c r="G99" s="129"/>
      <c r="H99" s="90"/>
      <c r="I99" s="90"/>
      <c r="J99" s="90"/>
      <c r="K99" s="91"/>
      <c r="L99" s="91"/>
      <c r="M99" s="91"/>
      <c r="N99" s="91"/>
      <c r="O99" s="91"/>
      <c r="P99" s="91"/>
      <c r="Q99" s="91"/>
      <c r="R99" s="91"/>
      <c r="S99" s="91"/>
      <c r="T99" s="92"/>
      <c r="U99" s="92"/>
      <c r="V99" s="92"/>
      <c r="W99" s="93"/>
    </row>
    <row r="100" spans="1:23" ht="12.75" hidden="1" customHeight="1">
      <c r="A100" s="103"/>
      <c r="B100" s="16" t="s">
        <v>70</v>
      </c>
      <c r="C100" s="104"/>
      <c r="D100" s="104"/>
      <c r="E100" s="104"/>
      <c r="F100" s="128"/>
      <c r="G100" s="129"/>
      <c r="H100" s="90"/>
      <c r="I100" s="90"/>
      <c r="J100" s="90"/>
      <c r="K100" s="91"/>
      <c r="L100" s="91"/>
      <c r="M100" s="91"/>
      <c r="N100" s="91"/>
      <c r="O100" s="91"/>
      <c r="P100" s="91"/>
      <c r="Q100" s="91"/>
      <c r="R100" s="91"/>
      <c r="S100" s="91"/>
      <c r="T100" s="92"/>
      <c r="U100" s="92"/>
      <c r="V100" s="92"/>
      <c r="W100" s="93"/>
    </row>
    <row r="101" spans="1:23" ht="12.75" hidden="1" customHeight="1">
      <c r="A101" s="103"/>
      <c r="B101" s="104"/>
      <c r="C101" s="104"/>
      <c r="D101" s="104"/>
      <c r="E101" s="104"/>
      <c r="F101" s="128"/>
      <c r="G101" s="129"/>
      <c r="H101" s="90"/>
      <c r="I101" s="90"/>
      <c r="J101" s="90"/>
      <c r="K101" s="91"/>
      <c r="L101" s="91"/>
      <c r="M101" s="91"/>
      <c r="N101" s="91"/>
      <c r="O101" s="91"/>
      <c r="P101" s="91"/>
      <c r="Q101" s="91"/>
      <c r="R101" s="91"/>
      <c r="S101" s="91"/>
      <c r="T101" s="92"/>
      <c r="U101" s="92"/>
      <c r="V101" s="92"/>
      <c r="W101" s="93"/>
    </row>
    <row r="102" spans="1:23" ht="12.75" hidden="1" customHeight="1">
      <c r="A102" s="103"/>
      <c r="B102" s="79" t="s">
        <v>52</v>
      </c>
      <c r="C102" s="104"/>
      <c r="D102" s="104"/>
      <c r="E102" s="104"/>
      <c r="F102" s="104"/>
      <c r="G102" s="98"/>
      <c r="H102" s="90"/>
      <c r="I102" s="90"/>
      <c r="J102" s="90"/>
      <c r="K102" s="91"/>
      <c r="L102" s="91"/>
      <c r="M102" s="91"/>
      <c r="N102" s="91"/>
      <c r="O102" s="91"/>
      <c r="P102" s="91"/>
      <c r="Q102" s="91"/>
      <c r="R102" s="91"/>
      <c r="S102" s="91"/>
      <c r="T102" s="92"/>
      <c r="U102" s="92"/>
      <c r="V102" s="92"/>
      <c r="W102" s="93"/>
    </row>
    <row r="103" spans="1:23" ht="12.75" hidden="1" customHeight="1">
      <c r="A103" s="103"/>
      <c r="B103" s="79"/>
      <c r="C103" s="104"/>
      <c r="D103" s="104"/>
      <c r="E103" s="104"/>
      <c r="F103" s="104"/>
      <c r="G103" s="98"/>
      <c r="H103" s="90"/>
      <c r="I103" s="90"/>
      <c r="J103" s="90"/>
      <c r="K103" s="91"/>
      <c r="L103" s="91"/>
      <c r="M103" s="91"/>
      <c r="N103" s="91"/>
      <c r="O103" s="91"/>
      <c r="P103" s="91"/>
      <c r="Q103" s="91"/>
      <c r="R103" s="91"/>
      <c r="S103" s="91"/>
      <c r="T103" s="92"/>
      <c r="U103" s="92"/>
      <c r="V103" s="92"/>
      <c r="W103" s="93"/>
    </row>
    <row r="104" spans="1:23" ht="12.75" hidden="1" customHeight="1">
      <c r="A104" s="103"/>
      <c r="B104" s="79"/>
      <c r="C104" s="104"/>
      <c r="D104" s="104"/>
      <c r="E104" s="104"/>
      <c r="F104" s="104"/>
      <c r="G104" s="98"/>
      <c r="H104" s="90"/>
      <c r="I104" s="90"/>
      <c r="J104" s="90"/>
      <c r="K104" s="91"/>
      <c r="L104" s="91"/>
      <c r="M104" s="91"/>
      <c r="N104" s="91"/>
      <c r="O104" s="91"/>
      <c r="P104" s="91"/>
      <c r="Q104" s="91"/>
      <c r="R104" s="91"/>
      <c r="S104" s="91"/>
      <c r="T104" s="92"/>
      <c r="U104" s="92"/>
      <c r="V104" s="92"/>
      <c r="W104" s="93"/>
    </row>
    <row r="105" spans="1:23" ht="12.75" hidden="1" customHeight="1">
      <c r="A105" s="130" t="s">
        <v>71</v>
      </c>
      <c r="B105" s="16"/>
      <c r="C105" s="16"/>
      <c r="D105" s="16"/>
      <c r="E105" s="16"/>
      <c r="F105" s="16"/>
      <c r="G105" s="89"/>
      <c r="H105" s="90"/>
      <c r="I105" s="90"/>
      <c r="J105" s="90"/>
      <c r="K105" s="91"/>
      <c r="L105" s="91"/>
      <c r="M105" s="91"/>
      <c r="N105" s="91"/>
      <c r="O105" s="91"/>
      <c r="P105" s="91"/>
      <c r="Q105" s="91"/>
      <c r="R105" s="91"/>
      <c r="S105" s="91"/>
      <c r="T105" s="91"/>
      <c r="U105" s="91"/>
      <c r="V105" s="91"/>
      <c r="W105" s="93"/>
    </row>
    <row r="106" spans="1:23" ht="12.75" hidden="1" customHeight="1">
      <c r="A106" s="130" t="s">
        <v>72</v>
      </c>
      <c r="B106" s="16"/>
      <c r="C106" s="16"/>
      <c r="D106" s="16"/>
      <c r="E106" s="16"/>
      <c r="F106" s="16"/>
      <c r="G106" s="89"/>
      <c r="H106" s="90"/>
      <c r="I106" s="90"/>
      <c r="J106" s="90"/>
      <c r="K106" s="91"/>
      <c r="L106" s="91"/>
      <c r="M106" s="91"/>
      <c r="N106" s="91"/>
      <c r="O106" s="91"/>
      <c r="P106" s="91"/>
      <c r="Q106" s="91"/>
      <c r="R106" s="91"/>
      <c r="S106" s="91"/>
      <c r="T106" s="91"/>
      <c r="U106" s="91"/>
      <c r="V106" s="91"/>
      <c r="W106" s="93"/>
    </row>
    <row r="107" spans="1:23" ht="12.75" hidden="1" customHeight="1">
      <c r="A107" s="159"/>
      <c r="B107" s="160"/>
      <c r="C107" s="160"/>
      <c r="D107" s="160"/>
      <c r="E107" s="160"/>
      <c r="F107" s="160"/>
      <c r="G107" s="161"/>
      <c r="H107" s="90"/>
      <c r="I107" s="90"/>
      <c r="J107" s="90"/>
      <c r="K107" s="91"/>
      <c r="L107" s="91"/>
      <c r="M107" s="91"/>
      <c r="N107" s="91"/>
      <c r="O107" s="91"/>
      <c r="P107" s="91"/>
      <c r="Q107" s="91"/>
      <c r="R107" s="91"/>
      <c r="S107" s="91"/>
      <c r="T107" s="91"/>
      <c r="U107" s="91"/>
      <c r="V107" s="91"/>
      <c r="W107" s="93"/>
    </row>
    <row r="108" spans="1:23" ht="12.75" hidden="1" customHeight="1">
      <c r="A108" s="162" t="s">
        <v>73</v>
      </c>
      <c r="B108" s="163"/>
      <c r="C108" s="163"/>
      <c r="D108" s="163"/>
      <c r="E108" s="163"/>
      <c r="F108" s="163"/>
      <c r="G108" s="164"/>
      <c r="H108" s="90"/>
      <c r="I108" s="90"/>
      <c r="J108" s="90"/>
      <c r="K108" s="91"/>
      <c r="L108" s="91"/>
      <c r="M108" s="91"/>
      <c r="N108" s="91"/>
      <c r="O108" s="91"/>
      <c r="P108" s="91"/>
      <c r="Q108" s="91"/>
      <c r="R108" s="91"/>
      <c r="S108" s="91"/>
      <c r="T108" s="91"/>
      <c r="U108" s="91"/>
      <c r="V108" s="91"/>
      <c r="W108" s="93"/>
    </row>
    <row r="109" spans="1:23" ht="12.75" hidden="1" customHeight="1">
      <c r="A109" s="165"/>
      <c r="B109" s="16" t="s">
        <v>74</v>
      </c>
      <c r="C109" s="163"/>
      <c r="D109" s="163"/>
      <c r="E109" s="163"/>
      <c r="F109" s="163"/>
      <c r="G109" s="164"/>
      <c r="H109" s="90"/>
      <c r="I109" s="90"/>
      <c r="J109" s="90"/>
      <c r="K109" s="91"/>
      <c r="L109" s="91"/>
      <c r="M109" s="91"/>
      <c r="N109" s="91"/>
      <c r="O109" s="91"/>
      <c r="P109" s="91"/>
      <c r="Q109" s="91"/>
      <c r="R109" s="91"/>
      <c r="S109" s="91"/>
      <c r="T109" s="91"/>
      <c r="U109" s="91"/>
      <c r="V109" s="91"/>
      <c r="W109" s="93"/>
    </row>
    <row r="110" spans="1:23" ht="12.75" hidden="1" customHeight="1">
      <c r="A110" s="159"/>
      <c r="B110" s="160"/>
      <c r="C110" s="160"/>
      <c r="D110" s="160"/>
      <c r="E110" s="160"/>
      <c r="F110" s="160"/>
      <c r="G110" s="161"/>
      <c r="H110" s="90"/>
      <c r="I110" s="90"/>
      <c r="J110" s="90"/>
      <c r="K110" s="91"/>
      <c r="L110" s="91"/>
      <c r="M110" s="91"/>
      <c r="N110" s="91"/>
      <c r="O110" s="91"/>
      <c r="P110" s="91"/>
      <c r="Q110" s="91"/>
      <c r="R110" s="91"/>
      <c r="S110" s="91"/>
      <c r="T110" s="91"/>
      <c r="U110" s="91"/>
      <c r="V110" s="91"/>
      <c r="W110" s="93"/>
    </row>
    <row r="111" spans="1:23" ht="12.75" hidden="1" customHeight="1">
      <c r="A111" s="130"/>
      <c r="B111" s="166" t="s">
        <v>75</v>
      </c>
      <c r="D111" s="16"/>
      <c r="E111" s="16"/>
      <c r="F111" s="16"/>
      <c r="G111" s="167"/>
      <c r="H111" s="90"/>
      <c r="I111" s="90"/>
      <c r="J111" s="90"/>
      <c r="K111" s="91"/>
      <c r="L111" s="91"/>
      <c r="M111" s="91"/>
      <c r="N111" s="91"/>
      <c r="O111" s="91"/>
      <c r="P111" s="91"/>
      <c r="Q111" s="91"/>
      <c r="R111" s="91"/>
      <c r="S111" s="91"/>
      <c r="T111" s="91"/>
      <c r="U111" s="91"/>
      <c r="V111" s="91"/>
      <c r="W111" s="93"/>
    </row>
    <row r="112" spans="1:23" ht="12.75" hidden="1" customHeight="1">
      <c r="A112" s="159"/>
      <c r="B112" s="160"/>
      <c r="C112" s="87" t="s">
        <v>76</v>
      </c>
      <c r="D112" s="168"/>
      <c r="E112" s="160"/>
      <c r="F112" s="160"/>
      <c r="G112" s="161"/>
      <c r="H112" s="169"/>
      <c r="I112" s="169"/>
      <c r="J112" s="169"/>
      <c r="K112" s="170"/>
      <c r="L112" s="170"/>
      <c r="M112" s="170"/>
      <c r="N112" s="170"/>
      <c r="O112" s="170"/>
      <c r="P112" s="170"/>
      <c r="Q112" s="170"/>
      <c r="R112" s="170"/>
      <c r="S112" s="170"/>
      <c r="T112" s="170"/>
      <c r="U112" s="170"/>
      <c r="V112" s="170"/>
      <c r="W112" s="171"/>
    </row>
    <row r="113" spans="1:23" ht="12.75" hidden="1" customHeight="1">
      <c r="A113" s="159"/>
      <c r="B113" s="160"/>
      <c r="C113" s="160"/>
      <c r="D113" s="160"/>
      <c r="E113" s="160"/>
      <c r="F113" s="160"/>
      <c r="G113" s="161"/>
      <c r="H113" s="172"/>
      <c r="I113" s="172"/>
      <c r="J113" s="172"/>
      <c r="K113" s="173"/>
      <c r="L113" s="173"/>
      <c r="M113" s="173"/>
      <c r="N113" s="173"/>
      <c r="O113" s="173"/>
      <c r="P113" s="173"/>
      <c r="Q113" s="173"/>
      <c r="R113" s="173"/>
      <c r="S113" s="173"/>
      <c r="T113" s="173"/>
      <c r="U113" s="173"/>
      <c r="V113" s="173"/>
      <c r="W113" s="174"/>
    </row>
    <row r="114" spans="1:23" ht="12.75" hidden="1" customHeight="1">
      <c r="A114" s="159"/>
      <c r="B114" s="166" t="s">
        <v>77</v>
      </c>
      <c r="D114" s="160"/>
      <c r="E114" s="160"/>
      <c r="F114" s="160"/>
      <c r="G114" s="161"/>
      <c r="H114" s="90"/>
      <c r="I114" s="90"/>
      <c r="J114" s="90"/>
      <c r="K114" s="91"/>
      <c r="L114" s="91"/>
      <c r="M114" s="91"/>
      <c r="N114" s="91"/>
      <c r="O114" s="91"/>
      <c r="P114" s="91"/>
      <c r="Q114" s="91"/>
      <c r="R114" s="91"/>
      <c r="S114" s="91"/>
      <c r="T114" s="91"/>
      <c r="U114" s="91"/>
      <c r="V114" s="91"/>
      <c r="W114" s="93"/>
    </row>
    <row r="115" spans="1:23" ht="12.75" hidden="1" customHeight="1">
      <c r="A115" s="159"/>
      <c r="B115" s="166" t="s">
        <v>78</v>
      </c>
      <c r="D115" s="160"/>
      <c r="E115" s="160"/>
      <c r="F115" s="160"/>
      <c r="G115" s="161"/>
      <c r="H115" s="90"/>
      <c r="I115" s="90"/>
      <c r="J115" s="90"/>
      <c r="K115" s="91"/>
      <c r="L115" s="91"/>
      <c r="M115" s="91"/>
      <c r="N115" s="91"/>
      <c r="O115" s="91"/>
      <c r="P115" s="91"/>
      <c r="Q115" s="91"/>
      <c r="R115" s="91"/>
      <c r="S115" s="91"/>
      <c r="T115" s="91"/>
      <c r="U115" s="91"/>
      <c r="V115" s="91"/>
      <c r="W115" s="93"/>
    </row>
    <row r="116" spans="1:23" ht="12.75" hidden="1" customHeight="1">
      <c r="A116" s="130"/>
      <c r="B116" s="16"/>
      <c r="C116" s="87" t="s">
        <v>43</v>
      </c>
      <c r="E116" s="16"/>
      <c r="F116" s="16"/>
      <c r="G116" s="167"/>
      <c r="H116" s="90"/>
      <c r="I116" s="90"/>
      <c r="J116" s="90"/>
      <c r="K116" s="91"/>
      <c r="L116" s="91"/>
      <c r="M116" s="91"/>
      <c r="N116" s="91"/>
      <c r="O116" s="91"/>
      <c r="P116" s="91"/>
      <c r="Q116" s="91"/>
      <c r="R116" s="91"/>
      <c r="S116" s="91"/>
      <c r="T116" s="91"/>
      <c r="U116" s="91"/>
      <c r="V116" s="91"/>
      <c r="W116" s="93"/>
    </row>
    <row r="117" spans="1:23" ht="12.75" hidden="1" customHeight="1">
      <c r="A117" s="175"/>
      <c r="B117" s="176"/>
      <c r="C117" s="176"/>
      <c r="D117" s="176"/>
      <c r="E117" s="176"/>
      <c r="F117" s="176"/>
      <c r="G117" s="177"/>
      <c r="H117" s="90"/>
      <c r="I117" s="90"/>
      <c r="J117" s="90"/>
      <c r="K117" s="91"/>
      <c r="L117" s="91"/>
      <c r="M117" s="91"/>
      <c r="N117" s="91"/>
      <c r="O117" s="91"/>
      <c r="P117" s="91"/>
      <c r="Q117" s="91"/>
      <c r="R117" s="91"/>
      <c r="S117" s="91"/>
      <c r="T117" s="91"/>
      <c r="U117" s="91"/>
      <c r="V117" s="91"/>
      <c r="W117" s="93"/>
    </row>
    <row r="118" spans="1:23" ht="12.75" hidden="1" customHeight="1">
      <c r="A118" s="175"/>
      <c r="B118" s="176"/>
      <c r="C118" s="79" t="s">
        <v>51</v>
      </c>
      <c r="D118" s="176"/>
      <c r="E118" s="176"/>
      <c r="F118" s="176"/>
      <c r="G118" s="177"/>
      <c r="H118" s="90"/>
      <c r="I118" s="90"/>
      <c r="J118" s="90"/>
      <c r="K118" s="91"/>
      <c r="L118" s="91"/>
      <c r="M118" s="91"/>
      <c r="N118" s="91"/>
      <c r="O118" s="91"/>
      <c r="P118" s="91"/>
      <c r="Q118" s="91"/>
      <c r="R118" s="91"/>
      <c r="S118" s="91"/>
      <c r="T118" s="91"/>
      <c r="U118" s="91"/>
      <c r="V118" s="91"/>
      <c r="W118" s="93"/>
    </row>
    <row r="119" spans="1:23" ht="12.75" hidden="1" customHeight="1">
      <c r="A119" s="175"/>
      <c r="B119" s="176"/>
      <c r="C119" s="79" t="s">
        <v>79</v>
      </c>
      <c r="D119" s="176"/>
      <c r="E119" s="176"/>
      <c r="F119" s="176"/>
      <c r="G119" s="177"/>
      <c r="H119" s="90"/>
      <c r="I119" s="90"/>
      <c r="J119" s="90"/>
      <c r="K119" s="91"/>
      <c r="L119" s="91"/>
      <c r="M119" s="91"/>
      <c r="N119" s="91"/>
      <c r="O119" s="91"/>
      <c r="P119" s="91"/>
      <c r="Q119" s="91"/>
      <c r="R119" s="91"/>
      <c r="S119" s="91"/>
      <c r="T119" s="91"/>
      <c r="U119" s="91"/>
      <c r="V119" s="91"/>
      <c r="W119" s="93"/>
    </row>
    <row r="120" spans="1:23" ht="12.75" hidden="1" customHeight="1">
      <c r="A120" s="175"/>
      <c r="B120" s="176"/>
      <c r="C120" s="79" t="s">
        <v>80</v>
      </c>
      <c r="D120" s="176"/>
      <c r="E120" s="176"/>
      <c r="F120" s="176"/>
      <c r="G120" s="177"/>
      <c r="H120" s="90"/>
      <c r="I120" s="90"/>
      <c r="J120" s="90"/>
      <c r="K120" s="91"/>
      <c r="L120" s="91"/>
      <c r="M120" s="91"/>
      <c r="N120" s="91"/>
      <c r="O120" s="91"/>
      <c r="P120" s="91"/>
      <c r="Q120" s="91"/>
      <c r="R120" s="91"/>
      <c r="S120" s="91"/>
      <c r="T120" s="91"/>
      <c r="U120" s="91"/>
      <c r="V120" s="91"/>
      <c r="W120" s="93"/>
    </row>
    <row r="121" spans="1:23" ht="14.25" thickTop="1" thickBot="1">
      <c r="A121" s="178"/>
      <c r="B121" s="179"/>
      <c r="C121" s="179"/>
      <c r="D121" s="179"/>
      <c r="E121" s="179"/>
      <c r="F121" s="179"/>
      <c r="G121" s="180"/>
      <c r="H121" s="145"/>
      <c r="I121" s="145"/>
      <c r="J121" s="145"/>
      <c r="K121" s="146"/>
      <c r="L121" s="146"/>
      <c r="M121" s="146"/>
      <c r="N121" s="146"/>
      <c r="O121" s="146"/>
      <c r="P121" s="146"/>
      <c r="Q121" s="146"/>
      <c r="R121" s="146"/>
      <c r="S121" s="146"/>
      <c r="T121" s="146"/>
      <c r="U121" s="146"/>
      <c r="V121" s="146"/>
      <c r="W121" s="148"/>
    </row>
    <row r="122" spans="1:23">
      <c r="A122" s="181"/>
      <c r="B122" s="12"/>
      <c r="C122" s="12"/>
      <c r="D122" s="12"/>
      <c r="E122" s="12"/>
      <c r="F122" s="12"/>
      <c r="G122" s="182" t="s">
        <v>81</v>
      </c>
      <c r="H122" s="12"/>
      <c r="I122" s="12"/>
      <c r="J122" s="12"/>
      <c r="K122" s="13"/>
      <c r="L122" s="13"/>
      <c r="M122" s="13"/>
      <c r="N122" s="13"/>
      <c r="O122" s="183" t="s">
        <v>82</v>
      </c>
      <c r="P122" s="13"/>
      <c r="Q122" s="13"/>
      <c r="R122" s="183"/>
      <c r="S122" s="13"/>
      <c r="T122" s="13"/>
      <c r="U122" s="13"/>
      <c r="V122" s="13"/>
      <c r="W122" s="184"/>
    </row>
    <row r="123" spans="1:23">
      <c r="A123" s="78"/>
      <c r="B123" s="20"/>
      <c r="C123" s="20"/>
      <c r="D123" s="20"/>
      <c r="E123" s="20"/>
      <c r="F123" s="20"/>
      <c r="G123" s="20"/>
      <c r="H123" s="20"/>
      <c r="I123" s="20"/>
      <c r="J123" s="20"/>
      <c r="K123" s="185"/>
      <c r="L123" s="185"/>
      <c r="M123" s="185"/>
      <c r="N123" s="185"/>
      <c r="O123" s="185"/>
      <c r="P123" s="185"/>
      <c r="Q123" s="185"/>
      <c r="R123" s="185"/>
      <c r="S123" s="185"/>
      <c r="T123" s="185"/>
      <c r="U123" s="185"/>
      <c r="V123" s="185"/>
      <c r="W123" s="186"/>
    </row>
    <row r="124" spans="1:23">
      <c r="A124" s="94"/>
      <c r="B124" s="17"/>
      <c r="C124" s="17"/>
      <c r="D124" s="17"/>
      <c r="E124" s="17"/>
      <c r="F124" s="17"/>
      <c r="G124" s="17" t="s">
        <v>83</v>
      </c>
      <c r="H124" s="17"/>
      <c r="I124" s="17"/>
      <c r="J124" s="17"/>
      <c r="K124" s="187"/>
      <c r="L124" s="187"/>
      <c r="M124" s="187"/>
      <c r="N124" s="187"/>
      <c r="O124" s="187" t="s">
        <v>84</v>
      </c>
      <c r="P124" s="187"/>
      <c r="Q124" s="187"/>
      <c r="R124" s="187"/>
      <c r="S124" s="187"/>
      <c r="T124" s="185"/>
      <c r="U124" s="187"/>
      <c r="V124" s="187"/>
      <c r="W124" s="188"/>
    </row>
    <row r="125" spans="1:23">
      <c r="A125" s="97"/>
      <c r="B125" s="87"/>
      <c r="C125" s="87"/>
      <c r="D125" s="87"/>
      <c r="E125" s="87"/>
      <c r="F125" s="87"/>
      <c r="G125" s="87" t="s">
        <v>85</v>
      </c>
      <c r="H125" s="154"/>
      <c r="I125" s="154"/>
      <c r="J125" s="154"/>
      <c r="K125" s="189"/>
      <c r="L125" s="190"/>
      <c r="M125" s="189"/>
      <c r="N125" s="189"/>
      <c r="O125" s="190" t="s">
        <v>86</v>
      </c>
      <c r="P125" s="189"/>
      <c r="Q125" s="189"/>
      <c r="R125" s="190"/>
      <c r="S125" s="190"/>
      <c r="T125" s="13"/>
      <c r="U125" s="190"/>
      <c r="V125" s="190"/>
      <c r="W125" s="191"/>
    </row>
    <row r="126" spans="1:23">
      <c r="A126" s="97"/>
      <c r="B126" s="87"/>
      <c r="C126" s="87"/>
      <c r="D126" s="87"/>
      <c r="E126" s="87"/>
      <c r="F126" s="87"/>
      <c r="G126" s="87" t="s">
        <v>87</v>
      </c>
      <c r="H126" s="154"/>
      <c r="I126" s="154"/>
      <c r="J126" s="154"/>
      <c r="K126" s="189"/>
      <c r="L126" s="190"/>
      <c r="M126" s="189"/>
      <c r="N126" s="189"/>
      <c r="O126" s="190" t="s">
        <v>87</v>
      </c>
      <c r="P126" s="189"/>
      <c r="Q126" s="189"/>
      <c r="R126" s="190"/>
      <c r="S126" s="190"/>
      <c r="T126" s="13"/>
      <c r="U126" s="190"/>
      <c r="V126" s="190"/>
      <c r="W126" s="191"/>
    </row>
    <row r="127" spans="1:23">
      <c r="A127" s="192"/>
      <c r="B127" s="193"/>
      <c r="C127" s="193"/>
      <c r="D127" s="193"/>
      <c r="E127" s="193"/>
      <c r="F127" s="193"/>
      <c r="G127" s="193"/>
      <c r="H127" s="194"/>
      <c r="I127" s="194"/>
      <c r="J127" s="194"/>
      <c r="K127" s="195"/>
      <c r="L127" s="196"/>
      <c r="M127" s="195"/>
      <c r="N127" s="195"/>
      <c r="O127" s="195"/>
      <c r="P127" s="195"/>
      <c r="Q127" s="195"/>
      <c r="R127" s="196"/>
      <c r="S127" s="196"/>
      <c r="T127" s="13"/>
      <c r="U127" s="196"/>
      <c r="V127" s="196"/>
      <c r="W127" s="197"/>
    </row>
    <row r="128" spans="1:23">
      <c r="A128" s="192"/>
      <c r="B128" s="193"/>
      <c r="C128" s="193"/>
      <c r="D128" s="193"/>
      <c r="E128" s="193"/>
      <c r="F128" s="193"/>
      <c r="G128" s="193"/>
      <c r="H128" s="194"/>
      <c r="I128" s="194"/>
      <c r="J128" s="194"/>
      <c r="K128" s="195"/>
      <c r="L128" s="196"/>
      <c r="M128" s="195"/>
      <c r="N128" s="195"/>
      <c r="O128" s="195"/>
      <c r="P128" s="195"/>
      <c r="Q128" s="195"/>
      <c r="R128" s="196"/>
      <c r="S128" s="196"/>
      <c r="T128" s="13"/>
      <c r="U128" s="196"/>
      <c r="V128" s="196"/>
      <c r="W128" s="197"/>
    </row>
    <row r="129" spans="1:23">
      <c r="A129" s="100"/>
      <c r="B129" s="79"/>
      <c r="C129" s="79"/>
      <c r="D129" s="79"/>
      <c r="E129" s="79"/>
      <c r="F129" s="79"/>
      <c r="G129" s="12"/>
      <c r="H129" s="198"/>
      <c r="I129" s="198"/>
      <c r="J129" s="198"/>
      <c r="K129" s="199"/>
      <c r="L129" s="200"/>
      <c r="M129" s="199"/>
      <c r="N129" s="199"/>
      <c r="O129" s="12"/>
      <c r="P129" s="199"/>
      <c r="Q129" s="199"/>
      <c r="R129" s="13"/>
      <c r="S129" s="200"/>
      <c r="T129" s="13"/>
      <c r="U129" s="200"/>
      <c r="V129" s="200"/>
      <c r="W129" s="201"/>
    </row>
    <row r="130" spans="1:23">
      <c r="A130" s="192"/>
      <c r="B130" s="193"/>
      <c r="C130" s="193"/>
      <c r="D130" s="193"/>
      <c r="E130" s="193"/>
      <c r="F130" s="193"/>
      <c r="G130" s="20"/>
      <c r="H130" s="194"/>
      <c r="I130" s="194"/>
      <c r="J130" s="194"/>
      <c r="K130" s="195"/>
      <c r="L130" s="196"/>
      <c r="M130" s="195"/>
      <c r="N130" s="195"/>
      <c r="O130" s="20"/>
      <c r="P130" s="195"/>
      <c r="Q130" s="195"/>
      <c r="R130" s="185"/>
      <c r="S130" s="196"/>
      <c r="T130" s="13"/>
      <c r="U130" s="196"/>
      <c r="V130" s="196"/>
      <c r="W130" s="197"/>
    </row>
    <row r="131" spans="1:23">
      <c r="A131" s="192"/>
      <c r="B131" s="193"/>
      <c r="C131" s="193"/>
      <c r="D131" s="193"/>
      <c r="E131" s="193"/>
      <c r="F131" s="193"/>
      <c r="G131" s="17"/>
      <c r="H131" s="194"/>
      <c r="I131" s="194"/>
      <c r="J131" s="194"/>
      <c r="K131" s="195"/>
      <c r="L131" s="196"/>
      <c r="M131" s="195"/>
      <c r="N131" s="195"/>
      <c r="O131" s="17"/>
      <c r="P131" s="195"/>
      <c r="Q131" s="195"/>
      <c r="R131" s="187"/>
      <c r="S131" s="196"/>
      <c r="T131" s="185"/>
      <c r="U131" s="196"/>
      <c r="V131" s="196"/>
      <c r="W131" s="197"/>
    </row>
    <row r="132" spans="1:23">
      <c r="A132" s="97"/>
      <c r="B132" s="87"/>
      <c r="C132" s="87"/>
      <c r="D132" s="87"/>
      <c r="E132" s="87"/>
      <c r="F132" s="87"/>
      <c r="G132" s="87"/>
      <c r="H132" s="154"/>
      <c r="I132" s="154"/>
      <c r="J132" s="154"/>
      <c r="K132" s="189"/>
      <c r="L132" s="190"/>
      <c r="M132" s="189"/>
      <c r="N132" s="189"/>
      <c r="O132" s="87"/>
      <c r="P132" s="189"/>
      <c r="Q132" s="189"/>
      <c r="R132" s="190"/>
      <c r="S132" s="190"/>
      <c r="T132" s="13"/>
      <c r="U132" s="190"/>
      <c r="V132" s="190"/>
      <c r="W132" s="191"/>
    </row>
    <row r="133" spans="1:23">
      <c r="A133" s="97"/>
      <c r="B133" s="87"/>
      <c r="C133" s="87"/>
      <c r="D133" s="87"/>
      <c r="E133" s="87"/>
      <c r="F133" s="87"/>
      <c r="G133" s="87"/>
      <c r="H133" s="154"/>
      <c r="I133" s="154"/>
      <c r="J133" s="154"/>
      <c r="K133" s="189"/>
      <c r="L133" s="190"/>
      <c r="M133" s="189"/>
      <c r="N133" s="189"/>
      <c r="O133" s="87"/>
      <c r="P133" s="189"/>
      <c r="Q133" s="189"/>
      <c r="R133" s="190"/>
      <c r="S133" s="190"/>
      <c r="T133" s="13"/>
      <c r="U133" s="190"/>
      <c r="V133" s="190"/>
      <c r="W133" s="191"/>
    </row>
    <row r="134" spans="1:23" ht="13.5" thickBot="1">
      <c r="A134" s="202"/>
      <c r="B134" s="203"/>
      <c r="C134" s="203"/>
      <c r="D134" s="203"/>
      <c r="E134" s="203"/>
      <c r="F134" s="203"/>
      <c r="G134" s="203"/>
      <c r="H134" s="204"/>
      <c r="I134" s="204"/>
      <c r="J134" s="204"/>
      <c r="K134" s="205"/>
      <c r="L134" s="206"/>
      <c r="M134" s="205"/>
      <c r="N134" s="205"/>
      <c r="O134" s="205"/>
      <c r="P134" s="205"/>
      <c r="Q134" s="205"/>
      <c r="R134" s="206"/>
      <c r="S134" s="206"/>
      <c r="T134" s="207"/>
      <c r="U134" s="206"/>
      <c r="V134" s="206"/>
      <c r="W134" s="208"/>
    </row>
  </sheetData>
  <mergeCells count="17">
    <mergeCell ref="A16:F16"/>
    <mergeCell ref="I12:I15"/>
    <mergeCell ref="J12:J15"/>
    <mergeCell ref="U12:U15"/>
    <mergeCell ref="V12:W12"/>
    <mergeCell ref="V13:V15"/>
    <mergeCell ref="W13:W15"/>
    <mergeCell ref="U1:W1"/>
    <mergeCell ref="A2:W2"/>
    <mergeCell ref="A3:W3"/>
    <mergeCell ref="A11:F15"/>
    <mergeCell ref="G11:G15"/>
    <mergeCell ref="H11:J11"/>
    <mergeCell ref="K11:O11"/>
    <mergeCell ref="P11:T11"/>
    <mergeCell ref="U11:W11"/>
    <mergeCell ref="H12:H15"/>
  </mergeCells>
  <pageMargins left="1.45" right="0.7" top="0.75" bottom="0.75" header="0.3" footer="0.3"/>
  <pageSetup paperSize="9" scale="45"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FAR No. 5 </vt:lpstr>
      <vt:lpstr>FAR No. 4 </vt:lpstr>
      <vt:lpstr>FAR No. 1 (Summary)</vt:lpstr>
      <vt:lpstr>FAR No. 1.A (Detailed)</vt:lpstr>
      <vt:lpstr>LOSA</vt:lpstr>
      <vt:lpstr>FAR2.A(Detailed)</vt:lpstr>
      <vt:lpstr>FAR 2(Summary)</vt:lpstr>
      <vt:lpstr>'FAR No. 1 (Summary)'!_GoBack</vt:lpstr>
      <vt:lpstr>'FAR No. 4 '!Print_Area</vt:lpstr>
      <vt:lpstr>'FAR No. 5 '!Print_Area</vt:lpstr>
      <vt:lpstr>LOSA!Print_Area</vt:lpstr>
      <vt:lpstr>LOSA!Print_Titles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 Accounting</dc:creator>
  <cp:lastModifiedBy>ATI Accounting</cp:lastModifiedBy>
  <dcterms:created xsi:type="dcterms:W3CDTF">2017-10-06T02:51:58Z</dcterms:created>
  <dcterms:modified xsi:type="dcterms:W3CDTF">2017-10-06T02:54:40Z</dcterms:modified>
</cp:coreProperties>
</file>